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2.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3.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fs1.kobe.local\work1\09_こども家庭局\02_こども青少年課\04_青少年育成係（旧地域連携係）\100 高校生等通学定期券補助\00 制度設計\06　要綱・様式の制定\様式\R7\"/>
    </mc:Choice>
  </mc:AlternateContent>
  <bookViews>
    <workbookView xWindow="0" yWindow="0" windowWidth="435" windowHeight="0" tabRatio="609"/>
  </bookViews>
  <sheets>
    <sheet name="様式１（申請者情報）" sheetId="18" r:id="rId1"/>
    <sheet name="別紙-経路変更" sheetId="20" r:id="rId2"/>
    <sheet name="様式1（定期券情報入力）" sheetId="9" r:id="rId3"/>
    <sheet name="参照リスト（供用時はシートを非表示に）" sheetId="8" state="hidden" r:id="rId4"/>
  </sheets>
  <definedNames>
    <definedName name="_xlnm._FilterDatabase" localSheetId="0" hidden="1">'様式１（申請者情報）'!$Z$1:$Z$86</definedName>
    <definedName name="_xlnm.Print_Area" localSheetId="1">'別紙-経路変更'!$A$1:$Y$57</definedName>
    <definedName name="_xlnm.Print_Area" localSheetId="0">'様式１（申請者情報）'!$A$1:$Y$89</definedName>
    <definedName name="_xlnm.Print_Area" localSheetId="2">'様式1（定期券情報入力）'!$A$1:$X$33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3" i="8" l="1"/>
  <c r="Y13" i="8" s="1"/>
  <c r="Z12" i="8"/>
  <c r="Y12" i="8" s="1"/>
  <c r="Z11" i="8"/>
  <c r="Y11" i="8" s="1"/>
  <c r="Z10" i="8"/>
  <c r="Y10" i="8" s="1"/>
  <c r="Z9" i="8"/>
  <c r="Y9" i="8" s="1"/>
  <c r="Z8" i="8"/>
  <c r="Y8" i="8" s="1"/>
  <c r="Z7" i="8"/>
  <c r="Y7" i="8" s="1"/>
  <c r="Z6" i="8"/>
  <c r="Y6" i="8" s="1"/>
  <c r="Z5" i="8"/>
  <c r="Y5" i="8" s="1"/>
  <c r="Z4" i="8"/>
  <c r="Y4" i="8" s="1"/>
  <c r="Z3" i="8"/>
  <c r="Y3" i="8" s="1"/>
  <c r="Z2" i="8"/>
  <c r="Y2" i="8" s="1"/>
  <c r="N13" i="8"/>
  <c r="N8" i="8"/>
  <c r="N6" i="8" l="1"/>
  <c r="N9" i="8"/>
  <c r="N4" i="8"/>
  <c r="N10" i="8"/>
  <c r="N11" i="8"/>
  <c r="N5" i="8"/>
  <c r="T3" i="8"/>
  <c r="T4" i="8"/>
  <c r="T5" i="8"/>
  <c r="T6" i="8"/>
  <c r="T7" i="8"/>
  <c r="T8" i="8"/>
  <c r="T9" i="8"/>
  <c r="T10" i="8"/>
  <c r="T11" i="8"/>
  <c r="T12" i="8"/>
  <c r="T13" i="8"/>
  <c r="T2" i="8"/>
  <c r="J4" i="8"/>
  <c r="N12" i="8" l="1"/>
  <c r="F19" i="8" l="1"/>
  <c r="F18" i="8"/>
  <c r="Q6" i="8"/>
  <c r="Q5" i="8"/>
  <c r="Q4" i="8"/>
  <c r="P6" i="8"/>
  <c r="P5" i="8"/>
  <c r="P4" i="8"/>
  <c r="O6" i="8"/>
  <c r="O5" i="8"/>
  <c r="O4" i="8"/>
  <c r="M4" i="8"/>
  <c r="M6" i="8"/>
  <c r="M5" i="8"/>
  <c r="M54" i="8" s="1"/>
  <c r="M41" i="8" s="1"/>
  <c r="L6" i="8"/>
  <c r="L5" i="8"/>
  <c r="L4" i="8"/>
  <c r="K6" i="8"/>
  <c r="K5" i="8"/>
  <c r="K4" i="8"/>
  <c r="J6" i="8"/>
  <c r="J5" i="8"/>
  <c r="W1" i="8"/>
  <c r="V26" i="8" s="1"/>
  <c r="V13" i="8" s="1"/>
  <c r="O57" i="8" l="1"/>
  <c r="O44" i="8" s="1"/>
  <c r="O24" i="8"/>
  <c r="O20" i="8"/>
  <c r="O25" i="8"/>
  <c r="O26" i="8"/>
  <c r="O27" i="8"/>
  <c r="O28" i="8"/>
  <c r="O21" i="8"/>
  <c r="O29" i="8"/>
  <c r="O22" i="8"/>
  <c r="O30" i="8"/>
  <c r="O23" i="8"/>
  <c r="O31" i="8"/>
  <c r="J7" i="8"/>
  <c r="J15" i="8" s="1"/>
  <c r="K25" i="8"/>
  <c r="K23" i="8"/>
  <c r="K26" i="8"/>
  <c r="K27" i="8"/>
  <c r="K28" i="8"/>
  <c r="K31" i="8"/>
  <c r="K24" i="8"/>
  <c r="K21" i="8"/>
  <c r="K29" i="8"/>
  <c r="K22" i="8"/>
  <c r="K30" i="8"/>
  <c r="K20" i="8"/>
  <c r="M21" i="8"/>
  <c r="M29" i="8"/>
  <c r="M23" i="8"/>
  <c r="M31" i="8"/>
  <c r="M20" i="8"/>
  <c r="M27" i="8"/>
  <c r="M28" i="8"/>
  <c r="M22" i="8"/>
  <c r="M30" i="8"/>
  <c r="M24" i="8"/>
  <c r="M25" i="8"/>
  <c r="M26" i="8"/>
  <c r="K57" i="8"/>
  <c r="K44" i="8" s="1"/>
  <c r="Q7" i="8"/>
  <c r="Q14" i="8" s="1"/>
  <c r="N7" i="8"/>
  <c r="N14" i="8" s="1"/>
  <c r="P7" i="8"/>
  <c r="P14" i="8" s="1"/>
  <c r="L7" i="8"/>
  <c r="L14" i="8" s="1"/>
  <c r="O7" i="8"/>
  <c r="O15" i="8" s="1"/>
  <c r="K7" i="8"/>
  <c r="M7" i="8"/>
  <c r="M15" i="8" s="1"/>
  <c r="M53" i="8"/>
  <c r="M40" i="8" s="1"/>
  <c r="M52" i="8"/>
  <c r="M39" i="8" s="1"/>
  <c r="M51" i="8"/>
  <c r="M38" i="8" s="1"/>
  <c r="M46" i="8"/>
  <c r="M33" i="8" s="1"/>
  <c r="M50" i="8"/>
  <c r="M37" i="8" s="1"/>
  <c r="J46" i="8"/>
  <c r="J33" i="8" s="1"/>
  <c r="M57" i="8"/>
  <c r="M44" i="8" s="1"/>
  <c r="M49" i="8"/>
  <c r="M36" i="8" s="1"/>
  <c r="M56" i="8"/>
  <c r="M43" i="8" s="1"/>
  <c r="M48" i="8"/>
  <c r="M35" i="8" s="1"/>
  <c r="M55" i="8"/>
  <c r="M42" i="8" s="1"/>
  <c r="M47" i="8"/>
  <c r="M34" i="8" s="1"/>
  <c r="K56" i="8" l="1"/>
  <c r="K43" i="8" s="1"/>
  <c r="O56" i="8"/>
  <c r="M14" i="8"/>
  <c r="M18" i="8" s="1"/>
  <c r="P15" i="8"/>
  <c r="P18" i="8" s="1"/>
  <c r="N15" i="8"/>
  <c r="L15" i="8"/>
  <c r="L18" i="8" s="1"/>
  <c r="O14" i="8"/>
  <c r="O18" i="8" s="1"/>
  <c r="Q15" i="8"/>
  <c r="Q18" i="8" s="1"/>
  <c r="J14" i="8"/>
  <c r="J18" i="8" s="1"/>
  <c r="K14" i="8"/>
  <c r="K15" i="8"/>
  <c r="J47" i="8"/>
  <c r="J34" i="8" s="1"/>
  <c r="K55" i="8" l="1"/>
  <c r="K42" i="8" s="1"/>
  <c r="J20" i="8"/>
  <c r="J21" i="8"/>
  <c r="O55" i="8"/>
  <c r="O43" i="8"/>
  <c r="N18" i="8"/>
  <c r="K18" i="8"/>
  <c r="J48" i="8"/>
  <c r="J35" i="8" s="1"/>
  <c r="J22" i="8" s="1"/>
  <c r="K54" i="8"/>
  <c r="O42" i="8" l="1"/>
  <c r="O54" i="8"/>
  <c r="N57" i="8"/>
  <c r="N56" i="8" s="1"/>
  <c r="J49" i="8"/>
  <c r="J36" i="8" s="1"/>
  <c r="J23" i="8" s="1"/>
  <c r="K53" i="8"/>
  <c r="K41" i="8"/>
  <c r="O53" i="8" l="1"/>
  <c r="O41" i="8"/>
  <c r="N55" i="8"/>
  <c r="J50" i="8"/>
  <c r="J37" i="8" s="1"/>
  <c r="J24" i="8" s="1"/>
  <c r="K52" i="8"/>
  <c r="K40" i="8"/>
  <c r="O52" i="8" l="1"/>
  <c r="O40" i="8"/>
  <c r="N54" i="8"/>
  <c r="J51" i="8"/>
  <c r="J38" i="8" s="1"/>
  <c r="J25" i="8" s="1"/>
  <c r="K51" i="8"/>
  <c r="K39" i="8"/>
  <c r="O51" i="8" l="1"/>
  <c r="O39" i="8"/>
  <c r="N53" i="8"/>
  <c r="J52" i="8"/>
  <c r="J39" i="8" s="1"/>
  <c r="J26" i="8" s="1"/>
  <c r="K50" i="8"/>
  <c r="K38" i="8"/>
  <c r="O50" i="8" l="1"/>
  <c r="O38" i="8"/>
  <c r="N52" i="8"/>
  <c r="J53" i="8"/>
  <c r="J40" i="8" s="1"/>
  <c r="J27" i="8" s="1"/>
  <c r="K49" i="8"/>
  <c r="K37" i="8"/>
  <c r="O49" i="8" l="1"/>
  <c r="O37" i="8"/>
  <c r="N51" i="8"/>
  <c r="J54" i="8"/>
  <c r="J41" i="8" s="1"/>
  <c r="J28" i="8" s="1"/>
  <c r="K48" i="8"/>
  <c r="K36" i="8"/>
  <c r="O48" i="8" l="1"/>
  <c r="O36" i="8"/>
  <c r="N50" i="8"/>
  <c r="J55" i="8"/>
  <c r="J42" i="8" s="1"/>
  <c r="J29" i="8" s="1"/>
  <c r="K47" i="8"/>
  <c r="K46" i="8" s="1"/>
  <c r="K35" i="8"/>
  <c r="O47" i="8" l="1"/>
  <c r="O35" i="8"/>
  <c r="N49" i="8"/>
  <c r="J56" i="8"/>
  <c r="J43" i="8" s="1"/>
  <c r="J30" i="8" s="1"/>
  <c r="K33" i="8"/>
  <c r="K34" i="8"/>
  <c r="O34" i="8" l="1"/>
  <c r="O46" i="8"/>
  <c r="O33" i="8" s="1"/>
  <c r="N48" i="8"/>
  <c r="J57" i="8"/>
  <c r="J44" i="8" s="1"/>
  <c r="J31" i="8" s="1"/>
  <c r="V25" i="8"/>
  <c r="V12" i="8" s="1"/>
  <c r="V24" i="8" l="1"/>
  <c r="V23" i="8" s="1"/>
  <c r="N47" i="8"/>
  <c r="N46" i="8" s="1"/>
  <c r="V11" i="8" l="1"/>
  <c r="V22" i="8"/>
  <c r="V10" i="8"/>
  <c r="V21" i="8" l="1"/>
  <c r="V9" i="8"/>
  <c r="V20" i="8" l="1"/>
  <c r="V8" i="8"/>
  <c r="V19" i="8" l="1"/>
  <c r="V7" i="8"/>
  <c r="V18" i="8" l="1"/>
  <c r="V6" i="8"/>
  <c r="V17" i="8" l="1"/>
  <c r="V5" i="8"/>
  <c r="V16" i="8" l="1"/>
  <c r="V4" i="8"/>
  <c r="V15" i="8" l="1"/>
  <c r="V2" i="8" s="1"/>
  <c r="V3" i="8"/>
  <c r="N17" i="8"/>
  <c r="N16" i="8" l="1"/>
  <c r="N19" i="8" s="1"/>
  <c r="N59" i="8" l="1"/>
  <c r="N33" i="8" s="1"/>
  <c r="N20" i="8" s="1"/>
  <c r="N60" i="8" l="1"/>
  <c r="N34" i="8" l="1"/>
  <c r="N21" i="8" s="1"/>
  <c r="N61" i="8"/>
  <c r="N35" i="8" l="1"/>
  <c r="N22" i="8" s="1"/>
  <c r="N62" i="8"/>
  <c r="N36" i="8" l="1"/>
  <c r="N23" i="8" s="1"/>
  <c r="N63" i="8"/>
  <c r="N37" i="8" l="1"/>
  <c r="N24" i="8" s="1"/>
  <c r="N64" i="8"/>
  <c r="N38" i="8" l="1"/>
  <c r="N25" i="8" s="1"/>
  <c r="F7" i="8" s="1"/>
  <c r="N65" i="8"/>
  <c r="N39" i="8" l="1"/>
  <c r="N26" i="8" s="1"/>
  <c r="F8" i="8" s="1"/>
  <c r="N66" i="8"/>
  <c r="N40" i="8" l="1"/>
  <c r="N27" i="8" s="1"/>
  <c r="F9" i="8" s="1"/>
  <c r="N67" i="8"/>
  <c r="N41" i="8" l="1"/>
  <c r="N28" i="8" s="1"/>
  <c r="F10" i="8" s="1"/>
  <c r="N68" i="8"/>
  <c r="N42" i="8" l="1"/>
  <c r="N29" i="8" s="1"/>
  <c r="F11" i="8" s="1"/>
  <c r="N69" i="8"/>
  <c r="N43" i="8" l="1"/>
  <c r="N30" i="8" s="1"/>
  <c r="F12" i="8" s="1"/>
  <c r="N70" i="8"/>
  <c r="N44" i="8" s="1"/>
  <c r="N31" i="8" s="1"/>
  <c r="F13" i="8" s="1"/>
  <c r="F15" i="8" l="1"/>
</calcChain>
</file>

<file path=xl/comments1.xml><?xml version="1.0" encoding="utf-8"?>
<comments xmlns="http://schemas.openxmlformats.org/spreadsheetml/2006/main">
  <authors>
    <author>Windows ユーザー</author>
  </authors>
  <commentList>
    <comment ref="F18" authorId="0" shapeId="0">
      <text>
        <r>
          <rPr>
            <sz val="9"/>
            <color indexed="81"/>
            <rFont val="MS P ゴシック"/>
            <family val="3"/>
            <charset val="128"/>
          </rPr>
          <t>緑色のセルは、算出対象期間にあわせて要修正。</t>
        </r>
      </text>
    </comment>
  </commentList>
</comments>
</file>

<file path=xl/sharedStrings.xml><?xml version="1.0" encoding="utf-8"?>
<sst xmlns="http://schemas.openxmlformats.org/spreadsheetml/2006/main" count="431" uniqueCount="218">
  <si>
    <t>神戸市高校生等通学定期券補助金交付申請書</t>
  </si>
  <si>
    <t>名　前</t>
  </si>
  <si>
    <t>生年月日</t>
  </si>
  <si>
    <t>転居前の住所</t>
  </si>
  <si>
    <t>申請者（保護者）</t>
    <phoneticPr fontId="1"/>
  </si>
  <si>
    <t>メールアドレス</t>
    <phoneticPr fontId="1"/>
  </si>
  <si>
    <t>提出書類の確認（申請前に提出書類がそろっているか確認してください。）</t>
    <rPh sb="0" eb="4">
      <t>テイシュツショルイ</t>
    </rPh>
    <rPh sb="5" eb="7">
      <t>カクニン</t>
    </rPh>
    <rPh sb="8" eb="11">
      <t>シンセイマエ</t>
    </rPh>
    <rPh sb="12" eb="14">
      <t>テイシュツ</t>
    </rPh>
    <rPh sb="14" eb="16">
      <t>ショルイ</t>
    </rPh>
    <rPh sb="24" eb="26">
      <t>カクニン</t>
    </rPh>
    <phoneticPr fontId="1"/>
  </si>
  <si>
    <t>年</t>
    <rPh sb="0" eb="1">
      <t>ネン</t>
    </rPh>
    <phoneticPr fontId="1"/>
  </si>
  <si>
    <t>月</t>
    <rPh sb="0" eb="1">
      <t>ガツ</t>
    </rPh>
    <phoneticPr fontId="1"/>
  </si>
  <si>
    <t>補助金振込先（申請者（保護者）の口座に限る）</t>
    <phoneticPr fontId="1"/>
  </si>
  <si>
    <t>口座種別</t>
    <rPh sb="0" eb="2">
      <t>コウザ</t>
    </rPh>
    <rPh sb="2" eb="4">
      <t>シュベツ</t>
    </rPh>
    <phoneticPr fontId="1"/>
  </si>
  <si>
    <t>フリガナ</t>
    <phoneticPr fontId="1"/>
  </si>
  <si>
    <t>名　　前</t>
    <rPh sb="0" eb="1">
      <t>ナ</t>
    </rPh>
    <rPh sb="3" eb="4">
      <t>マエ</t>
    </rPh>
    <phoneticPr fontId="1"/>
  </si>
  <si>
    <t>学 校 名</t>
    <rPh sb="0" eb="1">
      <t>ガク</t>
    </rPh>
    <rPh sb="2" eb="3">
      <t>コウ</t>
    </rPh>
    <rPh sb="4" eb="5">
      <t>ナ</t>
    </rPh>
    <phoneticPr fontId="1"/>
  </si>
  <si>
    <t>学校種別を選択してください</t>
    <rPh sb="0" eb="2">
      <t>ガッコウ</t>
    </rPh>
    <rPh sb="2" eb="4">
      <t>シュベツ</t>
    </rPh>
    <rPh sb="5" eb="7">
      <t>センタク</t>
    </rPh>
    <phoneticPr fontId="1"/>
  </si>
  <si>
    <t>〒</t>
    <phoneticPr fontId="1"/>
  </si>
  <si>
    <t>住　　所</t>
    <rPh sb="0" eb="1">
      <t>ジュウ</t>
    </rPh>
    <rPh sb="3" eb="4">
      <t>ショ</t>
    </rPh>
    <phoneticPr fontId="1"/>
  </si>
  <si>
    <t>～</t>
    <phoneticPr fontId="1"/>
  </si>
  <si>
    <t>令和</t>
    <rPh sb="0" eb="2">
      <t>レイワ</t>
    </rPh>
    <phoneticPr fontId="1"/>
  </si>
  <si>
    <t>日</t>
    <rPh sb="0" eb="1">
      <t>ニチ</t>
    </rPh>
    <phoneticPr fontId="1"/>
  </si>
  <si>
    <t>退　学</t>
  </si>
  <si>
    <t>休　学</t>
  </si>
  <si>
    <t>対象の高校生等</t>
    <rPh sb="0" eb="2">
      <t>タイショウ</t>
    </rPh>
    <rPh sb="3" eb="7">
      <t>コウコウセイトウ</t>
    </rPh>
    <phoneticPr fontId="1"/>
  </si>
  <si>
    <t>月</t>
    <rPh sb="0" eb="1">
      <t>ツキ</t>
    </rPh>
    <phoneticPr fontId="1"/>
  </si>
  <si>
    <t>日</t>
    <rPh sb="0" eb="1">
      <t>ヒ</t>
    </rPh>
    <phoneticPr fontId="1"/>
  </si>
  <si>
    <t>住　　所</t>
    <phoneticPr fontId="1"/>
  </si>
  <si>
    <t>）</t>
    <phoneticPr fontId="1"/>
  </si>
  <si>
    <t>円</t>
    <rPh sb="0" eb="1">
      <t>エン</t>
    </rPh>
    <phoneticPr fontId="1"/>
  </si>
  <si>
    <t>●</t>
    <phoneticPr fontId="1"/>
  </si>
  <si>
    <t>当座</t>
    <rPh sb="0" eb="2">
      <t>トウザ</t>
    </rPh>
    <phoneticPr fontId="1"/>
  </si>
  <si>
    <t>貯蓄</t>
    <rPh sb="0" eb="2">
      <t>チョチク</t>
    </rPh>
    <phoneticPr fontId="1"/>
  </si>
  <si>
    <t>口座番号</t>
    <rPh sb="0" eb="2">
      <t>コウザ</t>
    </rPh>
    <rPh sb="2" eb="4">
      <t>バンゴウ</t>
    </rPh>
    <phoneticPr fontId="1"/>
  </si>
  <si>
    <t>５月</t>
  </si>
  <si>
    <t>６月</t>
  </si>
  <si>
    <t>７月</t>
  </si>
  <si>
    <t>高校生等との続柄</t>
    <rPh sb="0" eb="3">
      <t>コウコウセイ</t>
    </rPh>
    <rPh sb="3" eb="4">
      <t>トウ</t>
    </rPh>
    <rPh sb="6" eb="8">
      <t>ツヅキガラ</t>
    </rPh>
    <phoneticPr fontId="1"/>
  </si>
  <si>
    <t>(1)</t>
    <phoneticPr fontId="1"/>
  </si>
  <si>
    <t>(2)</t>
    <phoneticPr fontId="1"/>
  </si>
  <si>
    <t>(3)</t>
    <phoneticPr fontId="1"/>
  </si>
  <si>
    <t>【定期券　</t>
    <rPh sb="1" eb="4">
      <t>テイキケン</t>
    </rPh>
    <phoneticPr fontId="1"/>
  </si>
  <si>
    <t>枚目】</t>
    <phoneticPr fontId="1"/>
  </si>
  <si>
    <t>ポートライナー</t>
    <phoneticPr fontId="1"/>
  </si>
  <si>
    <t>六甲ライナー</t>
    <rPh sb="0" eb="2">
      <t>ロッコウ</t>
    </rPh>
    <phoneticPr fontId="1"/>
  </si>
  <si>
    <t>阪神電車</t>
    <rPh sb="0" eb="2">
      <t>ハンシン</t>
    </rPh>
    <rPh sb="2" eb="4">
      <t>デンシャ</t>
    </rPh>
    <phoneticPr fontId="1"/>
  </si>
  <si>
    <t>阪急電鉄</t>
    <rPh sb="0" eb="2">
      <t>ハンキュウ</t>
    </rPh>
    <rPh sb="2" eb="4">
      <t>デンテツ</t>
    </rPh>
    <phoneticPr fontId="1"/>
  </si>
  <si>
    <t>山陽電鉄</t>
    <rPh sb="0" eb="2">
      <t>サンヨウ</t>
    </rPh>
    <rPh sb="2" eb="4">
      <t>デンテツ</t>
    </rPh>
    <phoneticPr fontId="1"/>
  </si>
  <si>
    <t>神戸電鉄</t>
    <rPh sb="0" eb="2">
      <t>コウベ</t>
    </rPh>
    <rPh sb="2" eb="4">
      <t>デンテツ</t>
    </rPh>
    <phoneticPr fontId="1"/>
  </si>
  <si>
    <t>神戸高速鉄道</t>
    <rPh sb="0" eb="2">
      <t>コウベ</t>
    </rPh>
    <rPh sb="2" eb="4">
      <t>コウソク</t>
    </rPh>
    <rPh sb="4" eb="6">
      <t>テツドウ</t>
    </rPh>
    <phoneticPr fontId="1"/>
  </si>
  <si>
    <t>神姫バス</t>
    <rPh sb="0" eb="2">
      <t>シンキ</t>
    </rPh>
    <phoneticPr fontId="1"/>
  </si>
  <si>
    <t>山陽バス</t>
    <rPh sb="0" eb="2">
      <t>サンヨウ</t>
    </rPh>
    <phoneticPr fontId="1"/>
  </si>
  <si>
    <t>神鉄バス</t>
    <rPh sb="0" eb="2">
      <t>シンテツ</t>
    </rPh>
    <phoneticPr fontId="1"/>
  </si>
  <si>
    <t>阪神バス</t>
    <rPh sb="0" eb="2">
      <t>ハンシン</t>
    </rPh>
    <phoneticPr fontId="1"/>
  </si>
  <si>
    <t>阪急バス</t>
    <rPh sb="0" eb="2">
      <t>ハンキュウ</t>
    </rPh>
    <phoneticPr fontId="1"/>
  </si>
  <si>
    <t>※スクールバスは対象外です</t>
    <rPh sb="8" eb="11">
      <t>タイショウガイ</t>
    </rPh>
    <phoneticPr fontId="1"/>
  </si>
  <si>
    <t>購入区間</t>
    <rPh sb="0" eb="2">
      <t>コウニュウ</t>
    </rPh>
    <rPh sb="2" eb="4">
      <t>クカン</t>
    </rPh>
    <phoneticPr fontId="1"/>
  </si>
  <si>
    <t>定期券券面
期間(A)</t>
    <rPh sb="0" eb="3">
      <t>テイキケン</t>
    </rPh>
    <rPh sb="3" eb="5">
      <t>ケンメン</t>
    </rPh>
    <rPh sb="6" eb="8">
      <t>キカン</t>
    </rPh>
    <phoneticPr fontId="1"/>
  </si>
  <si>
    <t>定期券券面
金額(B)</t>
    <rPh sb="0" eb="3">
      <t>テイキケン</t>
    </rPh>
    <rPh sb="3" eb="5">
      <t>ケンメン</t>
    </rPh>
    <rPh sb="6" eb="8">
      <t>キンガク</t>
    </rPh>
    <phoneticPr fontId="1"/>
  </si>
  <si>
    <t>利用
交通機関名</t>
    <rPh sb="0" eb="2">
      <t>リヨウ</t>
    </rPh>
    <rPh sb="3" eb="5">
      <t>コウツウ</t>
    </rPh>
    <rPh sb="5" eb="7">
      <t>キカン</t>
    </rPh>
    <rPh sb="7" eb="8">
      <t>メイ</t>
    </rPh>
    <phoneticPr fontId="1"/>
  </si>
  <si>
    <t>神戸市高校生等通学定期券補助金交付要綱第６条の規定に基づき、本書のとおり申請します。</t>
    <phoneticPr fontId="1"/>
  </si>
  <si>
    <t>転学前の学校名</t>
    <rPh sb="1" eb="2">
      <t>ガク</t>
    </rPh>
    <phoneticPr fontId="1"/>
  </si>
  <si>
    <t>)</t>
    <phoneticPr fontId="1"/>
  </si>
  <si>
    <t>生年月日</t>
    <phoneticPr fontId="1"/>
  </si>
  <si>
    <t>②高等専門学校（第１学年～第３学年）</t>
  </si>
  <si>
    <t>③中等教育学校（後期課程）</t>
  </si>
  <si>
    <t>④専修学校（高等課程）</t>
  </si>
  <si>
    <t>⑤外国人学校</t>
  </si>
  <si>
    <t>学校種別</t>
    <rPh sb="0" eb="2">
      <t>ガッコウ</t>
    </rPh>
    <phoneticPr fontId="1"/>
  </si>
  <si>
    <t>転入</t>
    <rPh sb="0" eb="2">
      <t>テンニュウ</t>
    </rPh>
    <phoneticPr fontId="1"/>
  </si>
  <si>
    <t>転出</t>
    <rPh sb="0" eb="2">
      <t>テンシュツ</t>
    </rPh>
    <phoneticPr fontId="1"/>
  </si>
  <si>
    <t>転居</t>
    <rPh sb="0" eb="2">
      <t>テンキョ</t>
    </rPh>
    <phoneticPr fontId="1"/>
  </si>
  <si>
    <t>転学</t>
    <rPh sb="0" eb="2">
      <t>テンガク</t>
    </rPh>
    <phoneticPr fontId="1"/>
  </si>
  <si>
    <t>休学</t>
    <rPh sb="0" eb="2">
      <t>キュウガク</t>
    </rPh>
    <phoneticPr fontId="1"/>
  </si>
  <si>
    <t>退学</t>
    <rPh sb="0" eb="2">
      <t>タイガク</t>
    </rPh>
    <phoneticPr fontId="1"/>
  </si>
  <si>
    <t>年</t>
    <rPh sb="0" eb="1">
      <t>ネン</t>
    </rPh>
    <phoneticPr fontId="1"/>
  </si>
  <si>
    <t>月</t>
    <rPh sb="0" eb="1">
      <t>ゲツ</t>
    </rPh>
    <phoneticPr fontId="1"/>
  </si>
  <si>
    <t>日</t>
    <rPh sb="0" eb="1">
      <t>ヒ</t>
    </rPh>
    <phoneticPr fontId="1"/>
  </si>
  <si>
    <t>算出対象月</t>
    <rPh sb="0" eb="2">
      <t>サンシュツ</t>
    </rPh>
    <rPh sb="2" eb="5">
      <t>タイショウツキ</t>
    </rPh>
    <phoneticPr fontId="1"/>
  </si>
  <si>
    <t>４月</t>
  </si>
  <si>
    <t>４月</t>
    <rPh sb="1" eb="2">
      <t>ガツ</t>
    </rPh>
    <phoneticPr fontId="1"/>
  </si>
  <si>
    <t>５月</t>
    <rPh sb="1" eb="2">
      <t>ガツ</t>
    </rPh>
    <phoneticPr fontId="1"/>
  </si>
  <si>
    <t>６月</t>
    <rPh sb="1" eb="2">
      <t>ガツ</t>
    </rPh>
    <phoneticPr fontId="1"/>
  </si>
  <si>
    <t>８月</t>
  </si>
  <si>
    <t>９月</t>
  </si>
  <si>
    <t>１０月</t>
  </si>
  <si>
    <t>１１月</t>
  </si>
  <si>
    <t>１２月</t>
  </si>
  <si>
    <t>１月</t>
  </si>
  <si>
    <t>２月</t>
  </si>
  <si>
    <t>３月</t>
  </si>
  <si>
    <t>T/F</t>
    <phoneticPr fontId="1"/>
  </si>
  <si>
    <t>他の制度</t>
    <rPh sb="0" eb="1">
      <t>ホカ</t>
    </rPh>
    <rPh sb="2" eb="4">
      <t>セイド</t>
    </rPh>
    <phoneticPr fontId="1"/>
  </si>
  <si>
    <t>チェック月</t>
    <rPh sb="4" eb="5">
      <t>ツキ</t>
    </rPh>
    <phoneticPr fontId="1"/>
  </si>
  <si>
    <t>予定月</t>
    <rPh sb="0" eb="2">
      <t>ヨテイ</t>
    </rPh>
    <rPh sb="2" eb="3">
      <t>ツキ</t>
    </rPh>
    <phoneticPr fontId="1"/>
  </si>
  <si>
    <t>通信制</t>
    <rPh sb="0" eb="3">
      <t>ツウシンセイ</t>
    </rPh>
    <phoneticPr fontId="1"/>
  </si>
  <si>
    <t>通学日数</t>
    <rPh sb="0" eb="2">
      <t>ツウガク</t>
    </rPh>
    <rPh sb="2" eb="4">
      <t>ニッスウ</t>
    </rPh>
    <phoneticPr fontId="1"/>
  </si>
  <si>
    <t>経路変更１</t>
    <rPh sb="0" eb="4">
      <t>ケイロヘンコウ</t>
    </rPh>
    <phoneticPr fontId="1"/>
  </si>
  <si>
    <t>経路変更２</t>
    <rPh sb="0" eb="4">
      <t>ケイロヘンコウ</t>
    </rPh>
    <phoneticPr fontId="1"/>
  </si>
  <si>
    <t>年度</t>
    <rPh sb="0" eb="2">
      <t>ネンド</t>
    </rPh>
    <phoneticPr fontId="1"/>
  </si>
  <si>
    <t>開始日</t>
    <rPh sb="0" eb="3">
      <t>カイシビ</t>
    </rPh>
    <phoneticPr fontId="1"/>
  </si>
  <si>
    <t>終了日</t>
    <rPh sb="0" eb="3">
      <t>シュウリョウビ</t>
    </rPh>
    <phoneticPr fontId="1"/>
  </si>
  <si>
    <t>期間内/外</t>
    <rPh sb="0" eb="2">
      <t>キカン</t>
    </rPh>
    <rPh sb="2" eb="3">
      <t>ナイ</t>
    </rPh>
    <rPh sb="4" eb="5">
      <t>ガイ</t>
    </rPh>
    <phoneticPr fontId="1"/>
  </si>
  <si>
    <t>算出対象月数</t>
    <rPh sb="0" eb="4">
      <t>サンシュツタイショウ</t>
    </rPh>
    <rPh sb="4" eb="5">
      <t>ツキ</t>
    </rPh>
    <rPh sb="5" eb="6">
      <t>スウ</t>
    </rPh>
    <phoneticPr fontId="1"/>
  </si>
  <si>
    <t>質問１</t>
    <rPh sb="0" eb="2">
      <t>シツモン</t>
    </rPh>
    <phoneticPr fontId="1"/>
  </si>
  <si>
    <t>該当する</t>
    <rPh sb="0" eb="2">
      <t>ガイトウ</t>
    </rPh>
    <phoneticPr fontId="1"/>
  </si>
  <si>
    <t>該当しない</t>
    <rPh sb="0" eb="2">
      <t>ガイトウ</t>
    </rPh>
    <phoneticPr fontId="1"/>
  </si>
  <si>
    <t>神戸市長　宛</t>
    <rPh sb="0" eb="2">
      <t>コウベ</t>
    </rPh>
    <rPh sb="2" eb="4">
      <t>シチョウ</t>
    </rPh>
    <rPh sb="5" eb="6">
      <t>アテ</t>
    </rPh>
    <phoneticPr fontId="1"/>
  </si>
  <si>
    <t>口座番号</t>
    <rPh sb="0" eb="4">
      <t>コウザバンゴウ</t>
    </rPh>
    <phoneticPr fontId="1"/>
  </si>
  <si>
    <t>①-2高等学校（通信制）</t>
    <phoneticPr fontId="1"/>
  </si>
  <si>
    <t>①高等学校（全日制・定時制）</t>
    <phoneticPr fontId="1"/>
  </si>
  <si>
    <t>対象期間中の全ての定期券について記載してください</t>
    <phoneticPr fontId="1"/>
  </si>
  <si>
    <t>みなと観光バス</t>
    <rPh sb="3" eb="5">
      <t>カンコウ</t>
    </rPh>
    <phoneticPr fontId="1"/>
  </si>
  <si>
    <t>淡路ジェノバライン</t>
    <rPh sb="0" eb="2">
      <t>アワジ</t>
    </rPh>
    <phoneticPr fontId="1"/>
  </si>
  <si>
    <t>上記について、確認しました</t>
    <rPh sb="0" eb="2">
      <t>ジョウキ</t>
    </rPh>
    <rPh sb="7" eb="9">
      <t>カクニン</t>
    </rPh>
    <phoneticPr fontId="1"/>
  </si>
  <si>
    <t>　　月に12日以上通学するために購入した定期券について、補助の対象となります。
　　（月12日以上通学しない月の定期券は、補助の対象となりません。）</t>
    <rPh sb="2" eb="3">
      <t>ツキ</t>
    </rPh>
    <rPh sb="6" eb="7">
      <t>ニチ</t>
    </rPh>
    <rPh sb="7" eb="11">
      <t>イジョウツウガク</t>
    </rPh>
    <rPh sb="16" eb="18">
      <t>コウニュウ</t>
    </rPh>
    <rPh sb="20" eb="23">
      <t>テイキケン</t>
    </rPh>
    <rPh sb="28" eb="30">
      <t>ホジョ</t>
    </rPh>
    <rPh sb="31" eb="33">
      <t>タイショウ</t>
    </rPh>
    <rPh sb="49" eb="51">
      <t>ツウガク</t>
    </rPh>
    <rPh sb="54" eb="55">
      <t>ツキ</t>
    </rPh>
    <rPh sb="56" eb="59">
      <t>テイキケン</t>
    </rPh>
    <phoneticPr fontId="1"/>
  </si>
  <si>
    <t>ご注意ください！</t>
    <rPh sb="1" eb="3">
      <t>チュウイ</t>
    </rPh>
    <phoneticPr fontId="1"/>
  </si>
  <si>
    <t>対象となる定期券１枚ごとにこの用紙をご記入ください</t>
    <rPh sb="0" eb="2">
      <t>タイショウ</t>
    </rPh>
    <rPh sb="5" eb="8">
      <t>テイキケン</t>
    </rPh>
    <rPh sb="9" eb="10">
      <t>マイ</t>
    </rPh>
    <rPh sb="15" eb="17">
      <t>ヨウシ</t>
    </rPh>
    <rPh sb="19" eb="21">
      <t>キニュウ</t>
    </rPh>
    <phoneticPr fontId="1"/>
  </si>
  <si>
    <t>定期券が２枚以上ある場合は、この用紙を定期券ごとに作成して提出してください</t>
    <rPh sb="0" eb="3">
      <t>テイキケン</t>
    </rPh>
    <rPh sb="16" eb="18">
      <t>ヨウシ</t>
    </rPh>
    <rPh sb="19" eb="22">
      <t>テイキケン</t>
    </rPh>
    <rPh sb="25" eb="27">
      <t>サクセイ</t>
    </rPh>
    <rPh sb="29" eb="31">
      <t>テイシュツ</t>
    </rPh>
    <phoneticPr fontId="1"/>
  </si>
  <si>
    <t>神戸市営地下鉄</t>
    <rPh sb="0" eb="2">
      <t>コウベ</t>
    </rPh>
    <rPh sb="2" eb="4">
      <t>シエイ</t>
    </rPh>
    <rPh sb="4" eb="7">
      <t>チカテツ</t>
    </rPh>
    <phoneticPr fontId="1"/>
  </si>
  <si>
    <t>ＪＲ西日本</t>
    <rPh sb="2" eb="5">
      <t>ニシニホン</t>
    </rPh>
    <phoneticPr fontId="1"/>
  </si>
  <si>
    <t>神戸市バス</t>
    <rPh sb="0" eb="2">
      <t>コウベ</t>
    </rPh>
    <rPh sb="2" eb="3">
      <t>シ</t>
    </rPh>
    <phoneticPr fontId="1"/>
  </si>
  <si>
    <t>・通学定期券の購入区間ごとに、購入期間及び金額に変更はありません</t>
    <rPh sb="24" eb="26">
      <t>ヘンコウ</t>
    </rPh>
    <phoneticPr fontId="1"/>
  </si>
  <si>
    <t>・市内転居、転学、経路変更はありません</t>
    <rPh sb="1" eb="5">
      <t>シナイテンキョ</t>
    </rPh>
    <rPh sb="6" eb="8">
      <t>テンガク</t>
    </rPh>
    <rPh sb="9" eb="13">
      <t>ケイロヘンコウ</t>
    </rPh>
    <phoneticPr fontId="1"/>
  </si>
  <si>
    <t>・提出を省略した通学定期券は申請期間の初日を含む年度の翌年度末日まで保存します</t>
    <rPh sb="1" eb="3">
      <t>テイシュツ</t>
    </rPh>
    <rPh sb="4" eb="6">
      <t>ショウリャク</t>
    </rPh>
    <rPh sb="8" eb="13">
      <t>ツウガクテイキケン</t>
    </rPh>
    <phoneticPr fontId="1"/>
  </si>
  <si>
    <t>連絡定期　(</t>
    <rPh sb="0" eb="4">
      <t>レンラクテイキ</t>
    </rPh>
    <phoneticPr fontId="1"/>
  </si>
  <si>
    <t>その他　　(</t>
    <rPh sb="2" eb="3">
      <t>タ</t>
    </rPh>
    <phoneticPr fontId="1"/>
  </si>
  <si>
    <t>チェックがない場合は、すべての定期券の写真を添付していただく必要があるため、</t>
    <rPh sb="7" eb="9">
      <t>バアイ</t>
    </rPh>
    <rPh sb="30" eb="32">
      <t>ヒツヨウ</t>
    </rPh>
    <phoneticPr fontId="1"/>
  </si>
  <si>
    <r>
      <rPr>
        <b/>
        <sz val="14"/>
        <color theme="1"/>
        <rFont val="游ゴシック"/>
        <family val="3"/>
        <charset val="128"/>
        <scheme val="minor"/>
      </rPr>
      <t>注意</t>
    </r>
    <r>
      <rPr>
        <sz val="11"/>
        <color theme="1"/>
        <rFont val="游ゴシック"/>
        <family val="2"/>
        <charset val="128"/>
        <scheme val="minor"/>
      </rPr>
      <t>　　</t>
    </r>
    <r>
      <rPr>
        <sz val="11"/>
        <color theme="1"/>
        <rFont val="UD デジタル 教科書体 N-R"/>
        <family val="1"/>
        <charset val="128"/>
      </rPr>
      <t>通学定期券の写真の提出を一部省略して申請する場合は必ずチェックしてください。</t>
    </r>
    <rPh sb="0" eb="2">
      <t>チュウイ</t>
    </rPh>
    <rPh sb="4" eb="9">
      <t>ツウガクテイキケン</t>
    </rPh>
    <rPh sb="10" eb="12">
      <t>シャシン</t>
    </rPh>
    <rPh sb="13" eb="15">
      <t>テイシュツ</t>
    </rPh>
    <rPh sb="16" eb="18">
      <t>イチブ</t>
    </rPh>
    <rPh sb="18" eb="20">
      <t>ショウリャク</t>
    </rPh>
    <rPh sb="22" eb="24">
      <t>シンセイ</t>
    </rPh>
    <rPh sb="26" eb="28">
      <t>バアイ</t>
    </rPh>
    <rPh sb="29" eb="30">
      <t>カナラ</t>
    </rPh>
    <phoneticPr fontId="1"/>
  </si>
  <si>
    <r>
      <t>有効期間が最も新しい通学定期券のみの提出では</t>
    </r>
    <r>
      <rPr>
        <b/>
        <u/>
        <sz val="11"/>
        <color theme="1"/>
        <rFont val="UD デジタル 教科書体 N-R"/>
        <family val="1"/>
        <charset val="128"/>
      </rPr>
      <t>受付ができません</t>
    </r>
    <r>
      <rPr>
        <sz val="11"/>
        <color theme="1"/>
        <rFont val="UD デジタル 教科書体 N-R"/>
        <family val="1"/>
        <charset val="128"/>
      </rPr>
      <t>。</t>
    </r>
    <rPh sb="18" eb="20">
      <t>テイシュツ</t>
    </rPh>
    <rPh sb="22" eb="24">
      <t>ウケツケ</t>
    </rPh>
    <phoneticPr fontId="1"/>
  </si>
  <si>
    <t>②高等学校（通信制）</t>
    <phoneticPr fontId="1"/>
  </si>
  <si>
    <t>通信制高校に通学している場合は下記を確認のうえ□にチェックしてください。</t>
    <rPh sb="0" eb="5">
      <t>ツウシンセイコウコウ</t>
    </rPh>
    <rPh sb="6" eb="8">
      <t>ツウガク</t>
    </rPh>
    <rPh sb="12" eb="14">
      <t>バアイ</t>
    </rPh>
    <rPh sb="15" eb="17">
      <t>カキ</t>
    </rPh>
    <rPh sb="18" eb="20">
      <t>カクニン</t>
    </rPh>
    <phoneticPr fontId="1"/>
  </si>
  <si>
    <t>有効期間が最も新しい通学定期券の写真のみ提出するため、この定期券の写真の提出は省略します</t>
    <rPh sb="0" eb="2">
      <t>ユウコウ</t>
    </rPh>
    <rPh sb="10" eb="15">
      <t>ツウガクテイキケン</t>
    </rPh>
    <rPh sb="16" eb="18">
      <t>シャシン</t>
    </rPh>
    <rPh sb="20" eb="22">
      <t>テイシュツ</t>
    </rPh>
    <rPh sb="29" eb="32">
      <t>テイキケン</t>
    </rPh>
    <rPh sb="33" eb="35">
      <t>シャシン</t>
    </rPh>
    <rPh sb="36" eb="38">
      <t>テイシュツ</t>
    </rPh>
    <rPh sb="39" eb="41">
      <t>ショウリャク</t>
    </rPh>
    <phoneticPr fontId="1"/>
  </si>
  <si>
    <t>③高等専門学校（第１学年～第３学年）</t>
    <phoneticPr fontId="1"/>
  </si>
  <si>
    <t>④中等教育学校（後期課程）</t>
    <phoneticPr fontId="1"/>
  </si>
  <si>
    <t>⑤専修学校（高等課程）</t>
    <phoneticPr fontId="1"/>
  </si>
  <si>
    <t>⑥外国人学校</t>
    <phoneticPr fontId="1"/>
  </si>
  <si>
    <r>
      <t>申請にあたり、下記の６つの項目に同意・宣誓します。</t>
    </r>
    <r>
      <rPr>
        <b/>
        <sz val="8"/>
        <rFont val="UD デジタル 教科書体 N-B"/>
        <family val="1"/>
        <charset val="128"/>
      </rPr>
      <t>（申請書を提出した時点で、同意・宣誓したものとみなします。）</t>
    </r>
    <rPh sb="19" eb="21">
      <t>センセイ</t>
    </rPh>
    <rPh sb="26" eb="29">
      <t>シンセイショ</t>
    </rPh>
    <rPh sb="30" eb="32">
      <t>テイシュツ</t>
    </rPh>
    <rPh sb="34" eb="36">
      <t>ジテン</t>
    </rPh>
    <rPh sb="38" eb="40">
      <t>ドウイ</t>
    </rPh>
    <rPh sb="41" eb="43">
      <t>センセイ</t>
    </rPh>
    <phoneticPr fontId="1"/>
  </si>
  <si>
    <t>学校所在地</t>
    <rPh sb="0" eb="2">
      <t>ガッコウ</t>
    </rPh>
    <rPh sb="2" eb="5">
      <t>ショザイチ</t>
    </rPh>
    <phoneticPr fontId="1"/>
  </si>
  <si>
    <t>市内</t>
    <rPh sb="0" eb="2">
      <t>シナイ</t>
    </rPh>
    <phoneticPr fontId="1"/>
  </si>
  <si>
    <t>市外</t>
    <rPh sb="0" eb="2">
      <t>シガイ</t>
    </rPh>
    <phoneticPr fontId="1"/>
  </si>
  <si>
    <t>・重複する期間定期券を購入されている場合や、去年度の申請で既に支給されている定期券が
　ある場合は、重複分を差し引くため、補助対象経費が異なる場合があります。</t>
    <rPh sb="1" eb="3">
      <t>チョウフク</t>
    </rPh>
    <rPh sb="5" eb="7">
      <t>キカン</t>
    </rPh>
    <rPh sb="7" eb="10">
      <t>テイキケン</t>
    </rPh>
    <rPh sb="11" eb="13">
      <t>コウニュウ</t>
    </rPh>
    <rPh sb="18" eb="20">
      <t>バアイ</t>
    </rPh>
    <rPh sb="22" eb="24">
      <t>キョネン</t>
    </rPh>
    <rPh sb="24" eb="25">
      <t>ド</t>
    </rPh>
    <rPh sb="26" eb="28">
      <t>シンセイ</t>
    </rPh>
    <rPh sb="29" eb="30">
      <t>スデ</t>
    </rPh>
    <rPh sb="31" eb="33">
      <t>シキュウ</t>
    </rPh>
    <rPh sb="38" eb="41">
      <t>テイキケン</t>
    </rPh>
    <rPh sb="46" eb="48">
      <t>バアイ</t>
    </rPh>
    <rPh sb="50" eb="52">
      <t>チョウフク</t>
    </rPh>
    <rPh sb="52" eb="53">
      <t>ブン</t>
    </rPh>
    <rPh sb="54" eb="55">
      <t>サ</t>
    </rPh>
    <rPh sb="56" eb="57">
      <t>ヒ</t>
    </rPh>
    <rPh sb="61" eb="67">
      <t>ホジョタイショウケイヒ</t>
    </rPh>
    <rPh sb="68" eb="69">
      <t>コト</t>
    </rPh>
    <rPh sb="71" eb="73">
      <t>バアイ</t>
    </rPh>
    <phoneticPr fontId="1"/>
  </si>
  <si>
    <r>
      <t>口座名義</t>
    </r>
    <r>
      <rPr>
        <sz val="11"/>
        <color theme="1"/>
        <rFont val="UD デジタル 教科書体 N-R"/>
        <family val="1"/>
        <charset val="128"/>
      </rPr>
      <t>(カタカナ)</t>
    </r>
    <rPh sb="0" eb="2">
      <t>コウザ</t>
    </rPh>
    <rPh sb="2" eb="4">
      <t>メイギ</t>
    </rPh>
    <phoneticPr fontId="1"/>
  </si>
  <si>
    <t>以下に該当するものはない</t>
    <phoneticPr fontId="1"/>
  </si>
  <si>
    <t>【質問２】今回申請する定期券の期間中に以下事項にあてはまるものはありますか。（複数選択可）</t>
    <rPh sb="5" eb="7">
      <t>コンカイ</t>
    </rPh>
    <rPh sb="7" eb="9">
      <t>シンセイ</t>
    </rPh>
    <rPh sb="11" eb="14">
      <t>テイキケン</t>
    </rPh>
    <rPh sb="15" eb="18">
      <t>キカンチュウ</t>
    </rPh>
    <rPh sb="19" eb="21">
      <t>イカ</t>
    </rPh>
    <rPh sb="21" eb="23">
      <t>ジコウ</t>
    </rPh>
    <rPh sb="39" eb="41">
      <t>フクスウ</t>
    </rPh>
    <rPh sb="41" eb="43">
      <t>センタク</t>
    </rPh>
    <rPh sb="43" eb="44">
      <t>カ</t>
    </rPh>
    <phoneticPr fontId="1"/>
  </si>
  <si>
    <t>通学先の名称：</t>
    <rPh sb="0" eb="2">
      <t>ツウガク</t>
    </rPh>
    <rPh sb="2" eb="3">
      <t>サキ</t>
    </rPh>
    <rPh sb="4" eb="6">
      <t>メイショウ</t>
    </rPh>
    <phoneticPr fontId="1"/>
  </si>
  <si>
    <t>通学先の住所：</t>
    <rPh sb="0" eb="2">
      <t>ツウガク</t>
    </rPh>
    <rPh sb="2" eb="3">
      <t>サキ</t>
    </rPh>
    <rPh sb="4" eb="6">
      <t>ジュウショ</t>
    </rPh>
    <phoneticPr fontId="1"/>
  </si>
  <si>
    <t>転学前に、通信制高校とサポート校・技能提携校の両方に在籍していた場合は、実際に通っていたサポート校・技能提携校等をご記入ください。</t>
    <rPh sb="0" eb="2">
      <t>テンガク</t>
    </rPh>
    <rPh sb="2" eb="3">
      <t>マエ</t>
    </rPh>
    <rPh sb="5" eb="8">
      <t>ツウシンセイ</t>
    </rPh>
    <rPh sb="8" eb="10">
      <t>コウコウ</t>
    </rPh>
    <rPh sb="15" eb="16">
      <t>コウ</t>
    </rPh>
    <rPh sb="17" eb="19">
      <t>ギノウ</t>
    </rPh>
    <rPh sb="19" eb="22">
      <t>テイケイコウ</t>
    </rPh>
    <rPh sb="23" eb="25">
      <t>リョウホウ</t>
    </rPh>
    <rPh sb="26" eb="28">
      <t>ザイセキ</t>
    </rPh>
    <rPh sb="32" eb="34">
      <t>バアイ</t>
    </rPh>
    <phoneticPr fontId="1"/>
  </si>
  <si>
    <t>【質問１】対象期間中に「経路変更」しましたか。または、「経路変更」の予定がありますか。</t>
    <rPh sb="1" eb="3">
      <t>シツモン</t>
    </rPh>
    <rPh sb="5" eb="7">
      <t>タイショウ</t>
    </rPh>
    <rPh sb="7" eb="10">
      <t>キカンチュウ</t>
    </rPh>
    <rPh sb="12" eb="14">
      <t>ケイロ</t>
    </rPh>
    <rPh sb="14" eb="16">
      <t>ヘンコウ</t>
    </rPh>
    <rPh sb="28" eb="30">
      <t>ケイロ</t>
    </rPh>
    <rPh sb="30" eb="32">
      <t>ヘンコウ</t>
    </rPh>
    <rPh sb="34" eb="36">
      <t>ヨテイ</t>
    </rPh>
    <phoneticPr fontId="1"/>
  </si>
  <si>
    <t>＜経路変更とは＞転居・転学・その他の理由（運行ルートの変更やダイヤ改正）により、
通学の手段・ルートを変更すること。</t>
    <rPh sb="1" eb="3">
      <t>ケイロ</t>
    </rPh>
    <rPh sb="3" eb="5">
      <t>ヘンコウ</t>
    </rPh>
    <rPh sb="8" eb="10">
      <t>テンキョ</t>
    </rPh>
    <rPh sb="11" eb="13">
      <t>テンガク</t>
    </rPh>
    <rPh sb="16" eb="17">
      <t>タ</t>
    </rPh>
    <rPh sb="18" eb="20">
      <t>リユウ</t>
    </rPh>
    <rPh sb="21" eb="23">
      <t>ウンコウ</t>
    </rPh>
    <rPh sb="27" eb="29">
      <t>ヘンコウ</t>
    </rPh>
    <rPh sb="33" eb="35">
      <t>カイセイ</t>
    </rPh>
    <rPh sb="41" eb="43">
      <t>ツウガク</t>
    </rPh>
    <rPh sb="44" eb="46">
      <t>シュダン</t>
    </rPh>
    <rPh sb="51" eb="53">
      <t>ヘンコウ</t>
    </rPh>
    <phoneticPr fontId="1"/>
  </si>
  <si>
    <t>はい</t>
    <phoneticPr fontId="1"/>
  </si>
  <si>
    <t>いいえ</t>
    <phoneticPr fontId="1"/>
  </si>
  <si>
    <t>開始日・終了日</t>
    <rPh sb="0" eb="3">
      <t>カイシビ</t>
    </rPh>
    <rPh sb="4" eb="7">
      <t>シュウリョウビ</t>
    </rPh>
    <phoneticPr fontId="1"/>
  </si>
  <si>
    <t>自宅から学校までの経路</t>
  </si>
  <si>
    <t>例）自宅→舞子坂～舞子駅前（神戸市バス）→舞子～三ノ宮（JR西日本）→学校</t>
    <phoneticPr fontId="1"/>
  </si>
  <si>
    <r>
      <t>経路変更</t>
    </r>
    <r>
      <rPr>
        <b/>
        <sz val="12"/>
        <color rgb="FFFF0000"/>
        <rFont val="UD デジタル 教科書体 N-B"/>
        <family val="1"/>
        <charset val="128"/>
      </rPr>
      <t>前</t>
    </r>
    <r>
      <rPr>
        <b/>
        <sz val="12"/>
        <color theme="1"/>
        <rFont val="UD デジタル 教科書体 N-B"/>
        <family val="1"/>
        <charset val="128"/>
      </rPr>
      <t>の経路</t>
    </r>
    <rPh sb="0" eb="2">
      <t>ケイロ</t>
    </rPh>
    <rPh sb="2" eb="4">
      <t>ヘンコウ</t>
    </rPh>
    <rPh sb="4" eb="5">
      <t>マエ</t>
    </rPh>
    <rPh sb="6" eb="8">
      <t>ケイロ</t>
    </rPh>
    <phoneticPr fontId="1"/>
  </si>
  <si>
    <t>枚</t>
    <rPh sb="0" eb="1">
      <t>マイ</t>
    </rPh>
    <phoneticPr fontId="1"/>
  </si>
  <si>
    <t>普通（総合）</t>
    <rPh sb="0" eb="2">
      <t>フツウ</t>
    </rPh>
    <rPh sb="3" eb="5">
      <t>ソウゴウ</t>
    </rPh>
    <phoneticPr fontId="1"/>
  </si>
  <si>
    <t>　　①対象となる高校生等が以下の他制度を利用されている場合は、重複受給とならないように
　　　控除して補助金額を算出します。
　　　・生活保護
　　　・神戸市ひとり親家庭高校生等通学定期券補助金　等
　　②重複等の事由がある場合や、令和6年度既に交付決定されている定期券の申請があった
　　　場合等は、申請時の金額から対象外となる経費を控除して補助金額を算出します。</t>
    <phoneticPr fontId="1"/>
  </si>
  <si>
    <t>【質問３】今回申請する定期券の期間中に以下事項にあてはまるものはありますか。（複数選択可）</t>
    <rPh sb="5" eb="7">
      <t>コンカイ</t>
    </rPh>
    <rPh sb="7" eb="9">
      <t>シンセイ</t>
    </rPh>
    <rPh sb="11" eb="14">
      <t>テイキケン</t>
    </rPh>
    <rPh sb="15" eb="18">
      <t>キカンチュウ</t>
    </rPh>
    <rPh sb="19" eb="21">
      <t>イカ</t>
    </rPh>
    <rPh sb="21" eb="23">
      <t>ジコウ</t>
    </rPh>
    <rPh sb="39" eb="41">
      <t>フクスウ</t>
    </rPh>
    <rPh sb="41" eb="43">
      <t>センタク</t>
    </rPh>
    <rPh sb="43" eb="44">
      <t>カ</t>
    </rPh>
    <phoneticPr fontId="1"/>
  </si>
  <si>
    <t>（いいえ　にチェックした方は、【質問２】へ）</t>
    <rPh sb="12" eb="13">
      <t>カタ</t>
    </rPh>
    <rPh sb="16" eb="18">
      <t>シツモン</t>
    </rPh>
    <phoneticPr fontId="1"/>
  </si>
  <si>
    <t>経路変更の内容について記載してください</t>
    <rPh sb="0" eb="2">
      <t>ケイロ</t>
    </rPh>
    <rPh sb="2" eb="4">
      <t>ヘンコウ</t>
    </rPh>
    <rPh sb="5" eb="7">
      <t>ナイヨウ</t>
    </rPh>
    <phoneticPr fontId="1"/>
  </si>
  <si>
    <t>【質問】経路変更の回数について</t>
    <rPh sb="4" eb="6">
      <t>ケイロ</t>
    </rPh>
    <rPh sb="6" eb="8">
      <t>ヘンコウ</t>
    </rPh>
    <rPh sb="9" eb="11">
      <t>カイスウ</t>
    </rPh>
    <phoneticPr fontId="1"/>
  </si>
  <si>
    <t>経路変更は何回を行いましたか</t>
    <rPh sb="0" eb="2">
      <t>ケイロ</t>
    </rPh>
    <rPh sb="2" eb="4">
      <t>ヘンコウ</t>
    </rPh>
    <rPh sb="5" eb="7">
      <t>ナンカイ</t>
    </rPh>
    <rPh sb="8" eb="9">
      <t>オコナ</t>
    </rPh>
    <phoneticPr fontId="1"/>
  </si>
  <si>
    <t>回</t>
    <rPh sb="0" eb="1">
      <t>カイ</t>
    </rPh>
    <phoneticPr fontId="1"/>
  </si>
  <si>
    <t>転居にともなう経路変更</t>
    <phoneticPr fontId="1"/>
  </si>
  <si>
    <t>転学にともなう経路変更</t>
    <phoneticPr fontId="1"/>
  </si>
  <si>
    <t>経路変更が発生した理由</t>
    <rPh sb="0" eb="2">
      <t>ケイロ</t>
    </rPh>
    <rPh sb="2" eb="4">
      <t>ヘンコウ</t>
    </rPh>
    <rPh sb="5" eb="7">
      <t>ハッセイ</t>
    </rPh>
    <rPh sb="9" eb="11">
      <t>リユウ</t>
    </rPh>
    <phoneticPr fontId="1"/>
  </si>
  <si>
    <r>
      <t>経路変更</t>
    </r>
    <r>
      <rPr>
        <b/>
        <sz val="12"/>
        <color rgb="FFFF0000"/>
        <rFont val="UD デジタル 教科書体 N-B"/>
        <family val="1"/>
        <charset val="128"/>
      </rPr>
      <t>後</t>
    </r>
    <r>
      <rPr>
        <b/>
        <sz val="12"/>
        <color theme="1"/>
        <rFont val="UD デジタル 教科書体 N-B"/>
        <family val="1"/>
        <charset val="128"/>
      </rPr>
      <t>の経路（１回目）</t>
    </r>
    <rPh sb="0" eb="2">
      <t>ケイロ</t>
    </rPh>
    <rPh sb="2" eb="4">
      <t>ヘンコウ</t>
    </rPh>
    <rPh sb="4" eb="5">
      <t>アト</t>
    </rPh>
    <rPh sb="6" eb="8">
      <t>ケイロ</t>
    </rPh>
    <rPh sb="10" eb="12">
      <t>カイメ</t>
    </rPh>
    <phoneticPr fontId="1"/>
  </si>
  <si>
    <r>
      <t>経路変更</t>
    </r>
    <r>
      <rPr>
        <b/>
        <sz val="12"/>
        <color rgb="FFFF0000"/>
        <rFont val="UD デジタル 教科書体 N-B"/>
        <family val="1"/>
        <charset val="128"/>
      </rPr>
      <t>後</t>
    </r>
    <r>
      <rPr>
        <b/>
        <sz val="12"/>
        <color theme="1"/>
        <rFont val="UD デジタル 教科書体 N-B"/>
        <family val="1"/>
        <charset val="128"/>
      </rPr>
      <t>の経路（２回目）</t>
    </r>
    <rPh sb="0" eb="2">
      <t>ケイロ</t>
    </rPh>
    <rPh sb="2" eb="4">
      <t>ヘンコウ</t>
    </rPh>
    <rPh sb="4" eb="5">
      <t>アト</t>
    </rPh>
    <rPh sb="6" eb="8">
      <t>ケイロ</t>
    </rPh>
    <rPh sb="10" eb="12">
      <t>カイメ</t>
    </rPh>
    <phoneticPr fontId="1"/>
  </si>
  <si>
    <r>
      <t>経路変更</t>
    </r>
    <r>
      <rPr>
        <b/>
        <sz val="12"/>
        <color rgb="FFFF0000"/>
        <rFont val="UD デジタル 教科書体 N-B"/>
        <family val="1"/>
        <charset val="128"/>
      </rPr>
      <t>後</t>
    </r>
    <r>
      <rPr>
        <b/>
        <sz val="12"/>
        <color theme="1"/>
        <rFont val="UD デジタル 教科書体 N-B"/>
        <family val="1"/>
        <charset val="128"/>
      </rPr>
      <t>の経路（３回目）</t>
    </r>
    <rPh sb="0" eb="2">
      <t>ケイロ</t>
    </rPh>
    <rPh sb="2" eb="4">
      <t>ヘンコウ</t>
    </rPh>
    <rPh sb="4" eb="5">
      <t>アト</t>
    </rPh>
    <rPh sb="6" eb="8">
      <t>ケイロ</t>
    </rPh>
    <rPh sb="10" eb="12">
      <t>カイメ</t>
    </rPh>
    <phoneticPr fontId="1"/>
  </si>
  <si>
    <t>(4)</t>
    <phoneticPr fontId="1"/>
  </si>
  <si>
    <t>(5)</t>
    <phoneticPr fontId="1"/>
  </si>
  <si>
    <r>
      <t>経路変更</t>
    </r>
    <r>
      <rPr>
        <b/>
        <sz val="12"/>
        <color rgb="FFFF0000"/>
        <rFont val="UD デジタル 教科書体 N-B"/>
        <family val="1"/>
        <charset val="128"/>
      </rPr>
      <t>後</t>
    </r>
    <r>
      <rPr>
        <b/>
        <sz val="12"/>
        <color theme="1"/>
        <rFont val="UD デジタル 教科書体 N-B"/>
        <family val="1"/>
        <charset val="128"/>
      </rPr>
      <t>の経路（４回目）</t>
    </r>
    <rPh sb="0" eb="2">
      <t>ケイロ</t>
    </rPh>
    <rPh sb="2" eb="4">
      <t>ヘンコウ</t>
    </rPh>
    <rPh sb="4" eb="5">
      <t>アト</t>
    </rPh>
    <rPh sb="6" eb="8">
      <t>ケイロ</t>
    </rPh>
    <rPh sb="10" eb="12">
      <t>カイメ</t>
    </rPh>
    <phoneticPr fontId="1"/>
  </si>
  <si>
    <t>(6)</t>
    <phoneticPr fontId="1"/>
  </si>
  <si>
    <r>
      <t>経路変更</t>
    </r>
    <r>
      <rPr>
        <b/>
        <sz val="12"/>
        <color rgb="FFFF0000"/>
        <rFont val="UD デジタル 教科書体 N-B"/>
        <family val="1"/>
        <charset val="128"/>
      </rPr>
      <t>後</t>
    </r>
    <r>
      <rPr>
        <b/>
        <sz val="12"/>
        <color theme="1"/>
        <rFont val="UD デジタル 教科書体 N-B"/>
        <family val="1"/>
        <charset val="128"/>
      </rPr>
      <t>の経路（５回目）</t>
    </r>
    <rPh sb="0" eb="2">
      <t>ケイロ</t>
    </rPh>
    <rPh sb="2" eb="4">
      <t>ヘンコウ</t>
    </rPh>
    <rPh sb="4" eb="5">
      <t>アト</t>
    </rPh>
    <rPh sb="6" eb="8">
      <t>ケイロ</t>
    </rPh>
    <rPh sb="10" eb="12">
      <t>カイメ</t>
    </rPh>
    <phoneticPr fontId="1"/>
  </si>
  <si>
    <t>【質問４】他の制度による支援・補助の有無、補助金額の算出について</t>
    <rPh sb="5" eb="6">
      <t>ホカ</t>
    </rPh>
    <rPh sb="7" eb="9">
      <t>セイド</t>
    </rPh>
    <rPh sb="12" eb="14">
      <t>シエン</t>
    </rPh>
    <rPh sb="15" eb="17">
      <t>ホジョ</t>
    </rPh>
    <rPh sb="18" eb="20">
      <t>ウム</t>
    </rPh>
    <phoneticPr fontId="1"/>
  </si>
  <si>
    <t>【質問５】申請する定期券の枚数について</t>
    <rPh sb="5" eb="7">
      <t>シンセイ</t>
    </rPh>
    <rPh sb="9" eb="12">
      <t>テイキケン</t>
    </rPh>
    <rPh sb="13" eb="15">
      <t>マイスウ</t>
    </rPh>
    <phoneticPr fontId="1"/>
  </si>
  <si>
    <t>通学定期券の写真の提出を一部省略する場合でも、券面期間や金額の記入は必要です</t>
    <rPh sb="23" eb="25">
      <t>ケンメン</t>
    </rPh>
    <rPh sb="25" eb="27">
      <t>キカン</t>
    </rPh>
    <rPh sb="28" eb="30">
      <t>キンガク</t>
    </rPh>
    <rPh sb="31" eb="33">
      <t>キニュウ</t>
    </rPh>
    <rPh sb="34" eb="36">
      <t>ヒツヨウ</t>
    </rPh>
    <phoneticPr fontId="1"/>
  </si>
  <si>
    <t>神戸市内での転居</t>
    <rPh sb="0" eb="3">
      <t>コウベシ</t>
    </rPh>
    <rPh sb="3" eb="4">
      <t>ナイ</t>
    </rPh>
    <rPh sb="6" eb="8">
      <t>テンキョ</t>
    </rPh>
    <phoneticPr fontId="1"/>
  </si>
  <si>
    <t>転学日</t>
    <rPh sb="0" eb="2">
      <t>テンガク</t>
    </rPh>
    <rPh sb="2" eb="3">
      <t>ビ</t>
    </rPh>
    <phoneticPr fontId="1"/>
  </si>
  <si>
    <t>転学前の学校所在地</t>
    <rPh sb="1" eb="2">
      <t>ガク</t>
    </rPh>
    <rPh sb="6" eb="9">
      <t>ショザイチ</t>
    </rPh>
    <phoneticPr fontId="1"/>
  </si>
  <si>
    <t>本店
支店
出張所</t>
    <rPh sb="0" eb="2">
      <t>ホンテン</t>
    </rPh>
    <rPh sb="3" eb="5">
      <t>シテン</t>
    </rPh>
    <rPh sb="6" eb="8">
      <t>シュッチョウ</t>
    </rPh>
    <rPh sb="8" eb="9">
      <t>ジョ</t>
    </rPh>
    <phoneticPr fontId="1"/>
  </si>
  <si>
    <t>銀行
信用金庫</t>
    <rPh sb="0" eb="2">
      <t>ギンコウ</t>
    </rPh>
    <rPh sb="3" eb="5">
      <t>シンヨウ</t>
    </rPh>
    <rPh sb="5" eb="7">
      <t>キンコ</t>
    </rPh>
    <phoneticPr fontId="1"/>
  </si>
  <si>
    <t>信用組合
農協組合</t>
    <rPh sb="0" eb="2">
      <t>シンヨウ</t>
    </rPh>
    <rPh sb="2" eb="4">
      <t>クミアイ</t>
    </rPh>
    <rPh sb="5" eb="7">
      <t>ノウキョウ</t>
    </rPh>
    <rPh sb="7" eb="9">
      <t>クミアイ</t>
    </rPh>
    <phoneticPr fontId="1"/>
  </si>
  <si>
    <t>名称</t>
    <rPh sb="0" eb="2">
      <t>メイショウ</t>
    </rPh>
    <phoneticPr fontId="1"/>
  </si>
  <si>
    <t>銀行コード（4桁）</t>
    <rPh sb="0" eb="2">
      <t>ギンコウ</t>
    </rPh>
    <rPh sb="7" eb="8">
      <t>ケタ</t>
    </rPh>
    <phoneticPr fontId="1"/>
  </si>
  <si>
    <t>支店コード（3桁）</t>
    <rPh sb="0" eb="2">
      <t>シテン</t>
    </rPh>
    <rPh sb="7" eb="8">
      <t>ケタ</t>
    </rPh>
    <phoneticPr fontId="1"/>
  </si>
  <si>
    <t>※1枚の定期券で異なる交通機関にまたがる区間を利用している場合は、
　連絡定期を選択してください。例）連絡定期（神戸市営地下鉄・神戸市バス）</t>
    <rPh sb="23" eb="25">
      <t>リヨウ</t>
    </rPh>
    <rPh sb="29" eb="31">
      <t>バアイ</t>
    </rPh>
    <rPh sb="35" eb="37">
      <t>レンラク</t>
    </rPh>
    <rPh sb="37" eb="39">
      <t>テイキ</t>
    </rPh>
    <rPh sb="40" eb="42">
      <t>センタク</t>
    </rPh>
    <rPh sb="49" eb="50">
      <t>レイ</t>
    </rPh>
    <rPh sb="51" eb="53">
      <t>レンラク</t>
    </rPh>
    <rPh sb="53" eb="55">
      <t>テイキ</t>
    </rPh>
    <rPh sb="56" eb="63">
      <t>コウベシエイチカテツ</t>
    </rPh>
    <phoneticPr fontId="1"/>
  </si>
  <si>
    <r>
      <rPr>
        <sz val="12"/>
        <color theme="1"/>
        <rFont val="UD デジタル 教科書体 N-R"/>
        <family val="1"/>
        <charset val="128"/>
      </rPr>
      <t>転学</t>
    </r>
    <r>
      <rPr>
        <sz val="9"/>
        <color theme="1"/>
        <rFont val="UD デジタル 教科書体 N-R"/>
        <family val="1"/>
        <charset val="128"/>
      </rPr>
      <t>(転入学・編入学)</t>
    </r>
    <rPh sb="0" eb="2">
      <t>テンガク</t>
    </rPh>
    <rPh sb="3" eb="6">
      <t>テンニュウガク</t>
    </rPh>
    <rPh sb="7" eb="10">
      <t>ヘンニュウガク</t>
    </rPh>
    <phoneticPr fontId="1"/>
  </si>
  <si>
    <t>対象となる高校生等の在学する（していた）高等学校等に、市が申請内容の確認を行うこと。</t>
    <phoneticPr fontId="1"/>
  </si>
  <si>
    <t>福祉乗車証や特別支援教育就学奨励費等の通学費にかかる支援を受けていないこと。</t>
    <phoneticPr fontId="1"/>
  </si>
  <si>
    <t>補助対象となる通学定期券をすべて購入し終わってから、1年間度分をまとめて申請すること。</t>
    <rPh sb="0" eb="2">
      <t>ホジョ</t>
    </rPh>
    <rPh sb="2" eb="4">
      <t>タイショウ</t>
    </rPh>
    <rPh sb="7" eb="9">
      <t>ツウガク</t>
    </rPh>
    <rPh sb="9" eb="12">
      <t>テイキケン</t>
    </rPh>
    <rPh sb="16" eb="18">
      <t>コウニュウ</t>
    </rPh>
    <rPh sb="19" eb="20">
      <t>オ</t>
    </rPh>
    <rPh sb="27" eb="29">
      <t>ネンカン</t>
    </rPh>
    <rPh sb="29" eb="30">
      <t>ド</t>
    </rPh>
    <rPh sb="30" eb="31">
      <t>ブン</t>
    </rPh>
    <rPh sb="36" eb="38">
      <t>シンセイ</t>
    </rPh>
    <phoneticPr fontId="1"/>
  </si>
  <si>
    <t>利用交通機関に払い戻し情報の開示を求めること。</t>
    <phoneticPr fontId="1"/>
  </si>
  <si>
    <t>虚偽申請、その他不正な手段により補助金の交付を受けた場合は、交付決定を取消し補助金全額を返還すること。また交付決定の取消し以降、神戸市が本補助金申請を受け付けないこと。</t>
    <phoneticPr fontId="1"/>
  </si>
  <si>
    <t>その他の理由による経路変更（理由：　　　　　　　　　　　）</t>
    <rPh sb="14" eb="16">
      <t>リユウ</t>
    </rPh>
    <phoneticPr fontId="1"/>
  </si>
  <si>
    <t>入　学</t>
    <rPh sb="0" eb="1">
      <t>イ</t>
    </rPh>
    <rPh sb="2" eb="3">
      <t>ガク</t>
    </rPh>
    <phoneticPr fontId="1"/>
  </si>
  <si>
    <t>様式第1号</t>
    <rPh sb="0" eb="2">
      <t>ヨウシキ</t>
    </rPh>
    <rPh sb="2" eb="3">
      <t>ダイ</t>
    </rPh>
    <rPh sb="4" eb="5">
      <t>ゴウ</t>
    </rPh>
    <phoneticPr fontId="1"/>
  </si>
  <si>
    <t>様式第1号（別紙）</t>
    <rPh sb="0" eb="2">
      <t>ヨウシキ</t>
    </rPh>
    <rPh sb="2" eb="3">
      <t>ダイ</t>
    </rPh>
    <rPh sb="4" eb="5">
      <t>ゴウ</t>
    </rPh>
    <rPh sb="6" eb="8">
      <t>ベッシ</t>
    </rPh>
    <phoneticPr fontId="1"/>
  </si>
  <si>
    <t>※通信制高校の場合、通学先（実際に通っているサポート校・技能提携校・キャンパス等）をご記入ください。</t>
    <rPh sb="1" eb="4">
      <t>ツウシンセイ</t>
    </rPh>
    <rPh sb="4" eb="6">
      <t>コウコウ</t>
    </rPh>
    <rPh sb="7" eb="9">
      <t>バアイ</t>
    </rPh>
    <rPh sb="10" eb="12">
      <t>ツウガク</t>
    </rPh>
    <rPh sb="12" eb="13">
      <t>サキ</t>
    </rPh>
    <rPh sb="14" eb="16">
      <t>ジッサイ</t>
    </rPh>
    <rPh sb="17" eb="18">
      <t>カヨ</t>
    </rPh>
    <rPh sb="26" eb="27">
      <t>コウ</t>
    </rPh>
    <rPh sb="28" eb="30">
      <t>ギノウ</t>
    </rPh>
    <rPh sb="30" eb="33">
      <t>テイケイコウ</t>
    </rPh>
    <rPh sb="39" eb="40">
      <t>トウ</t>
    </rPh>
    <rPh sb="43" eb="45">
      <t>キニュウ</t>
    </rPh>
    <phoneticPr fontId="1"/>
  </si>
  <si>
    <r>
      <rPr>
        <sz val="12"/>
        <color rgb="FFFF0000"/>
        <rFont val="UD デジタル 教科書体 N-R"/>
        <family val="1"/>
        <charset val="128"/>
      </rPr>
      <t>通学時点の住所が、保護者の住所と異なる場合</t>
    </r>
    <r>
      <rPr>
        <sz val="12"/>
        <rFont val="UD デジタル 教科書体 N-R"/>
        <family val="1"/>
        <charset val="128"/>
      </rPr>
      <t>に記入してください。</t>
    </r>
    <rPh sb="0" eb="2">
      <t>ツウガク</t>
    </rPh>
    <rPh sb="2" eb="4">
      <t>ジテン</t>
    </rPh>
    <rPh sb="5" eb="7">
      <t>ジュウショ</t>
    </rPh>
    <rPh sb="9" eb="12">
      <t>ホゴシャ</t>
    </rPh>
    <rPh sb="13" eb="15">
      <t>ジュウショ</t>
    </rPh>
    <rPh sb="16" eb="17">
      <t>コト</t>
    </rPh>
    <rPh sb="19" eb="21">
      <t>バアイ</t>
    </rPh>
    <rPh sb="22" eb="24">
      <t>キニュウ</t>
    </rPh>
    <phoneticPr fontId="1"/>
  </si>
  <si>
    <r>
      <t>（はい　　にチェックした方は、</t>
    </r>
    <r>
      <rPr>
        <b/>
        <sz val="11"/>
        <color rgb="FFFF0000"/>
        <rFont val="UD デジタル 教科書体 N-R"/>
        <family val="1"/>
        <charset val="128"/>
      </rPr>
      <t>別紙も記載のうえ</t>
    </r>
    <r>
      <rPr>
        <sz val="11"/>
        <color theme="1"/>
        <rFont val="UD デジタル 教科書体 N-R"/>
        <family val="1"/>
        <charset val="128"/>
      </rPr>
      <t>【質問２】へ）</t>
    </r>
    <rPh sb="12" eb="13">
      <t>カタ</t>
    </rPh>
    <rPh sb="15" eb="17">
      <t>ベッシ</t>
    </rPh>
    <rPh sb="18" eb="20">
      <t>キサイ</t>
    </rPh>
    <rPh sb="24" eb="26">
      <t>シツモン</t>
    </rPh>
    <phoneticPr fontId="1"/>
  </si>
  <si>
    <r>
      <t xml:space="preserve">金融機関情報
</t>
    </r>
    <r>
      <rPr>
        <sz val="9"/>
        <color theme="1"/>
        <rFont val="UD デジタル 教科書体 N-R"/>
        <family val="1"/>
        <charset val="128"/>
      </rPr>
      <t>※名称は必須。銀行コード、支店コードは可能な範囲で記載</t>
    </r>
    <rPh sb="0" eb="2">
      <t>キンユウ</t>
    </rPh>
    <rPh sb="2" eb="4">
      <t>キカン</t>
    </rPh>
    <rPh sb="4" eb="6">
      <t>ジョウホウ</t>
    </rPh>
    <rPh sb="8" eb="10">
      <t>メイショウ</t>
    </rPh>
    <rPh sb="11" eb="13">
      <t>ヒッス</t>
    </rPh>
    <rPh sb="14" eb="16">
      <t>ギンコウ</t>
    </rPh>
    <rPh sb="20" eb="22">
      <t>シテン</t>
    </rPh>
    <rPh sb="26" eb="28">
      <t>カノウ</t>
    </rPh>
    <rPh sb="29" eb="31">
      <t>ハンイ</t>
    </rPh>
    <rPh sb="32" eb="34">
      <t>キサイ</t>
    </rPh>
    <phoneticPr fontId="1"/>
  </si>
  <si>
    <t>※申請者氏名と同じ口座名義以外の口座は指定できません。</t>
    <phoneticPr fontId="1"/>
  </si>
  <si>
    <t>卒　業</t>
    <rPh sb="0" eb="1">
      <t>ソツ</t>
    </rPh>
    <rPh sb="2" eb="3">
      <t>ギョウ</t>
    </rPh>
    <phoneticPr fontId="1"/>
  </si>
  <si>
    <t>上記住所は、住民票に登録のある（あった）住所ですか。</t>
    <rPh sb="0" eb="2">
      <t>ジョウキ</t>
    </rPh>
    <rPh sb="2" eb="4">
      <t>ジュウショ</t>
    </rPh>
    <rPh sb="6" eb="9">
      <t>ジュウミンヒョウ</t>
    </rPh>
    <rPh sb="10" eb="12">
      <t>トウロク</t>
    </rPh>
    <rPh sb="20" eb="22">
      <t>ジュウショ</t>
    </rPh>
    <phoneticPr fontId="1"/>
  </si>
  <si>
    <t>はい（住民票上の住所です）</t>
    <rPh sb="3" eb="7">
      <t>ジュウミンヒョウジョウ</t>
    </rPh>
    <rPh sb="8" eb="10">
      <t>ジュウショ</t>
    </rPh>
    <phoneticPr fontId="1"/>
  </si>
  <si>
    <t>いいえ ➡ 以下に通学時点の住民票上の住所を記入してください</t>
    <rPh sb="6" eb="8">
      <t>イカ</t>
    </rPh>
    <rPh sb="9" eb="13">
      <t>ツウガクジテン</t>
    </rPh>
    <rPh sb="14" eb="18">
      <t>ジュウミンヒョウジョウ</t>
    </rPh>
    <rPh sb="19" eb="21">
      <t>ジュウショ</t>
    </rPh>
    <rPh sb="22" eb="24">
      <t>キニュウ</t>
    </rPh>
    <phoneticPr fontId="1"/>
  </si>
  <si>
    <t>携帯番号</t>
    <rPh sb="0" eb="2">
      <t>ケイタイ</t>
    </rPh>
    <phoneticPr fontId="1"/>
  </si>
  <si>
    <t>※申請に不備があった場合等にSMSで連絡を行うことがあるため、SMSを受信できる携帯の電話番号を記載してください。
                                                                                                                           （携帯がない場合は、自宅の電話番号を記載ください）</t>
    <rPh sb="1" eb="3">
      <t>シンセイ</t>
    </rPh>
    <rPh sb="4" eb="6">
      <t>フビ</t>
    </rPh>
    <rPh sb="10" eb="12">
      <t>バアイ</t>
    </rPh>
    <rPh sb="12" eb="13">
      <t>トウ</t>
    </rPh>
    <rPh sb="18" eb="20">
      <t>レンラク</t>
    </rPh>
    <rPh sb="21" eb="22">
      <t>オコナ</t>
    </rPh>
    <rPh sb="35" eb="37">
      <t>ジュシン</t>
    </rPh>
    <rPh sb="40" eb="42">
      <t>ケイタイ</t>
    </rPh>
    <rPh sb="43" eb="45">
      <t>デンワ</t>
    </rPh>
    <rPh sb="45" eb="47">
      <t>バンゴウ</t>
    </rPh>
    <rPh sb="48" eb="50">
      <t>キサイ</t>
    </rPh>
    <rPh sb="182" eb="184">
      <t>ケイタイ</t>
    </rPh>
    <rPh sb="187" eb="189">
      <t>バアイ</t>
    </rPh>
    <rPh sb="191" eb="193">
      <t>ジタク</t>
    </rPh>
    <rPh sb="194" eb="196">
      <t>デンワ</t>
    </rPh>
    <rPh sb="196" eb="198">
      <t>バンゴウ</t>
    </rPh>
    <rPh sb="199" eb="201">
      <t>キサイ</t>
    </rPh>
    <phoneticPr fontId="1"/>
  </si>
  <si>
    <r>
      <t xml:space="preserve">※申請に不備があった場合等に電子メールで連絡を行うことがあるため、普段利用しているメールアドレスを記載してください。
</t>
    </r>
    <r>
      <rPr>
        <sz val="11"/>
        <color rgb="FFFF0000"/>
        <rFont val="UD デジタル 教科書体 NP-R"/>
        <family val="1"/>
        <charset val="128"/>
      </rPr>
      <t>　　　　　　　　　　　　　　　　 　　</t>
    </r>
    <r>
      <rPr>
        <sz val="11"/>
        <rFont val="UD デジタル 教科書体 NP-R"/>
        <family val="1"/>
        <charset val="128"/>
      </rPr>
      <t>＠</t>
    </r>
    <rPh sb="14" eb="16">
      <t>デンシ</t>
    </rPh>
    <rPh sb="33" eb="35">
      <t>フダン</t>
    </rPh>
    <rPh sb="35" eb="37">
      <t>リヨウ</t>
    </rPh>
    <phoneticPr fontId="1"/>
  </si>
  <si>
    <r>
      <t xml:space="preserve">今回申請しようとする定期券の枚数
</t>
    </r>
    <r>
      <rPr>
        <sz val="10"/>
        <rFont val="UD デジタル 教科書体 N-R"/>
        <family val="1"/>
        <charset val="128"/>
      </rPr>
      <t>（定期券画像の添付を省略しようとする定期券、代替書類で申請する定期券も含む）</t>
    </r>
    <rPh sb="0" eb="2">
      <t>コンカイ</t>
    </rPh>
    <rPh sb="2" eb="4">
      <t>シンセイ</t>
    </rPh>
    <rPh sb="10" eb="13">
      <t>テイキケン</t>
    </rPh>
    <rPh sb="14" eb="16">
      <t>マイスウ</t>
    </rPh>
    <rPh sb="18" eb="21">
      <t>テイキケン</t>
    </rPh>
    <rPh sb="21" eb="23">
      <t>ガゾウ</t>
    </rPh>
    <rPh sb="24" eb="26">
      <t>テンプ</t>
    </rPh>
    <rPh sb="27" eb="29">
      <t>ショウリャク</t>
    </rPh>
    <rPh sb="35" eb="38">
      <t>テイキケン</t>
    </rPh>
    <rPh sb="39" eb="43">
      <t>ダイタイショルイ</t>
    </rPh>
    <rPh sb="44" eb="46">
      <t>シンセイ</t>
    </rPh>
    <rPh sb="48" eb="51">
      <t>テイキケン</t>
    </rPh>
    <rPh sb="52" eb="53">
      <t>フク</t>
    </rPh>
    <phoneticPr fontId="1"/>
  </si>
  <si>
    <t>申請資格の確認や補助金額の算出のため、申請者及び対象となる高校生等に関して市が次の事項を確認すること。①対象となる高校生等に関する住民登録②神戸市ひとり親家庭高校生等通学定期券補助金受給状況③生活保護受給状況　等</t>
    <phoneticPr fontId="1"/>
  </si>
  <si>
    <t>※2025年4月入学以外　例）10月に秋入学等　　</t>
    <phoneticPr fontId="1"/>
  </si>
  <si>
    <t>※2026年2・3月卒業以外　例）年度途中卒業等</t>
    <phoneticPr fontId="1"/>
  </si>
  <si>
    <t>　　2025年4月1日から2026年3月31日の期間に利用した自宅から学校までの全ての経路
　　(徒歩・自転車・スクールバスを除く）と期間を「交通機関/発着駅」の順で記入してください。</t>
    <rPh sb="83" eb="85">
      <t>キニュウ</t>
    </rPh>
    <phoneticPr fontId="1"/>
  </si>
  <si>
    <t>高等学校等が対象高校生等に対して発行する学生証</t>
    <phoneticPr fontId="1"/>
  </si>
  <si>
    <r>
      <rPr>
        <b/>
        <u/>
        <sz val="12"/>
        <rFont val="UD デジタル 教科書体 N-R"/>
        <family val="1"/>
        <charset val="128"/>
      </rPr>
      <t>画像が準備できない通学定期券を申請する場合は、以下の２点をあわせて提出してください。</t>
    </r>
    <r>
      <rPr>
        <sz val="12"/>
        <rFont val="UD デジタル 教科書体 N-R"/>
        <family val="1"/>
        <charset val="128"/>
      </rPr>
      <t xml:space="preserve">
審査の上、補助の対象となる場合があります。
　①通学証明書（自宅から学校までの通学区間を確認します）
　②領収書、クレジットカード利用明細等（通学定期券を購入したことを確認します）
　　領収書等がない場合、ICカード事業者が発行する購入履歴等でも対応できる場合があります。</t>
    </r>
    <rPh sb="3" eb="5">
      <t>ジュンビ</t>
    </rPh>
    <rPh sb="15" eb="17">
      <t>シンセイ</t>
    </rPh>
    <rPh sb="19" eb="21">
      <t>バアイ</t>
    </rPh>
    <rPh sb="23" eb="25">
      <t>イカ</t>
    </rPh>
    <rPh sb="27" eb="28">
      <t>テン</t>
    </rPh>
    <rPh sb="33" eb="35">
      <t>テイシュツ</t>
    </rPh>
    <rPh sb="43" eb="45">
      <t>シンサ</t>
    </rPh>
    <rPh sb="46" eb="47">
      <t>ウエ</t>
    </rPh>
    <rPh sb="48" eb="50">
      <t>ホジョ</t>
    </rPh>
    <rPh sb="51" eb="53">
      <t>タイショウ</t>
    </rPh>
    <rPh sb="56" eb="58">
      <t>バアイ</t>
    </rPh>
    <rPh sb="67" eb="72">
      <t>ツウガクショウメイショ</t>
    </rPh>
    <rPh sb="73" eb="75">
      <t>ジタク</t>
    </rPh>
    <rPh sb="77" eb="79">
      <t>ガッコウ</t>
    </rPh>
    <rPh sb="82" eb="86">
      <t>ツウガククカン</t>
    </rPh>
    <rPh sb="87" eb="89">
      <t>カクニン</t>
    </rPh>
    <phoneticPr fontId="1"/>
  </si>
  <si>
    <t>対象期間の全ての「定期券画像の添付」</t>
    <phoneticPr fontId="1"/>
  </si>
  <si>
    <r>
      <rPr>
        <b/>
        <u/>
        <sz val="12"/>
        <rFont val="UD デジタル 教科書体 N-R"/>
        <family val="1"/>
        <charset val="128"/>
      </rPr>
      <t>※以下を満たす場合のみ、「定期券画像の添付」を</t>
    </r>
    <r>
      <rPr>
        <b/>
        <u/>
        <sz val="12"/>
        <color rgb="FFFF0000"/>
        <rFont val="UD デジタル 教科書体 N-R"/>
        <family val="1"/>
        <charset val="128"/>
      </rPr>
      <t>一部省略</t>
    </r>
    <r>
      <rPr>
        <b/>
        <u/>
        <sz val="12"/>
        <rFont val="UD デジタル 教科書体 N-R"/>
        <family val="1"/>
        <charset val="128"/>
      </rPr>
      <t xml:space="preserve">することができます。一部省略する場合は、左にチェックをしたうえで、同一の定期券種別ごとに有効期間が最も新しい定期券を提出してください。
</t>
    </r>
    <r>
      <rPr>
        <sz val="12"/>
        <rFont val="UD デジタル 教科書体 N-R"/>
        <family val="1"/>
        <charset val="128"/>
      </rPr>
      <t>①転学、転居、又は自宅と高等学校等との間の通学区間の経路の変更がない場合
②同一の定期券種別（発行公共交通事業者、購入区間、購入期間の種別、金額）が以下を満たす
　(1)交通事業者・区間(出発・到着)が同じ
　(2)期間が同じ（学期定期ではない）
　(3)金額が同じ (料金改定等がない)</t>
    </r>
    <rPh sb="1" eb="3">
      <t>イカ</t>
    </rPh>
    <rPh sb="4" eb="5">
      <t>ミ</t>
    </rPh>
    <rPh sb="7" eb="9">
      <t>バアイ</t>
    </rPh>
    <rPh sb="37" eb="39">
      <t>イチブ</t>
    </rPh>
    <rPh sb="39" eb="41">
      <t>ショウリャク</t>
    </rPh>
    <rPh sb="43" eb="45">
      <t>バアイ</t>
    </rPh>
    <rPh sb="47" eb="48">
      <t>ヒダリ</t>
    </rPh>
    <rPh sb="71" eb="75">
      <t>ユウコウキカン</t>
    </rPh>
    <rPh sb="76" eb="77">
      <t>モット</t>
    </rPh>
    <rPh sb="78" eb="79">
      <t>アタラ</t>
    </rPh>
    <rPh sb="85" eb="87">
      <t>テイシュツ</t>
    </rPh>
    <rPh sb="169" eb="171">
      <t>イカ</t>
    </rPh>
    <rPh sb="172" eb="173">
      <t>ミ</t>
    </rPh>
    <rPh sb="180" eb="185">
      <t>コウツウジギョウシャ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</si>
</sst>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lt;=999]000;[&lt;=9999]000\-00;000\-0000"/>
  </numFmts>
  <fonts count="60">
    <font>
      <sz val="11"/>
      <color theme="1"/>
      <name val="游ゴシック"/>
      <family val="2"/>
      <charset val="128"/>
      <scheme val="minor"/>
    </font>
    <font>
      <sz val="6"/>
      <name val="游ゴシック"/>
      <family val="2"/>
      <charset val="128"/>
      <scheme val="minor"/>
    </font>
    <font>
      <sz val="12"/>
      <color theme="1"/>
      <name val="UD デジタル 教科書体 N-R"/>
      <family val="1"/>
      <charset val="128"/>
    </font>
    <font>
      <sz val="11"/>
      <color theme="1"/>
      <name val="UD デジタル 教科書体 N-R"/>
      <family val="1"/>
      <charset val="128"/>
    </font>
    <font>
      <sz val="10"/>
      <color theme="1"/>
      <name val="UD デジタル 教科書体 N-R"/>
      <family val="1"/>
      <charset val="128"/>
    </font>
    <font>
      <b/>
      <sz val="12"/>
      <name val="UD デジタル 教科書体 N-B"/>
      <family val="1"/>
      <charset val="128"/>
    </font>
    <font>
      <sz val="9"/>
      <color indexed="81"/>
      <name val="MS P ゴシック"/>
      <family val="3"/>
      <charset val="128"/>
    </font>
    <font>
      <sz val="11"/>
      <color theme="1"/>
      <name val="UD デジタル 教科書体 N-B"/>
      <family val="1"/>
      <charset val="128"/>
    </font>
    <font>
      <sz val="11"/>
      <name val="UD デジタル 教科書体 N-R"/>
      <family val="1"/>
      <charset val="128"/>
    </font>
    <font>
      <sz val="12"/>
      <color rgb="FFFF0000"/>
      <name val="UD デジタル 教科書体 N-R"/>
      <family val="1"/>
      <charset val="128"/>
    </font>
    <font>
      <sz val="6"/>
      <color theme="1"/>
      <name val="UD デジタル 教科書体 N-R"/>
      <family val="1"/>
      <charset val="128"/>
    </font>
    <font>
      <sz val="10.5"/>
      <color theme="1"/>
      <name val="UD デジタル 教科書体 N-B"/>
      <family val="1"/>
      <charset val="128"/>
    </font>
    <font>
      <sz val="12"/>
      <color theme="1"/>
      <name val="UD デジタル 教科書体 N-B"/>
      <family val="1"/>
      <charset val="128"/>
    </font>
    <font>
      <b/>
      <sz val="12"/>
      <color theme="1"/>
      <name val="UD デジタル 教科書体 N-B"/>
      <family val="1"/>
      <charset val="128"/>
    </font>
    <font>
      <b/>
      <sz val="12"/>
      <color rgb="FFFF0000"/>
      <name val="UD デジタル 教科書体 N-B"/>
      <family val="1"/>
      <charset val="128"/>
    </font>
    <font>
      <sz val="14"/>
      <color theme="1"/>
      <name val="UD デジタル 教科書体 N-B"/>
      <family val="1"/>
      <charset val="128"/>
    </font>
    <font>
      <sz val="12"/>
      <name val="UD デジタル 教科書体 N-R"/>
      <family val="1"/>
      <charset val="128"/>
    </font>
    <font>
      <sz val="8"/>
      <color theme="1"/>
      <name val="UD デジタル 教科書体 N-R"/>
      <family val="1"/>
      <charset val="128"/>
    </font>
    <font>
      <sz val="12"/>
      <color theme="1"/>
      <name val="UD デジタル 教科書体 NP-R"/>
      <family val="1"/>
      <charset val="128"/>
    </font>
    <font>
      <sz val="16"/>
      <color theme="1"/>
      <name val="UD デジタル 教科書体 NP-R"/>
      <family val="1"/>
      <charset val="128"/>
    </font>
    <font>
      <sz val="18"/>
      <color theme="1"/>
      <name val="UD デジタル 教科書体 NP-R"/>
      <family val="1"/>
      <charset val="128"/>
    </font>
    <font>
      <sz val="14"/>
      <color theme="1"/>
      <name val="UD デジタル 教科書体 NP-R"/>
      <family val="1"/>
      <charset val="128"/>
    </font>
    <font>
      <sz val="11"/>
      <color theme="1"/>
      <name val="UD デジタル 教科書体 NP-R"/>
      <family val="1"/>
      <charset val="128"/>
    </font>
    <font>
      <sz val="11"/>
      <name val="UD デジタル 教科書体 NP-R"/>
      <family val="1"/>
      <charset val="128"/>
    </font>
    <font>
      <sz val="12"/>
      <color theme="1"/>
      <name val="游ゴシック"/>
      <family val="2"/>
      <charset val="128"/>
      <scheme val="minor"/>
    </font>
    <font>
      <sz val="10"/>
      <name val="游ゴシック"/>
      <family val="3"/>
      <charset val="128"/>
      <scheme val="minor"/>
    </font>
    <font>
      <b/>
      <sz val="14"/>
      <name val="UD デジタル 教科書体 N-B"/>
      <family val="1"/>
      <charset val="128"/>
    </font>
    <font>
      <sz val="11"/>
      <name val="UD デジタル 教科書体 N-B"/>
      <family val="1"/>
      <charset val="128"/>
    </font>
    <font>
      <sz val="11"/>
      <name val="游ゴシック"/>
      <family val="2"/>
      <charset val="128"/>
      <scheme val="minor"/>
    </font>
    <font>
      <sz val="11"/>
      <color theme="1"/>
      <name val="游ゴシック Light"/>
      <family val="3"/>
      <charset val="128"/>
      <scheme val="major"/>
    </font>
    <font>
      <sz val="14"/>
      <color theme="1"/>
      <name val="UD デジタル 教科書体 N-R"/>
      <family val="1"/>
      <charset val="128"/>
    </font>
    <font>
      <sz val="14"/>
      <color theme="1"/>
      <name val="游ゴシック"/>
      <family val="2"/>
      <charset val="128"/>
      <scheme val="minor"/>
    </font>
    <font>
      <sz val="18"/>
      <color theme="1"/>
      <name val="UD デジタル 教科書体 N-R"/>
      <family val="1"/>
      <charset val="128"/>
    </font>
    <font>
      <sz val="12"/>
      <name val="UD デジタル 教科書体 NK-R"/>
      <family val="1"/>
      <charset val="128"/>
    </font>
    <font>
      <sz val="12"/>
      <name val="UD デジタル 教科書体 N-B"/>
      <family val="1"/>
      <charset val="128"/>
    </font>
    <font>
      <sz val="6"/>
      <name val="UD デジタル 教科書体 N-R"/>
      <family val="1"/>
      <charset val="128"/>
    </font>
    <font>
      <u/>
      <sz val="11"/>
      <color theme="10"/>
      <name val="游ゴシック"/>
      <family val="2"/>
      <charset val="128"/>
      <scheme val="minor"/>
    </font>
    <font>
      <sz val="18"/>
      <name val="UD デジタル 教科書体 NP-R"/>
      <family val="1"/>
      <charset val="128"/>
    </font>
    <font>
      <sz val="11"/>
      <color rgb="FFFF0000"/>
      <name val="UD デジタル 教科書体 N-B"/>
      <family val="1"/>
      <charset val="128"/>
    </font>
    <font>
      <sz val="14"/>
      <name val="UD デジタル 教科書体 N-R"/>
      <family val="1"/>
      <charset val="128"/>
    </font>
    <font>
      <b/>
      <u/>
      <sz val="12"/>
      <name val="UD デジタル 教科書体 N-R"/>
      <family val="1"/>
      <charset val="128"/>
    </font>
    <font>
      <sz val="10.5"/>
      <name val="UD デジタル 教科書体 N-R"/>
      <family val="1"/>
      <charset val="128"/>
    </font>
    <font>
      <sz val="11"/>
      <color rgb="FFFF0000"/>
      <name val="游ゴシック"/>
      <family val="2"/>
      <charset val="128"/>
      <scheme val="minor"/>
    </font>
    <font>
      <sz val="11"/>
      <color rgb="FFFF0000"/>
      <name val="游ゴシック"/>
      <family val="3"/>
      <charset val="128"/>
      <scheme val="minor"/>
    </font>
    <font>
      <sz val="12"/>
      <color theme="1"/>
      <name val="UD デジタル 教科書体 NK-R"/>
      <family val="1"/>
      <charset val="128"/>
    </font>
    <font>
      <b/>
      <sz val="11"/>
      <name val="UD デジタル 教科書体 N-B"/>
      <family val="1"/>
      <charset val="128"/>
    </font>
    <font>
      <sz val="9"/>
      <color theme="1"/>
      <name val="UD デジタル 教科書体 N-R"/>
      <family val="1"/>
      <charset val="128"/>
    </font>
    <font>
      <b/>
      <sz val="14"/>
      <color theme="1"/>
      <name val="游ゴシック"/>
      <family val="3"/>
      <charset val="128"/>
      <scheme val="minor"/>
    </font>
    <font>
      <sz val="11"/>
      <color theme="1"/>
      <name val="游ゴシック"/>
      <family val="3"/>
      <charset val="128"/>
      <scheme val="minor"/>
    </font>
    <font>
      <b/>
      <u/>
      <sz val="11"/>
      <color theme="1"/>
      <name val="UD デジタル 教科書体 N-R"/>
      <family val="1"/>
      <charset val="128"/>
    </font>
    <font>
      <b/>
      <sz val="8"/>
      <name val="UD デジタル 教科書体 N-B"/>
      <family val="1"/>
      <charset val="128"/>
    </font>
    <font>
      <sz val="8"/>
      <color rgb="FFFF0000"/>
      <name val="UD デジタル 教科書体 NP-R"/>
      <family val="1"/>
      <charset val="128"/>
    </font>
    <font>
      <sz val="10"/>
      <name val="UD デジタル 教科書体 NP-R"/>
      <family val="1"/>
      <charset val="128"/>
    </font>
    <font>
      <b/>
      <sz val="11"/>
      <color rgb="FFFF0000"/>
      <name val="UD デジタル 教科書体 N-R"/>
      <family val="1"/>
      <charset val="128"/>
    </font>
    <font>
      <sz val="12"/>
      <color rgb="FF00B0F0"/>
      <name val="UD デジタル 教科書体 NP-R"/>
      <family val="1"/>
      <charset val="128"/>
    </font>
    <font>
      <sz val="14"/>
      <name val="UD デジタル 教科書体 NP-R"/>
      <family val="1"/>
      <charset val="128"/>
    </font>
    <font>
      <sz val="8"/>
      <name val="UD デジタル 教科書体 NP-R"/>
      <family val="1"/>
      <charset val="128"/>
    </font>
    <font>
      <sz val="11"/>
      <color rgb="FFFF0000"/>
      <name val="UD デジタル 教科書体 NP-R"/>
      <family val="1"/>
      <charset val="128"/>
    </font>
    <font>
      <b/>
      <u/>
      <sz val="12"/>
      <color rgb="FFFF0000"/>
      <name val="UD デジタル 教科書体 N-R"/>
      <family val="1"/>
      <charset val="128"/>
    </font>
    <font>
      <sz val="10"/>
      <name val="UD デジタル 教科書体 N-R"/>
      <family val="1"/>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9" tint="0.79998168889431442"/>
        <bgColor indexed="64"/>
      </patternFill>
    </fill>
  </fills>
  <borders count="29">
    <border>
      <left/>
      <right/>
      <top/>
      <bottom/>
      <diagonal/>
    </border>
    <border>
      <left/>
      <right/>
      <top/>
      <bottom style="hair">
        <color auto="1"/>
      </bottom>
      <diagonal/>
    </border>
    <border>
      <left/>
      <right/>
      <top style="hair">
        <color auto="1"/>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Dashed">
        <color theme="0" tint="-0.499984740745262"/>
      </left>
      <right/>
      <top style="mediumDashed">
        <color theme="0" tint="-0.499984740745262"/>
      </top>
      <bottom/>
      <diagonal/>
    </border>
    <border>
      <left/>
      <right/>
      <top style="mediumDashed">
        <color theme="0" tint="-0.499984740745262"/>
      </top>
      <bottom/>
      <diagonal/>
    </border>
    <border>
      <left/>
      <right style="mediumDashed">
        <color theme="0" tint="-0.499984740745262"/>
      </right>
      <top style="mediumDashed">
        <color theme="0" tint="-0.499984740745262"/>
      </top>
      <bottom/>
      <diagonal/>
    </border>
    <border>
      <left style="mediumDashed">
        <color theme="0" tint="-0.499984740745262"/>
      </left>
      <right/>
      <top/>
      <bottom style="mediumDashed">
        <color theme="0" tint="-0.499984740745262"/>
      </bottom>
      <diagonal/>
    </border>
    <border>
      <left/>
      <right/>
      <top/>
      <bottom style="mediumDashed">
        <color theme="0" tint="-0.499984740745262"/>
      </bottom>
      <diagonal/>
    </border>
    <border>
      <left/>
      <right style="mediumDashed">
        <color theme="0" tint="-0.499984740745262"/>
      </right>
      <top/>
      <bottom style="mediumDashed">
        <color theme="0" tint="-0.499984740745262"/>
      </bottom>
      <diagonal/>
    </border>
    <border>
      <left style="mediumDashed">
        <color theme="0" tint="-0.499984740745262"/>
      </left>
      <right/>
      <top/>
      <bottom/>
      <diagonal/>
    </border>
    <border>
      <left/>
      <right style="mediumDashed">
        <color theme="0" tint="-0.499984740745262"/>
      </right>
      <top/>
      <bottom/>
      <diagonal/>
    </border>
  </borders>
  <cellStyleXfs count="2">
    <xf numFmtId="0" fontId="0" fillId="0" borderId="0">
      <alignment vertical="center"/>
    </xf>
    <xf numFmtId="0" fontId="36" fillId="0" borderId="0" applyNumberFormat="0" applyFill="0" applyBorder="0" applyAlignment="0" applyProtection="0">
      <alignment vertical="center"/>
    </xf>
  </cellStyleXfs>
  <cellXfs count="330">
    <xf numFmtId="0" fontId="0" fillId="0" borderId="0" xfId="0">
      <alignment vertical="center"/>
    </xf>
    <xf numFmtId="0" fontId="3" fillId="0" borderId="0" xfId="0" applyFont="1">
      <alignment vertical="center"/>
    </xf>
    <xf numFmtId="0" fontId="2" fillId="0" borderId="0" xfId="0" applyFont="1">
      <alignment vertical="center"/>
    </xf>
    <xf numFmtId="0" fontId="2" fillId="4" borderId="0" xfId="0" applyFont="1" applyFill="1" applyAlignment="1">
      <alignment horizontal="center" vertical="center"/>
    </xf>
    <xf numFmtId="0" fontId="7" fillId="3" borderId="0" xfId="0" applyFont="1" applyFill="1">
      <alignment vertical="center"/>
    </xf>
    <xf numFmtId="0" fontId="2" fillId="4" borderId="3" xfId="0" applyFont="1" applyFill="1" applyBorder="1" applyAlignment="1">
      <alignment horizontal="center" vertical="center"/>
    </xf>
    <xf numFmtId="0" fontId="3" fillId="4" borderId="10" xfId="0" applyFont="1" applyFill="1" applyBorder="1" applyAlignment="1">
      <alignment horizontal="right" vertical="center"/>
    </xf>
    <xf numFmtId="0" fontId="3" fillId="4" borderId="11" xfId="0" applyFont="1" applyFill="1" applyBorder="1" applyAlignment="1">
      <alignment horizontal="right" vertical="center"/>
    </xf>
    <xf numFmtId="0" fontId="7" fillId="0" borderId="0" xfId="0" applyFont="1">
      <alignment vertical="center"/>
    </xf>
    <xf numFmtId="0" fontId="10" fillId="0" borderId="0" xfId="0" applyFont="1" applyAlignment="1">
      <alignment horizontal="right" vertical="center"/>
    </xf>
    <xf numFmtId="0" fontId="11" fillId="0" borderId="0" xfId="0" applyFont="1" applyAlignment="1">
      <alignment horizontal="justify" vertical="center"/>
    </xf>
    <xf numFmtId="0" fontId="12" fillId="0" borderId="0" xfId="0" applyFont="1" applyAlignment="1">
      <alignment horizontal="justify" vertical="center"/>
    </xf>
    <xf numFmtId="0" fontId="5" fillId="0" borderId="0" xfId="0" applyFont="1" applyAlignment="1">
      <alignment vertical="center" wrapText="1"/>
    </xf>
    <xf numFmtId="0" fontId="12" fillId="3" borderId="0" xfId="0" applyFont="1" applyFill="1">
      <alignment vertical="center"/>
    </xf>
    <xf numFmtId="0" fontId="12" fillId="0" borderId="0" xfId="0" applyFont="1" applyAlignment="1">
      <alignment horizontal="center" vertical="center"/>
    </xf>
    <xf numFmtId="0" fontId="16" fillId="4" borderId="0" xfId="0" applyFont="1" applyFill="1" applyAlignment="1">
      <alignment horizontal="center" vertical="center"/>
    </xf>
    <xf numFmtId="0" fontId="3" fillId="0" borderId="11" xfId="0" applyFont="1" applyBorder="1">
      <alignment vertical="center"/>
    </xf>
    <xf numFmtId="0" fontId="16" fillId="2" borderId="0" xfId="0" applyFont="1" applyFill="1" applyAlignment="1">
      <alignment vertical="center" wrapText="1"/>
    </xf>
    <xf numFmtId="0" fontId="5" fillId="0" borderId="0" xfId="0" applyFont="1">
      <alignment vertical="center"/>
    </xf>
    <xf numFmtId="0" fontId="25" fillId="0" borderId="0" xfId="0" applyFont="1" applyAlignment="1">
      <alignment horizontal="left" vertical="center" wrapText="1"/>
    </xf>
    <xf numFmtId="0" fontId="2" fillId="4" borderId="4" xfId="0" applyFont="1" applyFill="1" applyBorder="1" applyAlignment="1">
      <alignment horizontal="center" vertical="center"/>
    </xf>
    <xf numFmtId="0" fontId="2" fillId="4" borderId="2" xfId="0" applyFont="1" applyFill="1" applyBorder="1" applyAlignment="1">
      <alignment horizontal="center" vertical="center"/>
    </xf>
    <xf numFmtId="0" fontId="2" fillId="0" borderId="2" xfId="0" applyFont="1" applyBorder="1">
      <alignment vertical="center"/>
    </xf>
    <xf numFmtId="0" fontId="24" fillId="0" borderId="2" xfId="0" applyFont="1" applyBorder="1">
      <alignment vertical="center"/>
    </xf>
    <xf numFmtId="0" fontId="24" fillId="0" borderId="5" xfId="0" applyFont="1" applyBorder="1">
      <alignment vertical="center"/>
    </xf>
    <xf numFmtId="0" fontId="2" fillId="4" borderId="6" xfId="0" applyFont="1" applyFill="1" applyBorder="1" applyAlignment="1">
      <alignment horizontal="center" vertical="center"/>
    </xf>
    <xf numFmtId="0" fontId="24" fillId="0" borderId="0" xfId="0" applyFont="1">
      <alignment vertical="center"/>
    </xf>
    <xf numFmtId="0" fontId="24" fillId="0" borderId="7" xfId="0" applyFont="1" applyBorder="1">
      <alignment vertical="center"/>
    </xf>
    <xf numFmtId="0" fontId="24" fillId="0" borderId="1" xfId="0" applyFont="1" applyBorder="1">
      <alignment vertical="center"/>
    </xf>
    <xf numFmtId="0" fontId="2" fillId="0" borderId="11" xfId="0" applyFont="1" applyBorder="1" applyAlignment="1">
      <alignment horizontal="center" vertical="center"/>
    </xf>
    <xf numFmtId="0" fontId="2" fillId="0" borderId="11" xfId="0" applyFont="1" applyBorder="1">
      <alignment vertical="center"/>
    </xf>
    <xf numFmtId="0" fontId="24" fillId="0" borderId="12" xfId="0" applyFont="1" applyBorder="1">
      <alignment vertical="center"/>
    </xf>
    <xf numFmtId="0" fontId="27" fillId="0" borderId="0" xfId="0" applyFont="1">
      <alignment vertical="center"/>
    </xf>
    <xf numFmtId="0" fontId="16" fillId="0" borderId="0" xfId="0" applyFont="1" applyAlignment="1">
      <alignment horizontal="center" vertical="center"/>
    </xf>
    <xf numFmtId="0" fontId="29" fillId="0" borderId="0" xfId="0" applyFont="1">
      <alignment vertical="center"/>
    </xf>
    <xf numFmtId="0" fontId="0" fillId="4" borderId="0" xfId="0" applyFill="1" applyAlignment="1">
      <alignment horizontal="center" vertical="center"/>
    </xf>
    <xf numFmtId="0" fontId="0" fillId="0" borderId="0" xfId="0" applyAlignment="1">
      <alignment horizontal="center" vertical="center"/>
    </xf>
    <xf numFmtId="0" fontId="0" fillId="0" borderId="18" xfId="0" applyBorder="1">
      <alignment vertical="center"/>
    </xf>
    <xf numFmtId="14" fontId="0" fillId="0" borderId="0" xfId="0" applyNumberFormat="1">
      <alignment vertical="center"/>
    </xf>
    <xf numFmtId="0" fontId="0" fillId="4" borderId="0" xfId="0" applyFill="1">
      <alignment vertical="center"/>
    </xf>
    <xf numFmtId="0" fontId="0" fillId="0" borderId="0" xfId="0" applyAlignment="1">
      <alignment vertical="center" shrinkToFit="1"/>
    </xf>
    <xf numFmtId="14" fontId="0" fillId="0" borderId="0" xfId="0" applyNumberFormat="1" applyAlignment="1">
      <alignment vertical="center" shrinkToFit="1"/>
    </xf>
    <xf numFmtId="0" fontId="0" fillId="0" borderId="0" xfId="0" applyAlignment="1">
      <alignment horizontal="center" vertical="center" shrinkToFit="1"/>
    </xf>
    <xf numFmtId="0" fontId="0" fillId="0" borderId="0" xfId="0" applyAlignment="1">
      <alignment horizontal="left" vertical="center"/>
    </xf>
    <xf numFmtId="14" fontId="0" fillId="5" borderId="0" xfId="0" applyNumberFormat="1" applyFill="1">
      <alignment vertical="center"/>
    </xf>
    <xf numFmtId="0" fontId="0" fillId="5" borderId="18" xfId="0" applyFill="1" applyBorder="1">
      <alignment vertical="center"/>
    </xf>
    <xf numFmtId="0" fontId="0" fillId="0" borderId="20" xfId="0" applyBorder="1">
      <alignment vertical="center"/>
    </xf>
    <xf numFmtId="0" fontId="0" fillId="0" borderId="19" xfId="0" applyBorder="1" applyAlignment="1">
      <alignment vertical="center" shrinkToFit="1"/>
    </xf>
    <xf numFmtId="0" fontId="33" fillId="0" borderId="0" xfId="0" applyFont="1">
      <alignment vertical="center"/>
    </xf>
    <xf numFmtId="0" fontId="35" fillId="0" borderId="0" xfId="0" applyFont="1" applyAlignment="1">
      <alignment horizontal="right" vertical="center"/>
    </xf>
    <xf numFmtId="0" fontId="26" fillId="4" borderId="1" xfId="0" applyFont="1" applyFill="1" applyBorder="1" applyProtection="1">
      <alignment vertical="center"/>
      <protection locked="0"/>
    </xf>
    <xf numFmtId="0" fontId="31" fillId="4" borderId="11" xfId="0" applyFont="1" applyFill="1" applyBorder="1" applyProtection="1">
      <alignment vertical="center"/>
      <protection locked="0"/>
    </xf>
    <xf numFmtId="0" fontId="30" fillId="4" borderId="11" xfId="0" applyFont="1" applyFill="1" applyBorder="1" applyProtection="1">
      <alignment vertical="center"/>
      <protection locked="0"/>
    </xf>
    <xf numFmtId="0" fontId="30" fillId="4" borderId="10" xfId="0" applyFont="1" applyFill="1" applyBorder="1" applyProtection="1">
      <alignment vertical="center"/>
      <protection locked="0"/>
    </xf>
    <xf numFmtId="0" fontId="12" fillId="4" borderId="0" xfId="0" applyFont="1" applyFill="1" applyProtection="1">
      <alignment vertical="center"/>
      <protection locked="0"/>
    </xf>
    <xf numFmtId="0" fontId="2" fillId="4" borderId="6" xfId="0" applyFont="1" applyFill="1" applyBorder="1" applyAlignment="1" applyProtection="1">
      <alignment vertical="top"/>
      <protection locked="0"/>
    </xf>
    <xf numFmtId="0" fontId="3" fillId="4" borderId="11" xfId="0" applyFont="1" applyFill="1" applyBorder="1" applyProtection="1">
      <alignment vertical="center"/>
      <protection locked="0"/>
    </xf>
    <xf numFmtId="0" fontId="7" fillId="4" borderId="0" xfId="0" applyFont="1" applyFill="1">
      <alignment vertical="center"/>
    </xf>
    <xf numFmtId="0" fontId="8" fillId="4" borderId="1" xfId="0" applyFont="1" applyFill="1" applyBorder="1" applyProtection="1">
      <alignment vertical="center"/>
      <protection locked="0"/>
    </xf>
    <xf numFmtId="0" fontId="16" fillId="0" borderId="0" xfId="0" applyFont="1">
      <alignment vertical="center"/>
    </xf>
    <xf numFmtId="0" fontId="2" fillId="0" borderId="0" xfId="0" applyFont="1">
      <alignment vertical="center"/>
    </xf>
    <xf numFmtId="0" fontId="0" fillId="0" borderId="0" xfId="0">
      <alignment vertical="center"/>
    </xf>
    <xf numFmtId="0" fontId="13" fillId="0" borderId="0" xfId="0" applyFont="1">
      <alignment vertical="center"/>
    </xf>
    <xf numFmtId="0" fontId="12" fillId="0" borderId="0" xfId="0" applyFont="1">
      <alignment vertical="center"/>
    </xf>
    <xf numFmtId="0" fontId="2" fillId="4" borderId="0" xfId="0" applyFont="1" applyFill="1" applyAlignment="1">
      <alignment horizontal="center" vertical="center"/>
    </xf>
    <xf numFmtId="0" fontId="38" fillId="0" borderId="0" xfId="0" applyFont="1">
      <alignment vertical="center"/>
    </xf>
    <xf numFmtId="0" fontId="42" fillId="0" borderId="0" xfId="0" applyFont="1">
      <alignment vertical="center"/>
    </xf>
    <xf numFmtId="0" fontId="43" fillId="0" borderId="0" xfId="0" applyFont="1">
      <alignment vertical="center"/>
    </xf>
    <xf numFmtId="0" fontId="2" fillId="0" borderId="0" xfId="0" applyFont="1" applyFill="1" applyAlignment="1">
      <alignment horizontal="center" vertical="center"/>
    </xf>
    <xf numFmtId="0" fontId="0" fillId="0" borderId="0" xfId="0">
      <alignment vertical="center"/>
    </xf>
    <xf numFmtId="0" fontId="25" fillId="0" borderId="0" xfId="0" applyFont="1" applyAlignment="1">
      <alignment horizontal="left" vertical="center" wrapText="1"/>
    </xf>
    <xf numFmtId="0" fontId="2" fillId="4" borderId="0" xfId="0" applyFont="1" applyFill="1" applyAlignment="1">
      <alignment horizontal="center" vertical="center"/>
    </xf>
    <xf numFmtId="0" fontId="7" fillId="2" borderId="0" xfId="0" applyFont="1" applyFill="1">
      <alignment vertical="center"/>
    </xf>
    <xf numFmtId="0" fontId="38" fillId="2" borderId="0" xfId="0" applyFont="1" applyFill="1">
      <alignment vertical="center"/>
    </xf>
    <xf numFmtId="0" fontId="16" fillId="0" borderId="0" xfId="0" applyFont="1" applyFill="1" applyBorder="1" applyAlignment="1">
      <alignment vertical="center" wrapText="1"/>
    </xf>
    <xf numFmtId="0" fontId="44" fillId="2" borderId="0" xfId="0" applyFont="1" applyFill="1">
      <alignment vertical="center"/>
    </xf>
    <xf numFmtId="0" fontId="5" fillId="0" borderId="0" xfId="0" applyFont="1" applyFill="1" applyAlignment="1">
      <alignment vertical="center" wrapText="1"/>
    </xf>
    <xf numFmtId="0" fontId="45" fillId="0" borderId="0" xfId="0" applyFont="1" applyFill="1" applyBorder="1" applyAlignment="1">
      <alignment vertical="center" wrapText="1"/>
    </xf>
    <xf numFmtId="0" fontId="5" fillId="0" borderId="0" xfId="0" applyFont="1" applyFill="1" applyBorder="1" applyAlignment="1">
      <alignment vertical="center" wrapText="1"/>
    </xf>
    <xf numFmtId="0" fontId="0" fillId="0" borderId="0" xfId="0" applyBorder="1" applyAlignment="1">
      <alignment vertical="center" wrapText="1"/>
    </xf>
    <xf numFmtId="0" fontId="16" fillId="2" borderId="0" xfId="0" applyFont="1" applyFill="1" applyBorder="1" applyAlignment="1">
      <alignment vertical="center" wrapText="1"/>
    </xf>
    <xf numFmtId="0" fontId="7" fillId="0" borderId="0" xfId="0" applyFont="1" applyBorder="1">
      <alignment vertical="center"/>
    </xf>
    <xf numFmtId="0" fontId="2" fillId="0" borderId="0" xfId="0" applyFont="1" applyBorder="1">
      <alignment vertical="center"/>
    </xf>
    <xf numFmtId="0" fontId="16" fillId="2" borderId="0" xfId="0" applyFont="1" applyFill="1" applyBorder="1" applyAlignment="1">
      <alignment horizontal="left" vertical="center" wrapText="1"/>
    </xf>
    <xf numFmtId="0" fontId="0" fillId="0" borderId="0" xfId="0" applyBorder="1">
      <alignment vertical="center"/>
    </xf>
    <xf numFmtId="0" fontId="0" fillId="0" borderId="7" xfId="0" applyBorder="1">
      <alignment vertical="center"/>
    </xf>
    <xf numFmtId="0" fontId="0" fillId="0" borderId="0" xfId="0">
      <alignment vertical="center"/>
    </xf>
    <xf numFmtId="0" fontId="25" fillId="0" borderId="0" xfId="0" applyFont="1" applyAlignment="1">
      <alignment horizontal="left" vertical="center" wrapText="1"/>
    </xf>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3" fillId="4" borderId="0" xfId="0" applyFont="1" applyFill="1" applyBorder="1">
      <alignment vertical="center"/>
    </xf>
    <xf numFmtId="0" fontId="16" fillId="0" borderId="0" xfId="0" applyFont="1" applyBorder="1">
      <alignment vertical="center"/>
    </xf>
    <xf numFmtId="0" fontId="2" fillId="0" borderId="0" xfId="0" applyFont="1" applyBorder="1" applyAlignment="1">
      <alignment vertical="center"/>
    </xf>
    <xf numFmtId="0" fontId="2" fillId="0" borderId="0" xfId="0" applyFont="1" applyFill="1" applyAlignment="1" applyProtection="1">
      <alignment vertical="center"/>
      <protection locked="0"/>
    </xf>
    <xf numFmtId="0" fontId="2" fillId="0" borderId="0" xfId="0" applyFont="1" applyAlignment="1">
      <alignment vertical="center"/>
    </xf>
    <xf numFmtId="0" fontId="2" fillId="0" borderId="0" xfId="0" applyFont="1" applyFill="1" applyAlignment="1" applyProtection="1">
      <alignment horizontal="left" vertical="center"/>
      <protection locked="0"/>
    </xf>
    <xf numFmtId="0" fontId="0" fillId="0" borderId="0" xfId="0">
      <alignment vertical="center"/>
    </xf>
    <xf numFmtId="0" fontId="48" fillId="0" borderId="0" xfId="0" applyFont="1">
      <alignment vertical="center"/>
    </xf>
    <xf numFmtId="0" fontId="2" fillId="0" borderId="2" xfId="0" applyFont="1" applyBorder="1">
      <alignment vertical="center"/>
    </xf>
    <xf numFmtId="0" fontId="22" fillId="4" borderId="1" xfId="0" applyFont="1" applyFill="1" applyBorder="1" applyAlignment="1" applyProtection="1">
      <alignment horizontal="center" vertical="center" shrinkToFit="1"/>
      <protection locked="0"/>
    </xf>
    <xf numFmtId="0" fontId="2" fillId="0" borderId="2" xfId="0" applyFont="1" applyBorder="1" applyAlignment="1">
      <alignment vertical="center"/>
    </xf>
    <xf numFmtId="0" fontId="3" fillId="4" borderId="4" xfId="0" applyFont="1" applyFill="1" applyBorder="1" applyAlignment="1">
      <alignment horizontal="right" vertical="center"/>
    </xf>
    <xf numFmtId="0" fontId="3" fillId="0" borderId="2" xfId="0" applyFont="1" applyBorder="1">
      <alignment vertical="center"/>
    </xf>
    <xf numFmtId="0" fontId="3" fillId="4" borderId="2" xfId="0" applyFont="1" applyFill="1" applyBorder="1" applyAlignment="1">
      <alignment horizontal="right" vertical="center"/>
    </xf>
    <xf numFmtId="0" fontId="2" fillId="0" borderId="0" xfId="0" applyFont="1">
      <alignment vertical="center"/>
    </xf>
    <xf numFmtId="0" fontId="0" fillId="0" borderId="0" xfId="0">
      <alignment vertical="center"/>
    </xf>
    <xf numFmtId="0" fontId="3" fillId="4" borderId="1" xfId="0" applyFont="1" applyFill="1" applyBorder="1" applyProtection="1">
      <alignment vertical="center"/>
      <protection locked="0"/>
    </xf>
    <xf numFmtId="0" fontId="8" fillId="0" borderId="0" xfId="0" applyFont="1">
      <alignment vertical="center"/>
    </xf>
    <xf numFmtId="0" fontId="16" fillId="0" borderId="0" xfId="0" applyFont="1">
      <alignment vertical="center"/>
    </xf>
    <xf numFmtId="0" fontId="2" fillId="4" borderId="0" xfId="0" applyFont="1" applyFill="1" applyAlignment="1">
      <alignment horizontal="center" vertical="center"/>
    </xf>
    <xf numFmtId="0" fontId="2" fillId="0" borderId="0" xfId="0" applyFont="1">
      <alignment vertical="center"/>
    </xf>
    <xf numFmtId="0" fontId="3" fillId="4" borderId="1" xfId="0" applyFont="1" applyFill="1" applyBorder="1" applyProtection="1">
      <alignment vertical="center"/>
      <protection locked="0"/>
    </xf>
    <xf numFmtId="49" fontId="0" fillId="0" borderId="0" xfId="0" applyNumberFormat="1">
      <alignment vertical="center"/>
    </xf>
    <xf numFmtId="0" fontId="13" fillId="3" borderId="0" xfId="0" applyFont="1" applyFill="1">
      <alignment vertical="center"/>
    </xf>
    <xf numFmtId="0" fontId="0" fillId="0" borderId="0" xfId="0">
      <alignment vertical="center"/>
    </xf>
    <xf numFmtId="0" fontId="16" fillId="0" borderId="0" xfId="0" applyFont="1">
      <alignment vertical="center"/>
    </xf>
    <xf numFmtId="0" fontId="25" fillId="0" borderId="0" xfId="0" applyFont="1" applyAlignment="1">
      <alignment horizontal="left" vertical="center" wrapText="1"/>
    </xf>
    <xf numFmtId="0" fontId="17" fillId="4" borderId="0" xfId="0" applyFont="1" applyFill="1" applyBorder="1" applyAlignment="1" applyProtection="1">
      <alignment horizontal="left" vertical="top" wrapText="1"/>
      <protection locked="0"/>
    </xf>
    <xf numFmtId="0" fontId="7" fillId="0" borderId="0" xfId="0" applyFont="1" applyAlignment="1">
      <alignment vertical="top"/>
    </xf>
    <xf numFmtId="0" fontId="16" fillId="0" borderId="0" xfId="0" applyFont="1" applyAlignment="1">
      <alignment vertical="top"/>
    </xf>
    <xf numFmtId="0" fontId="2" fillId="0" borderId="0" xfId="0" applyFont="1" applyAlignment="1">
      <alignment vertical="top"/>
    </xf>
    <xf numFmtId="0" fontId="3" fillId="4" borderId="1" xfId="0" applyFont="1" applyFill="1" applyBorder="1" applyAlignment="1" applyProtection="1">
      <alignment vertical="top"/>
      <protection locked="0"/>
    </xf>
    <xf numFmtId="0" fontId="2" fillId="0" borderId="0" xfId="0" applyFont="1" applyAlignment="1"/>
    <xf numFmtId="0" fontId="2" fillId="4" borderId="0" xfId="0" applyFont="1" applyFill="1" applyBorder="1" applyAlignment="1">
      <alignment horizontal="center" vertical="center"/>
    </xf>
    <xf numFmtId="0" fontId="2" fillId="0" borderId="0" xfId="0" applyFont="1" applyFill="1" applyBorder="1" applyAlignment="1">
      <alignment vertical="center"/>
    </xf>
    <xf numFmtId="0" fontId="0" fillId="0" borderId="0" xfId="0">
      <alignment vertical="center"/>
    </xf>
    <xf numFmtId="0" fontId="3" fillId="4" borderId="1" xfId="0" applyFont="1" applyFill="1" applyBorder="1" applyAlignment="1" applyProtection="1">
      <alignment vertical="center"/>
      <protection locked="0"/>
    </xf>
    <xf numFmtId="0" fontId="0" fillId="0" borderId="1" xfId="0" applyBorder="1" applyAlignment="1" applyProtection="1">
      <alignment vertical="center"/>
      <protection locked="0"/>
    </xf>
    <xf numFmtId="0" fontId="3" fillId="4" borderId="0" xfId="0" applyFont="1" applyFill="1" applyBorder="1" applyProtection="1">
      <alignment vertical="center"/>
      <protection locked="0"/>
    </xf>
    <xf numFmtId="0" fontId="3" fillId="4" borderId="0" xfId="0" applyFont="1" applyFill="1" applyBorder="1" applyAlignment="1">
      <alignment horizontal="right" vertical="center"/>
    </xf>
    <xf numFmtId="0" fontId="3" fillId="0" borderId="0" xfId="0" applyFont="1" applyBorder="1">
      <alignment vertical="center"/>
    </xf>
    <xf numFmtId="0" fontId="2" fillId="4" borderId="1" xfId="0" applyFont="1" applyFill="1" applyBorder="1" applyAlignment="1" applyProtection="1">
      <alignment vertical="center"/>
      <protection locked="0"/>
    </xf>
    <xf numFmtId="0" fontId="22" fillId="4" borderId="1" xfId="0" applyFont="1" applyFill="1" applyBorder="1" applyAlignment="1" applyProtection="1">
      <alignment vertical="center"/>
      <protection locked="0"/>
    </xf>
    <xf numFmtId="0" fontId="22" fillId="4" borderId="8" xfId="0" applyFont="1" applyFill="1" applyBorder="1" applyAlignment="1" applyProtection="1">
      <alignment horizontal="left" vertical="top"/>
      <protection locked="0"/>
    </xf>
    <xf numFmtId="0" fontId="3" fillId="4" borderId="1" xfId="0" applyFont="1" applyFill="1" applyBorder="1" applyAlignment="1">
      <alignment vertical="center"/>
    </xf>
    <xf numFmtId="0" fontId="5" fillId="4" borderId="1" xfId="0" applyFont="1" applyFill="1" applyBorder="1" applyAlignment="1">
      <alignment vertical="center"/>
    </xf>
    <xf numFmtId="0" fontId="8" fillId="0" borderId="0" xfId="0" applyFont="1">
      <alignment vertical="center"/>
    </xf>
    <xf numFmtId="0" fontId="16" fillId="0" borderId="0" xfId="0" applyFont="1">
      <alignment vertical="center"/>
    </xf>
    <xf numFmtId="0" fontId="12" fillId="4" borderId="0" xfId="0" applyFont="1" applyFill="1" applyBorder="1" applyAlignment="1" applyProtection="1">
      <alignment vertical="top" wrapText="1"/>
      <protection locked="0"/>
    </xf>
    <xf numFmtId="0" fontId="34" fillId="0" borderId="0" xfId="0" applyFont="1">
      <alignment vertical="center"/>
    </xf>
    <xf numFmtId="0" fontId="23" fillId="4" borderId="1" xfId="0" applyFont="1" applyFill="1" applyBorder="1" applyAlignment="1" applyProtection="1">
      <alignment horizontal="center" vertical="center" shrinkToFit="1"/>
      <protection locked="0"/>
    </xf>
    <xf numFmtId="0" fontId="16" fillId="0" borderId="2" xfId="0" applyFont="1" applyBorder="1">
      <alignment vertical="center"/>
    </xf>
    <xf numFmtId="0" fontId="34" fillId="0" borderId="14" xfId="0" applyFont="1" applyBorder="1">
      <alignment vertical="center"/>
    </xf>
    <xf numFmtId="0" fontId="8" fillId="4" borderId="4" xfId="0" applyFont="1" applyFill="1" applyBorder="1" applyAlignment="1">
      <alignment horizontal="right" vertical="center"/>
    </xf>
    <xf numFmtId="0" fontId="8" fillId="0" borderId="2" xfId="0" applyFont="1" applyBorder="1">
      <alignment vertical="center"/>
    </xf>
    <xf numFmtId="0" fontId="16" fillId="0" borderId="2" xfId="0" applyFont="1" applyBorder="1" applyAlignment="1">
      <alignment vertical="center"/>
    </xf>
    <xf numFmtId="0" fontId="16" fillId="4" borderId="6" xfId="0" applyFont="1" applyFill="1" applyBorder="1" applyAlignment="1" applyProtection="1">
      <alignment vertical="top"/>
      <protection locked="0"/>
    </xf>
    <xf numFmtId="0" fontId="2" fillId="0" borderId="0" xfId="0" applyFont="1">
      <alignment vertical="center"/>
    </xf>
    <xf numFmtId="0" fontId="16" fillId="0" borderId="0" xfId="0" applyFont="1" applyFill="1" applyBorder="1" applyAlignment="1">
      <alignment horizontal="left" vertical="center" wrapText="1"/>
    </xf>
    <xf numFmtId="49" fontId="13" fillId="3" borderId="0" xfId="0" applyNumberFormat="1" applyFont="1" applyFill="1">
      <alignment vertical="center"/>
    </xf>
    <xf numFmtId="49" fontId="0" fillId="0" borderId="0" xfId="0" applyNumberFormat="1">
      <alignment vertical="center"/>
    </xf>
    <xf numFmtId="0" fontId="13" fillId="3" borderId="0" xfId="0" applyFont="1" applyFill="1" applyAlignment="1">
      <alignment horizontal="left" vertical="top" wrapText="1"/>
    </xf>
    <xf numFmtId="0" fontId="13" fillId="3" borderId="0" xfId="0" applyFont="1" applyFill="1" applyAlignment="1">
      <alignment horizontal="left" vertical="top"/>
    </xf>
    <xf numFmtId="0" fontId="4" fillId="0" borderId="0" xfId="0" applyFont="1" applyAlignment="1">
      <alignment horizontal="left" vertical="center" wrapText="1"/>
    </xf>
    <xf numFmtId="0" fontId="23" fillId="0" borderId="0" xfId="0" applyFont="1" applyFill="1" applyBorder="1" applyAlignment="1" applyProtection="1">
      <alignment horizontal="center" vertical="center" shrinkToFit="1"/>
      <protection locked="0"/>
    </xf>
    <xf numFmtId="0" fontId="2" fillId="0" borderId="0" xfId="0" applyFont="1" applyBorder="1" applyAlignment="1">
      <alignment horizontal="left" vertical="center" wrapText="1"/>
    </xf>
    <xf numFmtId="0" fontId="18" fillId="0" borderId="0" xfId="0" applyFont="1" applyFill="1" applyBorder="1" applyAlignment="1" applyProtection="1">
      <alignment horizontal="center" vertical="center" shrinkToFit="1"/>
      <protection locked="0"/>
    </xf>
    <xf numFmtId="0" fontId="20" fillId="4" borderId="1" xfId="0" applyFont="1" applyFill="1" applyBorder="1" applyAlignment="1" applyProtection="1">
      <alignment horizontal="left" vertical="center" shrinkToFit="1"/>
      <protection locked="0"/>
    </xf>
    <xf numFmtId="0" fontId="33" fillId="0" borderId="0" xfId="0" applyFont="1" applyBorder="1" applyAlignment="1">
      <alignment horizontal="left" vertical="center" wrapText="1"/>
    </xf>
    <xf numFmtId="0" fontId="2" fillId="0" borderId="2" xfId="0" applyFont="1" applyBorder="1" applyAlignment="1">
      <alignment horizontal="right" vertical="center" wrapText="1"/>
    </xf>
    <xf numFmtId="0" fontId="33" fillId="4" borderId="1" xfId="0" applyFont="1" applyFill="1" applyBorder="1" applyAlignment="1" applyProtection="1">
      <alignment horizontal="center" vertical="center" wrapText="1"/>
      <protection locked="0"/>
    </xf>
    <xf numFmtId="0" fontId="33" fillId="4" borderId="11" xfId="0" applyFont="1" applyFill="1" applyBorder="1" applyAlignment="1" applyProtection="1">
      <alignment horizontal="center" vertical="center" wrapText="1"/>
      <protection locked="0"/>
    </xf>
    <xf numFmtId="0" fontId="5" fillId="3" borderId="11" xfId="0" applyFont="1" applyFill="1" applyBorder="1" applyAlignment="1">
      <alignment vertical="center" wrapText="1"/>
    </xf>
    <xf numFmtId="0" fontId="5" fillId="0" borderId="0" xfId="0" applyFont="1" applyAlignment="1">
      <alignment vertical="center" wrapText="1"/>
    </xf>
    <xf numFmtId="0" fontId="41" fillId="0" borderId="0" xfId="0" applyFont="1" applyAlignment="1">
      <alignment horizontal="left" vertical="center" shrinkToFi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16" fillId="0" borderId="4" xfId="0" applyFont="1" applyBorder="1">
      <alignment vertical="center"/>
    </xf>
    <xf numFmtId="0" fontId="16" fillId="0" borderId="2" xfId="0" applyFont="1" applyBorder="1">
      <alignment vertical="center"/>
    </xf>
    <xf numFmtId="176" fontId="18" fillId="4" borderId="0" xfId="0" applyNumberFormat="1" applyFont="1" applyFill="1" applyAlignment="1" applyProtection="1">
      <alignment horizontal="left" vertical="center"/>
      <protection locked="0"/>
    </xf>
    <xf numFmtId="0" fontId="18" fillId="4" borderId="8"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3" fillId="0" borderId="0" xfId="0" applyFont="1" applyAlignment="1">
      <alignment horizontal="justify" vertical="center"/>
    </xf>
    <xf numFmtId="0" fontId="12" fillId="0" borderId="0" xfId="0" applyFont="1">
      <alignment vertical="center"/>
    </xf>
    <xf numFmtId="0" fontId="5" fillId="0" borderId="0" xfId="0" applyFont="1" applyFill="1" applyAlignment="1">
      <alignment horizontal="left" vertical="center"/>
    </xf>
    <xf numFmtId="0" fontId="8" fillId="0" borderId="0" xfId="0" applyFont="1">
      <alignment vertical="center"/>
    </xf>
    <xf numFmtId="0" fontId="8" fillId="0" borderId="0" xfId="0" applyFont="1" applyAlignment="1">
      <alignment vertical="center" wrapText="1"/>
    </xf>
    <xf numFmtId="0" fontId="28" fillId="0" borderId="0" xfId="0" applyFont="1" applyAlignment="1">
      <alignment vertical="center" wrapText="1"/>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56" fillId="4" borderId="4" xfId="0" applyFont="1" applyFill="1" applyBorder="1" applyAlignment="1" applyProtection="1">
      <alignment horizontal="left" vertical="top"/>
      <protection locked="0"/>
    </xf>
    <xf numFmtId="0" fontId="56" fillId="4" borderId="2" xfId="0" applyFont="1" applyFill="1" applyBorder="1" applyAlignment="1" applyProtection="1">
      <alignment horizontal="left" vertical="top"/>
      <protection locked="0"/>
    </xf>
    <xf numFmtId="0" fontId="56" fillId="4" borderId="8" xfId="0" applyFont="1" applyFill="1" applyBorder="1" applyAlignment="1" applyProtection="1">
      <alignment horizontal="left" vertical="top"/>
      <protection locked="0"/>
    </xf>
    <xf numFmtId="0" fontId="56" fillId="4" borderId="1" xfId="0" applyFont="1" applyFill="1" applyBorder="1" applyAlignment="1" applyProtection="1">
      <alignment horizontal="left" vertical="top"/>
      <protection locked="0"/>
    </xf>
    <xf numFmtId="0" fontId="3" fillId="0" borderId="2" xfId="0" applyFont="1" applyBorder="1" applyAlignment="1">
      <alignment horizontal="left" vertical="center"/>
    </xf>
    <xf numFmtId="0" fontId="3" fillId="0" borderId="1" xfId="0" applyFont="1" applyBorder="1" applyAlignment="1">
      <alignment horizontal="left" vertical="center"/>
    </xf>
    <xf numFmtId="49" fontId="22" fillId="4" borderId="4" xfId="0" applyNumberFormat="1" applyFont="1" applyFill="1" applyBorder="1" applyAlignment="1" applyProtection="1">
      <alignment horizontal="distributed" vertical="center" indent="1"/>
      <protection locked="0"/>
    </xf>
    <xf numFmtId="49" fontId="22" fillId="4" borderId="2" xfId="0" applyNumberFormat="1" applyFont="1" applyFill="1" applyBorder="1" applyAlignment="1" applyProtection="1">
      <alignment horizontal="distributed" vertical="center" indent="1"/>
      <protection locked="0"/>
    </xf>
    <xf numFmtId="49" fontId="22" fillId="4" borderId="8" xfId="0" applyNumberFormat="1" applyFont="1" applyFill="1" applyBorder="1" applyAlignment="1" applyProtection="1">
      <alignment horizontal="distributed" vertical="center" indent="1"/>
      <protection locked="0"/>
    </xf>
    <xf numFmtId="49" fontId="22" fillId="4" borderId="1" xfId="0" applyNumberFormat="1" applyFont="1" applyFill="1" applyBorder="1" applyAlignment="1" applyProtection="1">
      <alignment horizontal="distributed" vertical="center" indent="1"/>
      <protection locked="0"/>
    </xf>
    <xf numFmtId="0" fontId="5" fillId="3" borderId="2" xfId="0" applyFont="1" applyFill="1" applyBorder="1" applyAlignment="1">
      <alignment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horizontal="left" vertical="center"/>
    </xf>
    <xf numFmtId="0" fontId="3" fillId="4" borderId="8" xfId="0" applyFont="1" applyFill="1" applyBorder="1" applyAlignment="1" applyProtection="1">
      <alignment horizontal="left" vertical="top"/>
      <protection locked="0"/>
    </xf>
    <xf numFmtId="0" fontId="0" fillId="4" borderId="1" xfId="0" applyFill="1" applyBorder="1" applyAlignment="1" applyProtection="1">
      <alignment horizontal="left" vertical="top"/>
      <protection locked="0"/>
    </xf>
    <xf numFmtId="0" fontId="3" fillId="4" borderId="1" xfId="0" applyFont="1" applyFill="1" applyBorder="1" applyAlignment="1">
      <alignment horizontal="left" vertical="center" wrapText="1" shrinkToFit="1"/>
    </xf>
    <xf numFmtId="0" fontId="3" fillId="4" borderId="1" xfId="0" applyFont="1" applyFill="1" applyBorder="1" applyAlignment="1">
      <alignment horizontal="left" vertical="center" shrinkToFit="1"/>
    </xf>
    <xf numFmtId="0" fontId="0" fillId="4" borderId="1" xfId="0" applyFill="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3" fillId="0" borderId="1" xfId="0" applyFont="1" applyFill="1" applyBorder="1" applyAlignment="1" applyProtection="1">
      <alignment horizontal="center" vertical="center" shrinkToFit="1"/>
      <protection locked="0"/>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5" fillId="3" borderId="0" xfId="0" applyFont="1" applyFill="1" applyAlignment="1">
      <alignment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18" fillId="4" borderId="10" xfId="0" applyFont="1" applyFill="1" applyBorder="1" applyAlignment="1" applyProtection="1">
      <alignment horizontal="center" vertical="center"/>
      <protection locked="0"/>
    </xf>
    <xf numFmtId="0" fontId="18" fillId="4" borderId="11" xfId="0" applyFont="1" applyFill="1" applyBorder="1" applyAlignment="1" applyProtection="1">
      <alignment horizontal="center" vertical="center"/>
      <protection locked="0"/>
    </xf>
    <xf numFmtId="0" fontId="18" fillId="4" borderId="12" xfId="0" applyFont="1" applyFill="1" applyBorder="1" applyAlignment="1" applyProtection="1">
      <alignment horizontal="center" vertical="center"/>
      <protection locked="0"/>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21" fillId="4" borderId="2" xfId="0" applyFont="1" applyFill="1" applyBorder="1" applyAlignment="1" applyProtection="1">
      <alignment horizontal="center" vertical="center"/>
      <protection locked="0"/>
    </xf>
    <xf numFmtId="0" fontId="21" fillId="4" borderId="1" xfId="0" applyFont="1" applyFill="1" applyBorder="1" applyAlignment="1" applyProtection="1">
      <alignment horizontal="center" vertical="center"/>
      <protection locked="0"/>
    </xf>
    <xf numFmtId="0" fontId="2" fillId="0" borderId="4" xfId="0" applyFont="1" applyFill="1" applyBorder="1">
      <alignment vertical="center"/>
    </xf>
    <xf numFmtId="0" fontId="2" fillId="0" borderId="2" xfId="0" applyFont="1" applyFill="1" applyBorder="1">
      <alignment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176" fontId="54" fillId="4" borderId="0" xfId="0" applyNumberFormat="1" applyFont="1" applyFill="1" applyAlignment="1" applyProtection="1">
      <alignment horizontal="left" vertical="center"/>
      <protection locked="0"/>
    </xf>
    <xf numFmtId="0" fontId="54" fillId="4" borderId="8" xfId="0" applyFont="1" applyFill="1" applyBorder="1" applyAlignment="1" applyProtection="1">
      <alignment horizontal="left" vertical="center"/>
      <protection locked="0"/>
    </xf>
    <xf numFmtId="0" fontId="54" fillId="4" borderId="1" xfId="0" applyFont="1" applyFill="1" applyBorder="1" applyAlignment="1" applyProtection="1">
      <alignment horizontal="left" vertical="center"/>
      <protection locked="0"/>
    </xf>
    <xf numFmtId="0" fontId="8" fillId="0" borderId="0" xfId="0" applyFont="1" applyFill="1" applyAlignment="1">
      <alignment vertical="center" wrapText="1"/>
    </xf>
    <xf numFmtId="0" fontId="52" fillId="0" borderId="4" xfId="0" applyFont="1" applyFill="1" applyBorder="1" applyAlignment="1" applyProtection="1">
      <alignment horizontal="left" vertical="center"/>
      <protection locked="0"/>
    </xf>
    <xf numFmtId="0" fontId="52" fillId="0" borderId="2" xfId="0" applyFont="1" applyFill="1" applyBorder="1" applyAlignment="1" applyProtection="1">
      <alignment horizontal="left" vertical="center"/>
      <protection locked="0"/>
    </xf>
    <xf numFmtId="0" fontId="20" fillId="4" borderId="10" xfId="0" applyFont="1" applyFill="1" applyBorder="1" applyAlignment="1" applyProtection="1">
      <alignment horizontal="center" vertical="center"/>
      <protection locked="0"/>
    </xf>
    <xf numFmtId="0" fontId="20" fillId="4" borderId="11" xfId="0" applyFont="1" applyFill="1" applyBorder="1" applyAlignment="1" applyProtection="1">
      <alignment horizontal="center" vertical="center"/>
      <protection locked="0"/>
    </xf>
    <xf numFmtId="0" fontId="2" fillId="0" borderId="2" xfId="0" applyFont="1" applyBorder="1" applyAlignment="1">
      <alignment vertical="center" wrapText="1"/>
    </xf>
    <xf numFmtId="0" fontId="2" fillId="0" borderId="5" xfId="0" applyFont="1" applyBorder="1" applyAlignment="1">
      <alignment vertical="center" wrapText="1"/>
    </xf>
    <xf numFmtId="0" fontId="2" fillId="0" borderId="0" xfId="0" applyFont="1" applyBorder="1" applyAlignment="1">
      <alignment vertical="center" wrapText="1"/>
    </xf>
    <xf numFmtId="0" fontId="2" fillId="0" borderId="7" xfId="0" applyFont="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2" fillId="0" borderId="9" xfId="0" applyFont="1" applyBorder="1" applyAlignment="1">
      <alignment vertical="center" wrapText="1"/>
    </xf>
    <xf numFmtId="0" fontId="2" fillId="0" borderId="4" xfId="0" applyFont="1" applyBorder="1">
      <alignment vertical="center"/>
    </xf>
    <xf numFmtId="0" fontId="2" fillId="0" borderId="2" xfId="0" applyFont="1" applyBorder="1">
      <alignment vertical="center"/>
    </xf>
    <xf numFmtId="0" fontId="20" fillId="4" borderId="8" xfId="0"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0" fontId="20" fillId="4" borderId="9" xfId="0" applyFont="1" applyFill="1" applyBorder="1" applyAlignment="1" applyProtection="1">
      <alignment horizontal="center" vertical="center"/>
      <protection locked="0"/>
    </xf>
    <xf numFmtId="0" fontId="0" fillId="0" borderId="0" xfId="0"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3" fillId="4" borderId="4"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 xfId="0" applyFont="1" applyFill="1" applyBorder="1" applyAlignment="1">
      <alignment horizontal="center" vertical="center"/>
    </xf>
    <xf numFmtId="0" fontId="23" fillId="0" borderId="8" xfId="0" applyFont="1" applyFill="1" applyBorder="1" applyAlignment="1" applyProtection="1">
      <alignment horizontal="center" vertical="center" shrinkToFit="1"/>
      <protection locked="0"/>
    </xf>
    <xf numFmtId="0" fontId="37" fillId="4" borderId="1" xfId="0" applyFont="1" applyFill="1" applyBorder="1" applyAlignment="1" applyProtection="1">
      <alignment horizontal="left" vertical="center" shrinkToFit="1"/>
      <protection locked="0"/>
    </xf>
    <xf numFmtId="0" fontId="34" fillId="0" borderId="14" xfId="0" applyFont="1" applyBorder="1" applyAlignment="1">
      <alignment horizontal="center" vertical="center"/>
    </xf>
    <xf numFmtId="0" fontId="12" fillId="0" borderId="14" xfId="0" applyFont="1" applyBorder="1" applyAlignment="1">
      <alignment horizontal="center" vertical="center" wrapText="1"/>
    </xf>
    <xf numFmtId="0" fontId="18" fillId="4" borderId="14" xfId="0" applyFont="1" applyFill="1" applyBorder="1" applyAlignment="1" applyProtection="1">
      <alignment horizontal="center" vertical="center" wrapText="1"/>
      <protection locked="0"/>
    </xf>
    <xf numFmtId="0" fontId="18" fillId="4" borderId="17" xfId="0" applyFont="1" applyFill="1" applyBorder="1" applyAlignment="1" applyProtection="1">
      <alignment horizontal="center" vertical="center" wrapText="1"/>
      <protection locked="0"/>
    </xf>
    <xf numFmtId="0" fontId="7" fillId="0" borderId="16" xfId="0" applyFont="1" applyBorder="1" applyAlignment="1">
      <alignment horizontal="center" vertical="center" wrapText="1"/>
    </xf>
    <xf numFmtId="0" fontId="0" fillId="0" borderId="14" xfId="0" applyBorder="1">
      <alignment vertical="center"/>
    </xf>
    <xf numFmtId="0" fontId="12" fillId="0" borderId="13" xfId="0" applyFont="1" applyBorder="1" applyAlignment="1">
      <alignment horizontal="center" vertical="center" wrapText="1"/>
    </xf>
    <xf numFmtId="0" fontId="20" fillId="4" borderId="14" xfId="0" applyFont="1" applyFill="1" applyBorder="1" applyAlignment="1" applyProtection="1">
      <alignment horizontal="center" vertical="center" wrapText="1"/>
      <protection locked="0"/>
    </xf>
    <xf numFmtId="0" fontId="20" fillId="4" borderId="17" xfId="0" applyFont="1" applyFill="1" applyBorder="1" applyAlignment="1" applyProtection="1">
      <alignment horizontal="center" vertical="center" wrapText="1"/>
      <protection locked="0"/>
    </xf>
    <xf numFmtId="0" fontId="20" fillId="4" borderId="15" xfId="0" applyFont="1" applyFill="1" applyBorder="1" applyAlignment="1" applyProtection="1">
      <alignment horizontal="center" vertical="center" wrapText="1"/>
      <protection locked="0"/>
    </xf>
    <xf numFmtId="0" fontId="20" fillId="0" borderId="13" xfId="0" applyFont="1" applyBorder="1" applyAlignment="1" applyProtection="1">
      <alignment horizontal="center" vertical="center"/>
      <protection locked="0"/>
    </xf>
    <xf numFmtId="0" fontId="16" fillId="0" borderId="0" xfId="0" applyFont="1" applyAlignment="1">
      <alignment horizontal="left" vertical="top" wrapText="1"/>
    </xf>
    <xf numFmtId="0" fontId="34" fillId="0" borderId="0" xfId="0" applyFont="1" applyAlignment="1">
      <alignment horizontal="distributed" vertical="center"/>
    </xf>
    <xf numFmtId="0" fontId="15" fillId="0" borderId="0" xfId="0" applyFont="1" applyAlignment="1">
      <alignment horizontal="center" vertical="center"/>
    </xf>
    <xf numFmtId="0" fontId="13" fillId="0" borderId="0" xfId="0" applyFont="1">
      <alignment vertical="center"/>
    </xf>
    <xf numFmtId="0" fontId="12" fillId="0" borderId="0" xfId="0" applyFont="1" applyBorder="1" applyAlignment="1">
      <alignment horizontal="center" vertical="center" wrapText="1"/>
    </xf>
    <xf numFmtId="176" fontId="18" fillId="4" borderId="0" xfId="0" applyNumberFormat="1" applyFont="1" applyFill="1" applyBorder="1" applyAlignment="1" applyProtection="1">
      <alignment horizontal="left" vertical="top" wrapText="1"/>
      <protection locked="0"/>
    </xf>
    <xf numFmtId="0" fontId="19" fillId="4" borderId="13" xfId="0" applyFont="1" applyFill="1" applyBorder="1" applyAlignment="1" applyProtection="1">
      <alignment vertical="center" wrapText="1"/>
      <protection locked="0"/>
    </xf>
    <xf numFmtId="0" fontId="34" fillId="0" borderId="14" xfId="0" applyFont="1" applyBorder="1" applyAlignment="1">
      <alignment horizontal="center" vertical="center" wrapText="1"/>
    </xf>
    <xf numFmtId="0" fontId="51" fillId="4" borderId="14" xfId="0" applyFont="1" applyFill="1" applyBorder="1" applyAlignment="1" applyProtection="1">
      <alignment horizontal="left" vertical="top" wrapText="1"/>
      <protection locked="0"/>
    </xf>
    <xf numFmtId="0" fontId="7" fillId="0" borderId="14" xfId="0" applyFont="1" applyBorder="1" applyAlignment="1">
      <alignment horizontal="left" vertical="center" wrapText="1"/>
    </xf>
    <xf numFmtId="0" fontId="51" fillId="4" borderId="14" xfId="1" applyFont="1" applyFill="1" applyBorder="1" applyAlignment="1" applyProtection="1">
      <alignment horizontal="left" vertical="top" wrapText="1"/>
      <protection locked="0"/>
    </xf>
    <xf numFmtId="0" fontId="34" fillId="4" borderId="14" xfId="0" applyFont="1" applyFill="1" applyBorder="1" applyAlignment="1" applyProtection="1">
      <alignment horizontal="right" vertical="center" wrapText="1"/>
      <protection locked="0"/>
    </xf>
    <xf numFmtId="0" fontId="55" fillId="4" borderId="14" xfId="0" applyFont="1" applyFill="1" applyBorder="1" applyAlignment="1" applyProtection="1">
      <alignment horizontal="center" vertical="center" wrapText="1"/>
      <protection locked="0"/>
    </xf>
    <xf numFmtId="0" fontId="55" fillId="4" borderId="14" xfId="0" applyFont="1" applyFill="1" applyBorder="1" applyProtection="1">
      <alignment vertical="center"/>
      <protection locked="0"/>
    </xf>
    <xf numFmtId="0" fontId="25" fillId="0" borderId="0" xfId="0" applyFont="1" applyAlignment="1">
      <alignment horizontal="left" vertical="center" wrapText="1"/>
    </xf>
    <xf numFmtId="0" fontId="46" fillId="4" borderId="0" xfId="0" applyFont="1" applyFill="1" applyBorder="1" applyAlignment="1" applyProtection="1">
      <alignment horizontal="left" vertical="top" wrapText="1"/>
      <protection locked="0"/>
    </xf>
    <xf numFmtId="0" fontId="2" fillId="4" borderId="1" xfId="0" applyFont="1" applyFill="1" applyBorder="1" applyAlignment="1" applyProtection="1">
      <alignment horizontal="center" vertical="center" wrapText="1"/>
      <protection locked="0"/>
    </xf>
    <xf numFmtId="0" fontId="16" fillId="0" borderId="0" xfId="0" applyFont="1">
      <alignment vertical="center"/>
    </xf>
    <xf numFmtId="0" fontId="2" fillId="4" borderId="0" xfId="0" applyFont="1" applyFill="1" applyAlignment="1" applyProtection="1">
      <alignment horizontal="center" vertical="center"/>
      <protection locked="0"/>
    </xf>
    <xf numFmtId="0" fontId="2" fillId="0" borderId="0" xfId="0" applyFont="1" applyFill="1" applyAlignment="1">
      <alignment horizontal="left" vertical="center" wrapText="1"/>
    </xf>
    <xf numFmtId="0" fontId="16" fillId="0" borderId="4"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0" xfId="0" applyFont="1" applyAlignment="1">
      <alignment vertical="center" shrinkToFit="1"/>
    </xf>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9" fillId="4" borderId="11" xfId="0" applyFont="1" applyFill="1" applyBorder="1" applyAlignment="1" applyProtection="1">
      <alignment horizontal="center" vertical="center"/>
      <protection locked="0"/>
    </xf>
    <xf numFmtId="0" fontId="2" fillId="0" borderId="0" xfId="0" applyFont="1" applyFill="1" applyBorder="1" applyAlignment="1">
      <alignment horizontal="left" vertical="center" shrinkToFit="1"/>
    </xf>
    <xf numFmtId="0" fontId="0" fillId="0" borderId="0" xfId="0" applyAlignment="1">
      <alignment horizontal="left" vertical="center" wrapText="1"/>
    </xf>
    <xf numFmtId="0" fontId="2" fillId="0" borderId="8" xfId="0" applyFont="1" applyBorder="1">
      <alignment vertical="center"/>
    </xf>
    <xf numFmtId="0" fontId="2" fillId="0" borderId="1" xfId="0" applyFont="1" applyBorder="1">
      <alignment vertical="center"/>
    </xf>
    <xf numFmtId="0" fontId="2" fillId="0" borderId="6" xfId="0" applyFont="1" applyBorder="1" applyAlignment="1">
      <alignment horizontal="left" vertical="center" wrapText="1"/>
    </xf>
    <xf numFmtId="0" fontId="30" fillId="4" borderId="11" xfId="0" applyFont="1" applyFill="1" applyBorder="1" applyAlignment="1" applyProtection="1">
      <alignment horizontal="center" vertical="center" wrapText="1"/>
      <protection locked="0"/>
    </xf>
    <xf numFmtId="3" fontId="32" fillId="4" borderId="10" xfId="0" applyNumberFormat="1" applyFont="1" applyFill="1" applyBorder="1" applyAlignment="1" applyProtection="1">
      <alignment horizontal="center" vertical="center"/>
      <protection locked="0"/>
    </xf>
    <xf numFmtId="3" fontId="32" fillId="4" borderId="11" xfId="0" applyNumberFormat="1" applyFont="1" applyFill="1" applyBorder="1" applyAlignment="1" applyProtection="1">
      <alignment horizontal="center" vertical="center"/>
      <protection locked="0"/>
    </xf>
    <xf numFmtId="0" fontId="30" fillId="4" borderId="10" xfId="0" applyFont="1" applyFill="1" applyBorder="1" applyAlignment="1" applyProtection="1">
      <alignment horizontal="center" vertical="center" wrapText="1"/>
      <protection locked="0"/>
    </xf>
    <xf numFmtId="0" fontId="26" fillId="0" borderId="0" xfId="0" applyFont="1">
      <alignment vertical="center"/>
    </xf>
    <xf numFmtId="0" fontId="5" fillId="0" borderId="21" xfId="0" applyFont="1" applyFill="1" applyBorder="1" applyAlignment="1">
      <alignment vertical="center" wrapText="1"/>
    </xf>
    <xf numFmtId="0" fontId="0" fillId="0" borderId="22" xfId="0" applyBorder="1" applyAlignment="1">
      <alignment vertical="center" wrapText="1"/>
    </xf>
    <xf numFmtId="0" fontId="5" fillId="0" borderId="27" xfId="0" applyFont="1" applyFill="1" applyBorder="1" applyAlignment="1">
      <alignment vertical="center" wrapText="1"/>
    </xf>
    <xf numFmtId="0" fontId="0" fillId="0" borderId="0" xfId="0" applyBorder="1" applyAlignment="1">
      <alignment vertical="center" wrapText="1"/>
    </xf>
    <xf numFmtId="0" fontId="5" fillId="0" borderId="24" xfId="0" applyFont="1" applyFill="1" applyBorder="1" applyAlignment="1">
      <alignment vertical="center" wrapText="1"/>
    </xf>
    <xf numFmtId="0" fontId="0" fillId="0" borderId="25" xfId="0" applyBorder="1" applyAlignment="1">
      <alignment vertical="center" wrapText="1"/>
    </xf>
    <xf numFmtId="0" fontId="45" fillId="0" borderId="22" xfId="0" applyFont="1" applyFill="1" applyBorder="1" applyAlignment="1">
      <alignment vertical="center" wrapText="1"/>
    </xf>
    <xf numFmtId="0" fontId="0" fillId="0" borderId="22" xfId="0" applyFont="1" applyBorder="1" applyAlignment="1">
      <alignment vertical="center" wrapText="1"/>
    </xf>
    <xf numFmtId="0" fontId="0" fillId="0" borderId="23" xfId="0" applyFont="1" applyBorder="1" applyAlignment="1">
      <alignment vertical="center" wrapText="1"/>
    </xf>
    <xf numFmtId="0" fontId="45" fillId="0" borderId="25" xfId="0" applyFont="1" applyFill="1" applyBorder="1" applyAlignment="1">
      <alignment vertical="center" wrapText="1"/>
    </xf>
    <xf numFmtId="0" fontId="0" fillId="0" borderId="26" xfId="0" applyBorder="1" applyAlignment="1">
      <alignment vertical="center" wrapText="1"/>
    </xf>
    <xf numFmtId="0" fontId="45" fillId="0" borderId="0" xfId="0" applyFont="1" applyFill="1" applyBorder="1" applyAlignment="1">
      <alignment horizontal="left" vertical="center" shrinkToFit="1"/>
    </xf>
    <xf numFmtId="0" fontId="45" fillId="0" borderId="28" xfId="0" applyFont="1" applyFill="1" applyBorder="1" applyAlignment="1">
      <alignment horizontal="left" vertical="center" shrinkToFit="1"/>
    </xf>
    <xf numFmtId="0" fontId="0" fillId="0" borderId="18" xfId="0" applyBorder="1" applyAlignment="1">
      <alignment horizontal="center" vertical="center"/>
    </xf>
    <xf numFmtId="0" fontId="40" fillId="2" borderId="3" xfId="0" applyFont="1" applyFill="1" applyBorder="1" applyAlignment="1">
      <alignment horizontal="left" vertical="top" wrapText="1"/>
    </xf>
    <xf numFmtId="0" fontId="16" fillId="2" borderId="3" xfId="0" applyFont="1" applyFill="1" applyBorder="1" applyAlignment="1">
      <alignment horizontal="left" vertical="top" wrapText="1"/>
    </xf>
    <xf numFmtId="0" fontId="40" fillId="2" borderId="3"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27" fillId="4" borderId="3" xfId="0" applyFont="1" applyFill="1" applyBorder="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57150</xdr:colOff>
          <xdr:row>16</xdr:row>
          <xdr:rowOff>95250</xdr:rowOff>
        </xdr:from>
        <xdr:to>
          <xdr:col>9</xdr:col>
          <xdr:colOff>28575</xdr:colOff>
          <xdr:row>16</xdr:row>
          <xdr:rowOff>333375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41</xdr:row>
          <xdr:rowOff>0</xdr:rowOff>
        </xdr:from>
        <xdr:to>
          <xdr:col>8</xdr:col>
          <xdr:colOff>295275</xdr:colOff>
          <xdr:row>42</xdr:row>
          <xdr:rowOff>9525</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43</xdr:row>
          <xdr:rowOff>0</xdr:rowOff>
        </xdr:from>
        <xdr:to>
          <xdr:col>8</xdr:col>
          <xdr:colOff>295275</xdr:colOff>
          <xdr:row>44</xdr:row>
          <xdr:rowOff>9525</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43</xdr:row>
          <xdr:rowOff>228600</xdr:rowOff>
        </xdr:from>
        <xdr:to>
          <xdr:col>8</xdr:col>
          <xdr:colOff>295275</xdr:colOff>
          <xdr:row>45</xdr:row>
          <xdr:rowOff>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45</xdr:row>
          <xdr:rowOff>0</xdr:rowOff>
        </xdr:from>
        <xdr:to>
          <xdr:col>8</xdr:col>
          <xdr:colOff>295275</xdr:colOff>
          <xdr:row>46</xdr:row>
          <xdr:rowOff>9525</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46</xdr:row>
          <xdr:rowOff>0</xdr:rowOff>
        </xdr:from>
        <xdr:to>
          <xdr:col>8</xdr:col>
          <xdr:colOff>295275</xdr:colOff>
          <xdr:row>47</xdr:row>
          <xdr:rowOff>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76200</xdr:rowOff>
        </xdr:from>
        <xdr:to>
          <xdr:col>6</xdr:col>
          <xdr:colOff>38100</xdr:colOff>
          <xdr:row>52</xdr:row>
          <xdr:rowOff>238125</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0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18</xdr:col>
      <xdr:colOff>19049</xdr:colOff>
      <xdr:row>18</xdr:row>
      <xdr:rowOff>57150</xdr:rowOff>
    </xdr:from>
    <xdr:to>
      <xdr:col>24</xdr:col>
      <xdr:colOff>333374</xdr:colOff>
      <xdr:row>18</xdr:row>
      <xdr:rowOff>178842</xdr:rowOff>
    </xdr:to>
    <xdr:pic>
      <xdr:nvPicPr>
        <xdr:cNvPr id="18" name="図 17">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1"/>
        <a:stretch>
          <a:fillRect/>
        </a:stretch>
      </xdr:blipFill>
      <xdr:spPr>
        <a:xfrm>
          <a:off x="5269229" y="10824210"/>
          <a:ext cx="2303145" cy="121692"/>
        </a:xfrm>
        <a:prstGeom prst="rect">
          <a:avLst/>
        </a:prstGeom>
      </xdr:spPr>
    </xdr:pic>
    <xdr:clientData/>
  </xdr:twoCellAnchor>
  <xdr:twoCellAnchor editAs="oneCell">
    <xdr:from>
      <xdr:col>18</xdr:col>
      <xdr:colOff>19049</xdr:colOff>
      <xdr:row>18</xdr:row>
      <xdr:rowOff>57150</xdr:rowOff>
    </xdr:from>
    <xdr:to>
      <xdr:col>24</xdr:col>
      <xdr:colOff>333374</xdr:colOff>
      <xdr:row>18</xdr:row>
      <xdr:rowOff>178842</xdr:rowOff>
    </xdr:to>
    <xdr:pic>
      <xdr:nvPicPr>
        <xdr:cNvPr id="19" name="図 18">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1"/>
        <a:stretch>
          <a:fillRect/>
        </a:stretch>
      </xdr:blipFill>
      <xdr:spPr>
        <a:xfrm>
          <a:off x="5269229" y="10824210"/>
          <a:ext cx="2303145" cy="121692"/>
        </a:xfrm>
        <a:prstGeom prst="rect">
          <a:avLst/>
        </a:prstGeom>
      </xdr:spPr>
    </xdr:pic>
    <xdr:clientData/>
  </xdr:twoCellAnchor>
  <xdr:twoCellAnchor editAs="oneCell">
    <xdr:from>
      <xdr:col>18</xdr:col>
      <xdr:colOff>19049</xdr:colOff>
      <xdr:row>18</xdr:row>
      <xdr:rowOff>57150</xdr:rowOff>
    </xdr:from>
    <xdr:to>
      <xdr:col>24</xdr:col>
      <xdr:colOff>333374</xdr:colOff>
      <xdr:row>18</xdr:row>
      <xdr:rowOff>178842</xdr:rowOff>
    </xdr:to>
    <xdr:pic>
      <xdr:nvPicPr>
        <xdr:cNvPr id="20" name="図 19">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1"/>
        <a:stretch>
          <a:fillRect/>
        </a:stretch>
      </xdr:blipFill>
      <xdr:spPr>
        <a:xfrm>
          <a:off x="5269229" y="10824210"/>
          <a:ext cx="2303145" cy="121692"/>
        </a:xfrm>
        <a:prstGeom prst="rect">
          <a:avLst/>
        </a:prstGeom>
      </xdr:spPr>
    </xdr:pic>
    <xdr:clientData/>
  </xdr:twoCellAnchor>
  <xdr:twoCellAnchor editAs="oneCell">
    <xdr:from>
      <xdr:col>18</xdr:col>
      <xdr:colOff>19049</xdr:colOff>
      <xdr:row>18</xdr:row>
      <xdr:rowOff>57150</xdr:rowOff>
    </xdr:from>
    <xdr:to>
      <xdr:col>24</xdr:col>
      <xdr:colOff>333374</xdr:colOff>
      <xdr:row>18</xdr:row>
      <xdr:rowOff>178842</xdr:rowOff>
    </xdr:to>
    <xdr:pic>
      <xdr:nvPicPr>
        <xdr:cNvPr id="21" name="図 20">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
        <a:stretch>
          <a:fillRect/>
        </a:stretch>
      </xdr:blipFill>
      <xdr:spPr>
        <a:xfrm>
          <a:off x="5269229" y="10824210"/>
          <a:ext cx="2303145" cy="12169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95250</xdr:colOff>
          <xdr:row>80</xdr:row>
          <xdr:rowOff>0</xdr:rowOff>
        </xdr:from>
        <xdr:to>
          <xdr:col>8</xdr:col>
          <xdr:colOff>9525</xdr:colOff>
          <xdr:row>81</xdr:row>
          <xdr:rowOff>9525</xdr:rowOff>
        </xdr:to>
        <xdr:sp macro="" textlink="">
          <xdr:nvSpPr>
            <xdr:cNvPr id="25664" name="Check Box 64" hidden="1">
              <a:extLst>
                <a:ext uri="{63B3BB69-23CF-44E3-9099-C40C66FF867C}">
                  <a14:compatExt spid="_x0000_s25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42</xdr:row>
          <xdr:rowOff>0</xdr:rowOff>
        </xdr:from>
        <xdr:to>
          <xdr:col>8</xdr:col>
          <xdr:colOff>295275</xdr:colOff>
          <xdr:row>43</xdr:row>
          <xdr:rowOff>9525</xdr:rowOff>
        </xdr:to>
        <xdr:sp macro="" textlink="">
          <xdr:nvSpPr>
            <xdr:cNvPr id="25665" name="Check Box 65" hidden="1">
              <a:extLst>
                <a:ext uri="{63B3BB69-23CF-44E3-9099-C40C66FF867C}">
                  <a14:compatExt spid="_x0000_s25665"/>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40</xdr:row>
          <xdr:rowOff>0</xdr:rowOff>
        </xdr:from>
        <xdr:to>
          <xdr:col>10</xdr:col>
          <xdr:colOff>190500</xdr:colOff>
          <xdr:row>41</xdr:row>
          <xdr:rowOff>9525</xdr:rowOff>
        </xdr:to>
        <xdr:sp macro="" textlink="">
          <xdr:nvSpPr>
            <xdr:cNvPr id="25671" name="Check Box 71" hidden="1">
              <a:extLst>
                <a:ext uri="{63B3BB69-23CF-44E3-9099-C40C66FF867C}">
                  <a14:compatExt spid="_x0000_s25671"/>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40</xdr:row>
          <xdr:rowOff>9525</xdr:rowOff>
        </xdr:from>
        <xdr:to>
          <xdr:col>7</xdr:col>
          <xdr:colOff>28575</xdr:colOff>
          <xdr:row>41</xdr:row>
          <xdr:rowOff>28575</xdr:rowOff>
        </xdr:to>
        <xdr:sp macro="" textlink="">
          <xdr:nvSpPr>
            <xdr:cNvPr id="25672" name="Check Box 72" hidden="1">
              <a:extLst>
                <a:ext uri="{63B3BB69-23CF-44E3-9099-C40C66FF867C}">
                  <a14:compatExt spid="_x0000_s25672"/>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73</xdr:row>
          <xdr:rowOff>0</xdr:rowOff>
        </xdr:from>
        <xdr:to>
          <xdr:col>6</xdr:col>
          <xdr:colOff>142875</xdr:colOff>
          <xdr:row>74</xdr:row>
          <xdr:rowOff>9525</xdr:rowOff>
        </xdr:to>
        <xdr:sp macro="" textlink="">
          <xdr:nvSpPr>
            <xdr:cNvPr id="25681" name="Check Box 81" hidden="1">
              <a:extLst>
                <a:ext uri="{63B3BB69-23CF-44E3-9099-C40C66FF867C}">
                  <a14:compatExt spid="_x0000_s25681"/>
                </a:ext>
                <a:ext uri="{FF2B5EF4-FFF2-40B4-BE49-F238E27FC236}">
                  <a16:creationId xmlns:a16="http://schemas.microsoft.com/office/drawing/2014/main" id="{00000000-0008-0000-00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74</xdr:row>
          <xdr:rowOff>19050</xdr:rowOff>
        </xdr:from>
        <xdr:to>
          <xdr:col>6</xdr:col>
          <xdr:colOff>38100</xdr:colOff>
          <xdr:row>75</xdr:row>
          <xdr:rowOff>28575</xdr:rowOff>
        </xdr:to>
        <xdr:sp macro="" textlink="">
          <xdr:nvSpPr>
            <xdr:cNvPr id="25685" name="Check Box 85" hidden="1">
              <a:extLst>
                <a:ext uri="{63B3BB69-23CF-44E3-9099-C40C66FF867C}">
                  <a14:compatExt spid="_x0000_s25685"/>
                </a:ext>
                <a:ext uri="{FF2B5EF4-FFF2-40B4-BE49-F238E27FC236}">
                  <a16:creationId xmlns:a16="http://schemas.microsoft.com/office/drawing/2014/main" id="{00000000-0008-0000-00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75</xdr:row>
          <xdr:rowOff>19050</xdr:rowOff>
        </xdr:from>
        <xdr:to>
          <xdr:col>5</xdr:col>
          <xdr:colOff>238125</xdr:colOff>
          <xdr:row>76</xdr:row>
          <xdr:rowOff>9525</xdr:rowOff>
        </xdr:to>
        <xdr:sp macro="" textlink="">
          <xdr:nvSpPr>
            <xdr:cNvPr id="25687" name="Check Box 87" hidden="1">
              <a:extLst>
                <a:ext uri="{63B3BB69-23CF-44E3-9099-C40C66FF867C}">
                  <a14:compatExt spid="_x0000_s25687"/>
                </a:ext>
                <a:ext uri="{FF2B5EF4-FFF2-40B4-BE49-F238E27FC236}">
                  <a16:creationId xmlns:a16="http://schemas.microsoft.com/office/drawing/2014/main" id="{00000000-0008-0000-00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76</xdr:row>
          <xdr:rowOff>19050</xdr:rowOff>
        </xdr:from>
        <xdr:to>
          <xdr:col>5</xdr:col>
          <xdr:colOff>257175</xdr:colOff>
          <xdr:row>77</xdr:row>
          <xdr:rowOff>0</xdr:rowOff>
        </xdr:to>
        <xdr:sp macro="" textlink="">
          <xdr:nvSpPr>
            <xdr:cNvPr id="25688" name="Check Box 88" hidden="1">
              <a:extLst>
                <a:ext uri="{63B3BB69-23CF-44E3-9099-C40C66FF867C}">
                  <a14:compatExt spid="_x0000_s25688"/>
                </a:ext>
                <a:ext uri="{FF2B5EF4-FFF2-40B4-BE49-F238E27FC236}">
                  <a16:creationId xmlns:a16="http://schemas.microsoft.com/office/drawing/2014/main" id="{00000000-0008-0000-00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71</xdr:row>
          <xdr:rowOff>333375</xdr:rowOff>
        </xdr:from>
        <xdr:to>
          <xdr:col>6</xdr:col>
          <xdr:colOff>142875</xdr:colOff>
          <xdr:row>73</xdr:row>
          <xdr:rowOff>9525</xdr:rowOff>
        </xdr:to>
        <xdr:sp macro="" textlink="">
          <xdr:nvSpPr>
            <xdr:cNvPr id="25689" name="Check Box 89" hidden="1">
              <a:extLst>
                <a:ext uri="{63B3BB69-23CF-44E3-9099-C40C66FF867C}">
                  <a14:compatExt spid="_x0000_s25689"/>
                </a:ext>
                <a:ext uri="{FF2B5EF4-FFF2-40B4-BE49-F238E27FC236}">
                  <a16:creationId xmlns:a16="http://schemas.microsoft.com/office/drawing/2014/main" id="{00000000-0008-0000-00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62</xdr:row>
          <xdr:rowOff>333375</xdr:rowOff>
        </xdr:from>
        <xdr:to>
          <xdr:col>6</xdr:col>
          <xdr:colOff>142875</xdr:colOff>
          <xdr:row>64</xdr:row>
          <xdr:rowOff>9525</xdr:rowOff>
        </xdr:to>
        <xdr:sp macro="" textlink="">
          <xdr:nvSpPr>
            <xdr:cNvPr id="25691" name="Check Box 91" hidden="1">
              <a:extLst>
                <a:ext uri="{63B3BB69-23CF-44E3-9099-C40C66FF867C}">
                  <a14:compatExt spid="_x0000_s25691"/>
                </a:ext>
                <a:ext uri="{FF2B5EF4-FFF2-40B4-BE49-F238E27FC236}">
                  <a16:creationId xmlns:a16="http://schemas.microsoft.com/office/drawing/2014/main" id="{00000000-0008-0000-00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64</xdr:row>
          <xdr:rowOff>0</xdr:rowOff>
        </xdr:from>
        <xdr:to>
          <xdr:col>6</xdr:col>
          <xdr:colOff>66675</xdr:colOff>
          <xdr:row>65</xdr:row>
          <xdr:rowOff>9525</xdr:rowOff>
        </xdr:to>
        <xdr:sp macro="" textlink="">
          <xdr:nvSpPr>
            <xdr:cNvPr id="25693" name="Check Box 93" hidden="1">
              <a:extLst>
                <a:ext uri="{63B3BB69-23CF-44E3-9099-C40C66FF867C}">
                  <a14:compatExt spid="_x0000_s25693"/>
                </a:ext>
                <a:ext uri="{FF2B5EF4-FFF2-40B4-BE49-F238E27FC236}">
                  <a16:creationId xmlns:a16="http://schemas.microsoft.com/office/drawing/2014/main" id="{00000000-0008-0000-00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65</xdr:row>
          <xdr:rowOff>9525</xdr:rowOff>
        </xdr:from>
        <xdr:to>
          <xdr:col>6</xdr:col>
          <xdr:colOff>57150</xdr:colOff>
          <xdr:row>65</xdr:row>
          <xdr:rowOff>247650</xdr:rowOff>
        </xdr:to>
        <xdr:sp macro="" textlink="">
          <xdr:nvSpPr>
            <xdr:cNvPr id="25694" name="Check Box 94" hidden="1">
              <a:extLst>
                <a:ext uri="{63B3BB69-23CF-44E3-9099-C40C66FF867C}">
                  <a14:compatExt spid="_x0000_s25694"/>
                </a:ext>
                <a:ext uri="{FF2B5EF4-FFF2-40B4-BE49-F238E27FC236}">
                  <a16:creationId xmlns:a16="http://schemas.microsoft.com/office/drawing/2014/main" id="{00000000-0008-0000-00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84</xdr:row>
          <xdr:rowOff>0</xdr:rowOff>
        </xdr:from>
        <xdr:to>
          <xdr:col>8</xdr:col>
          <xdr:colOff>9525</xdr:colOff>
          <xdr:row>85</xdr:row>
          <xdr:rowOff>9525</xdr:rowOff>
        </xdr:to>
        <xdr:sp macro="" textlink="">
          <xdr:nvSpPr>
            <xdr:cNvPr id="25698" name="Check Box 98" hidden="1">
              <a:extLst>
                <a:ext uri="{63B3BB69-23CF-44E3-9099-C40C66FF867C}">
                  <a14:compatExt spid="_x0000_s25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59</xdr:row>
          <xdr:rowOff>19050</xdr:rowOff>
        </xdr:from>
        <xdr:to>
          <xdr:col>6</xdr:col>
          <xdr:colOff>66675</xdr:colOff>
          <xdr:row>60</xdr:row>
          <xdr:rowOff>38100</xdr:rowOff>
        </xdr:to>
        <xdr:sp macro="" textlink="">
          <xdr:nvSpPr>
            <xdr:cNvPr id="25701" name="Check Box 101" hidden="1">
              <a:extLst>
                <a:ext uri="{63B3BB69-23CF-44E3-9099-C40C66FF867C}">
                  <a14:compatExt spid="_x0000_s25701"/>
                </a:ext>
                <a:ext uri="{FF2B5EF4-FFF2-40B4-BE49-F238E27FC236}">
                  <a16:creationId xmlns:a16="http://schemas.microsoft.com/office/drawing/2014/main" id="{00000000-0008-0000-00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59</xdr:row>
          <xdr:rowOff>219075</xdr:rowOff>
        </xdr:from>
        <xdr:to>
          <xdr:col>6</xdr:col>
          <xdr:colOff>9525</xdr:colOff>
          <xdr:row>61</xdr:row>
          <xdr:rowOff>0</xdr:rowOff>
        </xdr:to>
        <xdr:sp macro="" textlink="">
          <xdr:nvSpPr>
            <xdr:cNvPr id="25702" name="Check Box 102" hidden="1">
              <a:extLst>
                <a:ext uri="{63B3BB69-23CF-44E3-9099-C40C66FF867C}">
                  <a14:compatExt spid="_x0000_s25702"/>
                </a:ext>
                <a:ext uri="{FF2B5EF4-FFF2-40B4-BE49-F238E27FC236}">
                  <a16:creationId xmlns:a16="http://schemas.microsoft.com/office/drawing/2014/main" id="{00000000-0008-0000-00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95250</xdr:rowOff>
        </xdr:from>
        <xdr:to>
          <xdr:col>13</xdr:col>
          <xdr:colOff>142875</xdr:colOff>
          <xdr:row>16</xdr:row>
          <xdr:rowOff>333375</xdr:rowOff>
        </xdr:to>
        <xdr:sp macro="" textlink="">
          <xdr:nvSpPr>
            <xdr:cNvPr id="25709" name="Check Box 109" hidden="1">
              <a:extLst>
                <a:ext uri="{63B3BB69-23CF-44E3-9099-C40C66FF867C}">
                  <a14:compatExt spid="_x0000_s25709"/>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16</xdr:row>
          <xdr:rowOff>76200</xdr:rowOff>
        </xdr:from>
        <xdr:to>
          <xdr:col>17</xdr:col>
          <xdr:colOff>104775</xdr:colOff>
          <xdr:row>16</xdr:row>
          <xdr:rowOff>333375</xdr:rowOff>
        </xdr:to>
        <xdr:sp macro="" textlink="">
          <xdr:nvSpPr>
            <xdr:cNvPr id="25711" name="Check Box 111" hidden="1">
              <a:extLst>
                <a:ext uri="{63B3BB69-23CF-44E3-9099-C40C66FF867C}">
                  <a14:compatExt spid="_x0000_s25711"/>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66</xdr:row>
          <xdr:rowOff>0</xdr:rowOff>
        </xdr:from>
        <xdr:to>
          <xdr:col>16</xdr:col>
          <xdr:colOff>142875</xdr:colOff>
          <xdr:row>66</xdr:row>
          <xdr:rowOff>247650</xdr:rowOff>
        </xdr:to>
        <xdr:sp macro="" textlink="">
          <xdr:nvSpPr>
            <xdr:cNvPr id="25725" name="Check Box 125" hidden="1">
              <a:extLst>
                <a:ext uri="{63B3BB69-23CF-44E3-9099-C40C66FF867C}">
                  <a14:compatExt spid="_x0000_s2572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66</xdr:row>
          <xdr:rowOff>9525</xdr:rowOff>
        </xdr:from>
        <xdr:to>
          <xdr:col>13</xdr:col>
          <xdr:colOff>38100</xdr:colOff>
          <xdr:row>66</xdr:row>
          <xdr:rowOff>247650</xdr:rowOff>
        </xdr:to>
        <xdr:sp macro="" textlink="">
          <xdr:nvSpPr>
            <xdr:cNvPr id="25726" name="Check Box 126" hidden="1">
              <a:extLst>
                <a:ext uri="{63B3BB69-23CF-44E3-9099-C40C66FF867C}">
                  <a14:compatExt spid="_x0000_s2572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14</xdr:row>
          <xdr:rowOff>628650</xdr:rowOff>
        </xdr:from>
        <xdr:to>
          <xdr:col>23</xdr:col>
          <xdr:colOff>104775</xdr:colOff>
          <xdr:row>15</xdr:row>
          <xdr:rowOff>266700</xdr:rowOff>
        </xdr:to>
        <xdr:sp macro="" textlink="">
          <xdr:nvSpPr>
            <xdr:cNvPr id="25727" name="Check Box 127" hidden="1">
              <a:extLst>
                <a:ext uri="{63B3BB69-23CF-44E3-9099-C40C66FF867C}">
                  <a14:compatExt spid="_x0000_s2572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15</xdr:row>
          <xdr:rowOff>142875</xdr:rowOff>
        </xdr:from>
        <xdr:to>
          <xdr:col>23</xdr:col>
          <xdr:colOff>104775</xdr:colOff>
          <xdr:row>15</xdr:row>
          <xdr:rowOff>400050</xdr:rowOff>
        </xdr:to>
        <xdr:sp macro="" textlink="">
          <xdr:nvSpPr>
            <xdr:cNvPr id="25728" name="Check Box 128" hidden="1">
              <a:extLst>
                <a:ext uri="{63B3BB69-23CF-44E3-9099-C40C66FF867C}">
                  <a14:compatExt spid="_x0000_s25728"/>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15</xdr:row>
          <xdr:rowOff>285750</xdr:rowOff>
        </xdr:from>
        <xdr:to>
          <xdr:col>23</xdr:col>
          <xdr:colOff>104775</xdr:colOff>
          <xdr:row>16</xdr:row>
          <xdr:rowOff>38100</xdr:rowOff>
        </xdr:to>
        <xdr:sp macro="" textlink="">
          <xdr:nvSpPr>
            <xdr:cNvPr id="25729" name="Check Box 129" hidden="1">
              <a:extLst>
                <a:ext uri="{63B3BB69-23CF-44E3-9099-C40C66FF867C}">
                  <a14:compatExt spid="_x0000_s25729"/>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15</xdr:row>
          <xdr:rowOff>28575</xdr:rowOff>
        </xdr:from>
        <xdr:to>
          <xdr:col>16</xdr:col>
          <xdr:colOff>104775</xdr:colOff>
          <xdr:row>15</xdr:row>
          <xdr:rowOff>295275</xdr:rowOff>
        </xdr:to>
        <xdr:sp macro="" textlink="">
          <xdr:nvSpPr>
            <xdr:cNvPr id="25730" name="Check Box 130" hidden="1">
              <a:extLst>
                <a:ext uri="{63B3BB69-23CF-44E3-9099-C40C66FF867C}">
                  <a14:compatExt spid="_x0000_s25730"/>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15</xdr:row>
          <xdr:rowOff>228600</xdr:rowOff>
        </xdr:from>
        <xdr:to>
          <xdr:col>16</xdr:col>
          <xdr:colOff>104775</xdr:colOff>
          <xdr:row>15</xdr:row>
          <xdr:rowOff>485775</xdr:rowOff>
        </xdr:to>
        <xdr:sp macro="" textlink="">
          <xdr:nvSpPr>
            <xdr:cNvPr id="25731" name="Check Box 131" hidden="1">
              <a:extLst>
                <a:ext uri="{63B3BB69-23CF-44E3-9099-C40C66FF867C}">
                  <a14:compatExt spid="_x0000_s25731"/>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15</xdr:row>
          <xdr:rowOff>28575</xdr:rowOff>
        </xdr:from>
        <xdr:to>
          <xdr:col>13</xdr:col>
          <xdr:colOff>152400</xdr:colOff>
          <xdr:row>15</xdr:row>
          <xdr:rowOff>295275</xdr:rowOff>
        </xdr:to>
        <xdr:sp macro="" textlink="">
          <xdr:nvSpPr>
            <xdr:cNvPr id="25733" name="Check Box 133" hidden="1">
              <a:extLst>
                <a:ext uri="{63B3BB69-23CF-44E3-9099-C40C66FF867C}">
                  <a14:compatExt spid="_x0000_s25733"/>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15</xdr:row>
          <xdr:rowOff>228600</xdr:rowOff>
        </xdr:from>
        <xdr:to>
          <xdr:col>13</xdr:col>
          <xdr:colOff>152400</xdr:colOff>
          <xdr:row>15</xdr:row>
          <xdr:rowOff>485775</xdr:rowOff>
        </xdr:to>
        <xdr:sp macro="" textlink="">
          <xdr:nvSpPr>
            <xdr:cNvPr id="25734" name="Check Box 134" hidden="1">
              <a:extLst>
                <a:ext uri="{63B3BB69-23CF-44E3-9099-C40C66FF867C}">
                  <a14:compatExt spid="_x0000_s25734"/>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200025</xdr:rowOff>
        </xdr:from>
        <xdr:to>
          <xdr:col>7</xdr:col>
          <xdr:colOff>28575</xdr:colOff>
          <xdr:row>37</xdr:row>
          <xdr:rowOff>0</xdr:rowOff>
        </xdr:to>
        <xdr:sp macro="" textlink="">
          <xdr:nvSpPr>
            <xdr:cNvPr id="25736" name="Check Box 136" hidden="1">
              <a:extLst>
                <a:ext uri="{63B3BB69-23CF-44E3-9099-C40C66FF867C}">
                  <a14:compatExt spid="_x0000_s2573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36</xdr:row>
          <xdr:rowOff>200025</xdr:rowOff>
        </xdr:from>
        <xdr:to>
          <xdr:col>7</xdr:col>
          <xdr:colOff>28575</xdr:colOff>
          <xdr:row>38</xdr:row>
          <xdr:rowOff>0</xdr:rowOff>
        </xdr:to>
        <xdr:sp macro="" textlink="">
          <xdr:nvSpPr>
            <xdr:cNvPr id="25759" name="Check Box 159" hidden="1">
              <a:extLst>
                <a:ext uri="{63B3BB69-23CF-44E3-9099-C40C66FF867C}">
                  <a14:compatExt spid="_x0000_s25759"/>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55</xdr:row>
          <xdr:rowOff>95250</xdr:rowOff>
        </xdr:from>
        <xdr:to>
          <xdr:col>6</xdr:col>
          <xdr:colOff>38100</xdr:colOff>
          <xdr:row>55</xdr:row>
          <xdr:rowOff>342900</xdr:rowOff>
        </xdr:to>
        <xdr:sp macro="" textlink="">
          <xdr:nvSpPr>
            <xdr:cNvPr id="25760" name="Check Box 160" hidden="1">
              <a:extLst>
                <a:ext uri="{63B3BB69-23CF-44E3-9099-C40C66FF867C}">
                  <a14:compatExt spid="_x0000_s25760"/>
                </a:ext>
                <a:ext uri="{FF2B5EF4-FFF2-40B4-BE49-F238E27FC236}">
                  <a16:creationId xmlns:a16="http://schemas.microsoft.com/office/drawing/2014/main" id="{00000000-0008-0000-00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2</xdr:col>
          <xdr:colOff>0</xdr:colOff>
          <xdr:row>54</xdr:row>
          <xdr:rowOff>104775</xdr:rowOff>
        </xdr:from>
        <xdr:ext cx="1143000" cy="247650"/>
        <xdr:sp macro="" textlink="">
          <xdr:nvSpPr>
            <xdr:cNvPr id="25763" name="Check Box 163" hidden="1">
              <a:extLst>
                <a:ext uri="{63B3BB69-23CF-44E3-9099-C40C66FF867C}">
                  <a14:compatExt spid="_x0000_s25763"/>
                </a:ext>
                <a:ext uri="{FF2B5EF4-FFF2-40B4-BE49-F238E27FC236}">
                  <a16:creationId xmlns:a16="http://schemas.microsoft.com/office/drawing/2014/main" id="{00000000-0008-0000-00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52</xdr:row>
          <xdr:rowOff>257175</xdr:rowOff>
        </xdr:from>
        <xdr:ext cx="1143000" cy="247650"/>
        <xdr:sp macro="" textlink="">
          <xdr:nvSpPr>
            <xdr:cNvPr id="25765" name="Check Box 165" hidden="1">
              <a:extLst>
                <a:ext uri="{63B3BB69-23CF-44E3-9099-C40C66FF867C}">
                  <a14:compatExt spid="_x0000_s25765"/>
                </a:ext>
                <a:ext uri="{FF2B5EF4-FFF2-40B4-BE49-F238E27FC236}">
                  <a16:creationId xmlns:a16="http://schemas.microsoft.com/office/drawing/2014/main" id="{00000000-0008-0000-00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66675</xdr:colOff>
          <xdr:row>13</xdr:row>
          <xdr:rowOff>0</xdr:rowOff>
        </xdr:from>
        <xdr:to>
          <xdr:col>13</xdr:col>
          <xdr:colOff>219075</xdr:colOff>
          <xdr:row>14</xdr:row>
          <xdr:rowOff>9525</xdr:rowOff>
        </xdr:to>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15</xdr:row>
          <xdr:rowOff>0</xdr:rowOff>
        </xdr:from>
        <xdr:to>
          <xdr:col>13</xdr:col>
          <xdr:colOff>219075</xdr:colOff>
          <xdr:row>16</xdr:row>
          <xdr:rowOff>9525</xdr:rowOff>
        </xdr:to>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14</xdr:row>
          <xdr:rowOff>0</xdr:rowOff>
        </xdr:from>
        <xdr:to>
          <xdr:col>13</xdr:col>
          <xdr:colOff>219075</xdr:colOff>
          <xdr:row>15</xdr:row>
          <xdr:rowOff>9525</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31</xdr:row>
          <xdr:rowOff>0</xdr:rowOff>
        </xdr:from>
        <xdr:to>
          <xdr:col>13</xdr:col>
          <xdr:colOff>219075</xdr:colOff>
          <xdr:row>32</xdr:row>
          <xdr:rowOff>28575</xdr:rowOff>
        </xdr:to>
        <xdr:sp macro="" textlink="">
          <xdr:nvSpPr>
            <xdr:cNvPr id="40994" name="Check Box 34" hidden="1">
              <a:extLst>
                <a:ext uri="{63B3BB69-23CF-44E3-9099-C40C66FF867C}">
                  <a14:compatExt spid="_x0000_s40994"/>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33</xdr:row>
          <xdr:rowOff>0</xdr:rowOff>
        </xdr:from>
        <xdr:to>
          <xdr:col>13</xdr:col>
          <xdr:colOff>219075</xdr:colOff>
          <xdr:row>34</xdr:row>
          <xdr:rowOff>28575</xdr:rowOff>
        </xdr:to>
        <xdr:sp macro="" textlink="">
          <xdr:nvSpPr>
            <xdr:cNvPr id="40995" name="Check Box 35" hidden="1">
              <a:extLst>
                <a:ext uri="{63B3BB69-23CF-44E3-9099-C40C66FF867C}">
                  <a14:compatExt spid="_x0000_s40995"/>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32</xdr:row>
          <xdr:rowOff>0</xdr:rowOff>
        </xdr:from>
        <xdr:to>
          <xdr:col>13</xdr:col>
          <xdr:colOff>219075</xdr:colOff>
          <xdr:row>33</xdr:row>
          <xdr:rowOff>28575</xdr:rowOff>
        </xdr:to>
        <xdr:sp macro="" textlink="">
          <xdr:nvSpPr>
            <xdr:cNvPr id="40996" name="Check Box 36" hidden="1">
              <a:extLst>
                <a:ext uri="{63B3BB69-23CF-44E3-9099-C40C66FF867C}">
                  <a14:compatExt spid="_x0000_s40996"/>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22</xdr:row>
          <xdr:rowOff>0</xdr:rowOff>
        </xdr:from>
        <xdr:to>
          <xdr:col>13</xdr:col>
          <xdr:colOff>219075</xdr:colOff>
          <xdr:row>23</xdr:row>
          <xdr:rowOff>28575</xdr:rowOff>
        </xdr:to>
        <xdr:sp macro="" textlink="">
          <xdr:nvSpPr>
            <xdr:cNvPr id="40997" name="Check Box 37" hidden="1">
              <a:extLst>
                <a:ext uri="{63B3BB69-23CF-44E3-9099-C40C66FF867C}">
                  <a14:compatExt spid="_x0000_s40997"/>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24</xdr:row>
          <xdr:rowOff>0</xdr:rowOff>
        </xdr:from>
        <xdr:to>
          <xdr:col>13</xdr:col>
          <xdr:colOff>219075</xdr:colOff>
          <xdr:row>25</xdr:row>
          <xdr:rowOff>28575</xdr:rowOff>
        </xdr:to>
        <xdr:sp macro="" textlink="">
          <xdr:nvSpPr>
            <xdr:cNvPr id="40998" name="Check Box 38" hidden="1">
              <a:extLst>
                <a:ext uri="{63B3BB69-23CF-44E3-9099-C40C66FF867C}">
                  <a14:compatExt spid="_x0000_s40998"/>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23</xdr:row>
          <xdr:rowOff>0</xdr:rowOff>
        </xdr:from>
        <xdr:to>
          <xdr:col>13</xdr:col>
          <xdr:colOff>219075</xdr:colOff>
          <xdr:row>24</xdr:row>
          <xdr:rowOff>28575</xdr:rowOff>
        </xdr:to>
        <xdr:sp macro="" textlink="">
          <xdr:nvSpPr>
            <xdr:cNvPr id="40999" name="Check Box 39" hidden="1">
              <a:extLst>
                <a:ext uri="{63B3BB69-23CF-44E3-9099-C40C66FF867C}">
                  <a14:compatExt spid="_x0000_s40999"/>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40</xdr:row>
          <xdr:rowOff>0</xdr:rowOff>
        </xdr:from>
        <xdr:to>
          <xdr:col>13</xdr:col>
          <xdr:colOff>219075</xdr:colOff>
          <xdr:row>41</xdr:row>
          <xdr:rowOff>28575</xdr:rowOff>
        </xdr:to>
        <xdr:sp macro="" textlink="">
          <xdr:nvSpPr>
            <xdr:cNvPr id="41000" name="Check Box 40" hidden="1">
              <a:extLst>
                <a:ext uri="{63B3BB69-23CF-44E3-9099-C40C66FF867C}">
                  <a14:compatExt spid="_x0000_s41000"/>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42</xdr:row>
          <xdr:rowOff>0</xdr:rowOff>
        </xdr:from>
        <xdr:to>
          <xdr:col>13</xdr:col>
          <xdr:colOff>219075</xdr:colOff>
          <xdr:row>43</xdr:row>
          <xdr:rowOff>28575</xdr:rowOff>
        </xdr:to>
        <xdr:sp macro="" textlink="">
          <xdr:nvSpPr>
            <xdr:cNvPr id="41001" name="Check Box 41" hidden="1">
              <a:extLst>
                <a:ext uri="{63B3BB69-23CF-44E3-9099-C40C66FF867C}">
                  <a14:compatExt spid="_x0000_s41001"/>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41</xdr:row>
          <xdr:rowOff>0</xdr:rowOff>
        </xdr:from>
        <xdr:to>
          <xdr:col>13</xdr:col>
          <xdr:colOff>219075</xdr:colOff>
          <xdr:row>42</xdr:row>
          <xdr:rowOff>28575</xdr:rowOff>
        </xdr:to>
        <xdr:sp macro="" textlink="">
          <xdr:nvSpPr>
            <xdr:cNvPr id="41002" name="Check Box 42" hidden="1">
              <a:extLst>
                <a:ext uri="{63B3BB69-23CF-44E3-9099-C40C66FF867C}">
                  <a14:compatExt spid="_x0000_s41002"/>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49</xdr:row>
          <xdr:rowOff>0</xdr:rowOff>
        </xdr:from>
        <xdr:to>
          <xdr:col>13</xdr:col>
          <xdr:colOff>219075</xdr:colOff>
          <xdr:row>50</xdr:row>
          <xdr:rowOff>28575</xdr:rowOff>
        </xdr:to>
        <xdr:sp macro="" textlink="">
          <xdr:nvSpPr>
            <xdr:cNvPr id="41003" name="Check Box 43" hidden="1">
              <a:extLst>
                <a:ext uri="{63B3BB69-23CF-44E3-9099-C40C66FF867C}">
                  <a14:compatExt spid="_x0000_s41003"/>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51</xdr:row>
          <xdr:rowOff>0</xdr:rowOff>
        </xdr:from>
        <xdr:to>
          <xdr:col>13</xdr:col>
          <xdr:colOff>219075</xdr:colOff>
          <xdr:row>52</xdr:row>
          <xdr:rowOff>28575</xdr:rowOff>
        </xdr:to>
        <xdr:sp macro="" textlink="">
          <xdr:nvSpPr>
            <xdr:cNvPr id="41004" name="Check Box 44" hidden="1">
              <a:extLst>
                <a:ext uri="{63B3BB69-23CF-44E3-9099-C40C66FF867C}">
                  <a14:compatExt spid="_x0000_s41004"/>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50</xdr:row>
          <xdr:rowOff>0</xdr:rowOff>
        </xdr:from>
        <xdr:to>
          <xdr:col>13</xdr:col>
          <xdr:colOff>219075</xdr:colOff>
          <xdr:row>51</xdr:row>
          <xdr:rowOff>28575</xdr:rowOff>
        </xdr:to>
        <xdr:sp macro="" textlink="">
          <xdr:nvSpPr>
            <xdr:cNvPr id="41005" name="Check Box 45" hidden="1">
              <a:extLst>
                <a:ext uri="{63B3BB69-23CF-44E3-9099-C40C66FF867C}">
                  <a14:compatExt spid="_x0000_s41005"/>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8</xdr:row>
          <xdr:rowOff>238125</xdr:rowOff>
        </xdr:from>
        <xdr:to>
          <xdr:col>9</xdr:col>
          <xdr:colOff>295275</xdr:colOff>
          <xdr:row>10</xdr:row>
          <xdr:rowOff>28575</xdr:rowOff>
        </xdr:to>
        <xdr:sp macro="" textlink="">
          <xdr:nvSpPr>
            <xdr:cNvPr id="10530" name="Check Box 290" hidden="1">
              <a:extLst>
                <a:ext uri="{63B3BB69-23CF-44E3-9099-C40C66FF867C}">
                  <a14:compatExt spid="_x0000_s10530"/>
                </a:ext>
                <a:ext uri="{FF2B5EF4-FFF2-40B4-BE49-F238E27FC236}">
                  <a16:creationId xmlns:a16="http://schemas.microsoft.com/office/drawing/2014/main" id="{00000000-0008-0000-0100-00002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9</xdr:row>
          <xdr:rowOff>219075</xdr:rowOff>
        </xdr:from>
        <xdr:to>
          <xdr:col>9</xdr:col>
          <xdr:colOff>295275</xdr:colOff>
          <xdr:row>10</xdr:row>
          <xdr:rowOff>228600</xdr:rowOff>
        </xdr:to>
        <xdr:sp macro="" textlink="">
          <xdr:nvSpPr>
            <xdr:cNvPr id="10531" name="Check Box 291" hidden="1">
              <a:extLst>
                <a:ext uri="{63B3BB69-23CF-44E3-9099-C40C66FF867C}">
                  <a14:compatExt spid="_x0000_s10531"/>
                </a:ext>
                <a:ext uri="{FF2B5EF4-FFF2-40B4-BE49-F238E27FC236}">
                  <a16:creationId xmlns:a16="http://schemas.microsoft.com/office/drawing/2014/main" id="{00000000-0008-0000-0100-00002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xdr:row>
          <xdr:rowOff>219075</xdr:rowOff>
        </xdr:from>
        <xdr:to>
          <xdr:col>9</xdr:col>
          <xdr:colOff>295275</xdr:colOff>
          <xdr:row>12</xdr:row>
          <xdr:rowOff>228600</xdr:rowOff>
        </xdr:to>
        <xdr:sp macro="" textlink="">
          <xdr:nvSpPr>
            <xdr:cNvPr id="10532" name="Check Box 292" hidden="1">
              <a:extLst>
                <a:ext uri="{63B3BB69-23CF-44E3-9099-C40C66FF867C}">
                  <a14:compatExt spid="_x0000_s10532"/>
                </a:ext>
                <a:ext uri="{FF2B5EF4-FFF2-40B4-BE49-F238E27FC236}">
                  <a16:creationId xmlns:a16="http://schemas.microsoft.com/office/drawing/2014/main" id="{00000000-0008-0000-0100-00002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13</xdr:row>
          <xdr:rowOff>219075</xdr:rowOff>
        </xdr:from>
        <xdr:to>
          <xdr:col>9</xdr:col>
          <xdr:colOff>295275</xdr:colOff>
          <xdr:row>14</xdr:row>
          <xdr:rowOff>228600</xdr:rowOff>
        </xdr:to>
        <xdr:sp macro="" textlink="">
          <xdr:nvSpPr>
            <xdr:cNvPr id="10533" name="Check Box 293" hidden="1">
              <a:extLst>
                <a:ext uri="{63B3BB69-23CF-44E3-9099-C40C66FF867C}">
                  <a14:compatExt spid="_x0000_s10533"/>
                </a:ext>
                <a:ext uri="{FF2B5EF4-FFF2-40B4-BE49-F238E27FC236}">
                  <a16:creationId xmlns:a16="http://schemas.microsoft.com/office/drawing/2014/main" id="{00000000-0008-0000-0100-00002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xdr:row>
          <xdr:rowOff>219075</xdr:rowOff>
        </xdr:from>
        <xdr:to>
          <xdr:col>9</xdr:col>
          <xdr:colOff>295275</xdr:colOff>
          <xdr:row>14</xdr:row>
          <xdr:rowOff>0</xdr:rowOff>
        </xdr:to>
        <xdr:sp macro="" textlink="">
          <xdr:nvSpPr>
            <xdr:cNvPr id="10534" name="Check Box 294" hidden="1">
              <a:extLst>
                <a:ext uri="{63B3BB69-23CF-44E3-9099-C40C66FF867C}">
                  <a14:compatExt spid="_x0000_s10534"/>
                </a:ext>
                <a:ext uri="{FF2B5EF4-FFF2-40B4-BE49-F238E27FC236}">
                  <a16:creationId xmlns:a16="http://schemas.microsoft.com/office/drawing/2014/main" id="{00000000-0008-0000-0100-00002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xdr:row>
          <xdr:rowOff>219075</xdr:rowOff>
        </xdr:from>
        <xdr:to>
          <xdr:col>9</xdr:col>
          <xdr:colOff>295275</xdr:colOff>
          <xdr:row>11</xdr:row>
          <xdr:rowOff>228600</xdr:rowOff>
        </xdr:to>
        <xdr:sp macro="" textlink="">
          <xdr:nvSpPr>
            <xdr:cNvPr id="10535" name="Check Box 295" hidden="1">
              <a:extLst>
                <a:ext uri="{63B3BB69-23CF-44E3-9099-C40C66FF867C}">
                  <a14:compatExt spid="_x0000_s10535"/>
                </a:ext>
                <a:ext uri="{FF2B5EF4-FFF2-40B4-BE49-F238E27FC236}">
                  <a16:creationId xmlns:a16="http://schemas.microsoft.com/office/drawing/2014/main" id="{00000000-0008-0000-0100-00002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8</xdr:row>
          <xdr:rowOff>228600</xdr:rowOff>
        </xdr:from>
        <xdr:to>
          <xdr:col>15</xdr:col>
          <xdr:colOff>0</xdr:colOff>
          <xdr:row>10</xdr:row>
          <xdr:rowOff>19050</xdr:rowOff>
        </xdr:to>
        <xdr:sp macro="" textlink="">
          <xdr:nvSpPr>
            <xdr:cNvPr id="10536" name="Check Box 296" hidden="1">
              <a:extLst>
                <a:ext uri="{63B3BB69-23CF-44E3-9099-C40C66FF867C}">
                  <a14:compatExt spid="_x0000_s10536"/>
                </a:ext>
                <a:ext uri="{FF2B5EF4-FFF2-40B4-BE49-F238E27FC236}">
                  <a16:creationId xmlns:a16="http://schemas.microsoft.com/office/drawing/2014/main" id="{00000000-0008-0000-0100-00002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9</xdr:row>
          <xdr:rowOff>238125</xdr:rowOff>
        </xdr:from>
        <xdr:to>
          <xdr:col>15</xdr:col>
          <xdr:colOff>0</xdr:colOff>
          <xdr:row>11</xdr:row>
          <xdr:rowOff>28575</xdr:rowOff>
        </xdr:to>
        <xdr:sp macro="" textlink="">
          <xdr:nvSpPr>
            <xdr:cNvPr id="10537" name="Check Box 297" hidden="1">
              <a:extLst>
                <a:ext uri="{63B3BB69-23CF-44E3-9099-C40C66FF867C}">
                  <a14:compatExt spid="_x0000_s10537"/>
                </a:ext>
                <a:ext uri="{FF2B5EF4-FFF2-40B4-BE49-F238E27FC236}">
                  <a16:creationId xmlns:a16="http://schemas.microsoft.com/office/drawing/2014/main" id="{00000000-0008-0000-0100-00002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10</xdr:row>
          <xdr:rowOff>247650</xdr:rowOff>
        </xdr:from>
        <xdr:to>
          <xdr:col>15</xdr:col>
          <xdr:colOff>19050</xdr:colOff>
          <xdr:row>12</xdr:row>
          <xdr:rowOff>28575</xdr:rowOff>
        </xdr:to>
        <xdr:sp macro="" textlink="">
          <xdr:nvSpPr>
            <xdr:cNvPr id="10538" name="Check Box 298" hidden="1">
              <a:extLst>
                <a:ext uri="{63B3BB69-23CF-44E3-9099-C40C66FF867C}">
                  <a14:compatExt spid="_x0000_s10538"/>
                </a:ext>
                <a:ext uri="{FF2B5EF4-FFF2-40B4-BE49-F238E27FC236}">
                  <a16:creationId xmlns:a16="http://schemas.microsoft.com/office/drawing/2014/main" id="{00000000-0008-0000-0100-00002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12</xdr:row>
          <xdr:rowOff>219075</xdr:rowOff>
        </xdr:from>
        <xdr:to>
          <xdr:col>15</xdr:col>
          <xdr:colOff>0</xdr:colOff>
          <xdr:row>13</xdr:row>
          <xdr:rowOff>228600</xdr:rowOff>
        </xdr:to>
        <xdr:sp macro="" textlink="">
          <xdr:nvSpPr>
            <xdr:cNvPr id="10539" name="Check Box 299" hidden="1">
              <a:extLst>
                <a:ext uri="{63B3BB69-23CF-44E3-9099-C40C66FF867C}">
                  <a14:compatExt spid="_x0000_s10539"/>
                </a:ext>
                <a:ext uri="{FF2B5EF4-FFF2-40B4-BE49-F238E27FC236}">
                  <a16:creationId xmlns:a16="http://schemas.microsoft.com/office/drawing/2014/main" id="{00000000-0008-0000-0100-00002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11</xdr:row>
          <xdr:rowOff>228600</xdr:rowOff>
        </xdr:from>
        <xdr:to>
          <xdr:col>15</xdr:col>
          <xdr:colOff>0</xdr:colOff>
          <xdr:row>13</xdr:row>
          <xdr:rowOff>19050</xdr:rowOff>
        </xdr:to>
        <xdr:sp macro="" textlink="">
          <xdr:nvSpPr>
            <xdr:cNvPr id="10540" name="Check Box 300" hidden="1">
              <a:extLst>
                <a:ext uri="{63B3BB69-23CF-44E3-9099-C40C66FF867C}">
                  <a14:compatExt spid="_x0000_s10540"/>
                </a:ext>
                <a:ext uri="{FF2B5EF4-FFF2-40B4-BE49-F238E27FC236}">
                  <a16:creationId xmlns:a16="http://schemas.microsoft.com/office/drawing/2014/main" id="{00000000-0008-0000-0100-00002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9</xdr:row>
          <xdr:rowOff>219075</xdr:rowOff>
        </xdr:from>
        <xdr:to>
          <xdr:col>19</xdr:col>
          <xdr:colOff>219075</xdr:colOff>
          <xdr:row>10</xdr:row>
          <xdr:rowOff>228600</xdr:rowOff>
        </xdr:to>
        <xdr:sp macro="" textlink="">
          <xdr:nvSpPr>
            <xdr:cNvPr id="10541" name="Check Box 301" hidden="1">
              <a:extLst>
                <a:ext uri="{63B3BB69-23CF-44E3-9099-C40C66FF867C}">
                  <a14:compatExt spid="_x0000_s10541"/>
                </a:ext>
                <a:ext uri="{FF2B5EF4-FFF2-40B4-BE49-F238E27FC236}">
                  <a16:creationId xmlns:a16="http://schemas.microsoft.com/office/drawing/2014/main" id="{00000000-0008-0000-0100-00002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11</xdr:row>
          <xdr:rowOff>219075</xdr:rowOff>
        </xdr:from>
        <xdr:to>
          <xdr:col>19</xdr:col>
          <xdr:colOff>219075</xdr:colOff>
          <xdr:row>12</xdr:row>
          <xdr:rowOff>228600</xdr:rowOff>
        </xdr:to>
        <xdr:sp macro="" textlink="">
          <xdr:nvSpPr>
            <xdr:cNvPr id="10542" name="Check Box 302" hidden="1">
              <a:extLst>
                <a:ext uri="{63B3BB69-23CF-44E3-9099-C40C66FF867C}">
                  <a14:compatExt spid="_x0000_s10542"/>
                </a:ext>
                <a:ext uri="{FF2B5EF4-FFF2-40B4-BE49-F238E27FC236}">
                  <a16:creationId xmlns:a16="http://schemas.microsoft.com/office/drawing/2014/main" id="{00000000-0008-0000-0100-00002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10</xdr:row>
          <xdr:rowOff>228600</xdr:rowOff>
        </xdr:from>
        <xdr:to>
          <xdr:col>19</xdr:col>
          <xdr:colOff>228600</xdr:colOff>
          <xdr:row>12</xdr:row>
          <xdr:rowOff>19050</xdr:rowOff>
        </xdr:to>
        <xdr:sp macro="" textlink="">
          <xdr:nvSpPr>
            <xdr:cNvPr id="10543" name="Check Box 303" hidden="1">
              <a:extLst>
                <a:ext uri="{63B3BB69-23CF-44E3-9099-C40C66FF867C}">
                  <a14:compatExt spid="_x0000_s10543"/>
                </a:ext>
                <a:ext uri="{FF2B5EF4-FFF2-40B4-BE49-F238E27FC236}">
                  <a16:creationId xmlns:a16="http://schemas.microsoft.com/office/drawing/2014/main" id="{00000000-0008-0000-0100-00002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8</xdr:row>
          <xdr:rowOff>238125</xdr:rowOff>
        </xdr:from>
        <xdr:to>
          <xdr:col>19</xdr:col>
          <xdr:colOff>228600</xdr:colOff>
          <xdr:row>10</xdr:row>
          <xdr:rowOff>28575</xdr:rowOff>
        </xdr:to>
        <xdr:sp macro="" textlink="">
          <xdr:nvSpPr>
            <xdr:cNvPr id="10544" name="Check Box 304" hidden="1">
              <a:extLst>
                <a:ext uri="{63B3BB69-23CF-44E3-9099-C40C66FF867C}">
                  <a14:compatExt spid="_x0000_s10544"/>
                </a:ext>
                <a:ext uri="{FF2B5EF4-FFF2-40B4-BE49-F238E27FC236}">
                  <a16:creationId xmlns:a16="http://schemas.microsoft.com/office/drawing/2014/main" id="{00000000-0008-0000-0100-00003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12</xdr:row>
          <xdr:rowOff>219075</xdr:rowOff>
        </xdr:from>
        <xdr:to>
          <xdr:col>19</xdr:col>
          <xdr:colOff>228600</xdr:colOff>
          <xdr:row>13</xdr:row>
          <xdr:rowOff>228600</xdr:rowOff>
        </xdr:to>
        <xdr:sp macro="" textlink="">
          <xdr:nvSpPr>
            <xdr:cNvPr id="10545" name="Check Box 305" hidden="1">
              <a:extLst>
                <a:ext uri="{63B3BB69-23CF-44E3-9099-C40C66FF867C}">
                  <a14:compatExt spid="_x0000_s10545"/>
                </a:ext>
                <a:ext uri="{FF2B5EF4-FFF2-40B4-BE49-F238E27FC236}">
                  <a16:creationId xmlns:a16="http://schemas.microsoft.com/office/drawing/2014/main" id="{00000000-0008-0000-0100-00003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14</xdr:row>
          <xdr:rowOff>219075</xdr:rowOff>
        </xdr:from>
        <xdr:to>
          <xdr:col>7</xdr:col>
          <xdr:colOff>295275</xdr:colOff>
          <xdr:row>16</xdr:row>
          <xdr:rowOff>19050</xdr:rowOff>
        </xdr:to>
        <xdr:sp macro="" textlink="">
          <xdr:nvSpPr>
            <xdr:cNvPr id="10552" name="Check Box 312" hidden="1">
              <a:extLst>
                <a:ext uri="{63B3BB69-23CF-44E3-9099-C40C66FF867C}">
                  <a14:compatExt spid="_x0000_s10552"/>
                </a:ext>
                <a:ext uri="{FF2B5EF4-FFF2-40B4-BE49-F238E27FC236}">
                  <a16:creationId xmlns:a16="http://schemas.microsoft.com/office/drawing/2014/main" id="{00000000-0008-0000-0100-00002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13</xdr:row>
          <xdr:rowOff>238125</xdr:rowOff>
        </xdr:from>
        <xdr:to>
          <xdr:col>15</xdr:col>
          <xdr:colOff>0</xdr:colOff>
          <xdr:row>14</xdr:row>
          <xdr:rowOff>247650</xdr:rowOff>
        </xdr:to>
        <xdr:sp macro="" textlink="">
          <xdr:nvSpPr>
            <xdr:cNvPr id="10554" name="Check Box 314" hidden="1">
              <a:extLst>
                <a:ext uri="{63B3BB69-23CF-44E3-9099-C40C66FF867C}">
                  <a14:compatExt spid="_x0000_s10554"/>
                </a:ext>
                <a:ext uri="{FF2B5EF4-FFF2-40B4-BE49-F238E27FC236}">
                  <a16:creationId xmlns:a16="http://schemas.microsoft.com/office/drawing/2014/main" id="{00000000-0008-0000-0100-00002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219075</xdr:rowOff>
        </xdr:from>
        <xdr:to>
          <xdr:col>3</xdr:col>
          <xdr:colOff>161925</xdr:colOff>
          <xdr:row>29</xdr:row>
          <xdr:rowOff>76200</xdr:rowOff>
        </xdr:to>
        <xdr:sp macro="" textlink="">
          <xdr:nvSpPr>
            <xdr:cNvPr id="10555" name="Check Box 315" hidden="1">
              <a:extLst>
                <a:ext uri="{63B3BB69-23CF-44E3-9099-C40C66FF867C}">
                  <a14:compatExt spid="_x0000_s10555"/>
                </a:ext>
                <a:ext uri="{FF2B5EF4-FFF2-40B4-BE49-F238E27FC236}">
                  <a16:creationId xmlns:a16="http://schemas.microsoft.com/office/drawing/2014/main" id="{00000000-0008-0000-0100-00003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247650</xdr:rowOff>
        </xdr:from>
        <xdr:to>
          <xdr:col>8</xdr:col>
          <xdr:colOff>66675</xdr:colOff>
          <xdr:row>16</xdr:row>
          <xdr:rowOff>247650</xdr:rowOff>
        </xdr:to>
        <xdr:sp macro="" textlink="">
          <xdr:nvSpPr>
            <xdr:cNvPr id="10556" name="Check Box 316" hidden="1">
              <a:extLst>
                <a:ext uri="{63B3BB69-23CF-44E3-9099-C40C66FF867C}">
                  <a14:compatExt spid="_x0000_s10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8862</xdr:colOff>
      <xdr:row>24</xdr:row>
      <xdr:rowOff>141768</xdr:rowOff>
    </xdr:from>
    <xdr:to>
      <xdr:col>3</xdr:col>
      <xdr:colOff>168349</xdr:colOff>
      <xdr:row>27</xdr:row>
      <xdr:rowOff>186070</xdr:rowOff>
    </xdr:to>
    <xdr:cxnSp macro="">
      <xdr:nvCxnSpPr>
        <xdr:cNvPr id="4" name="カギ線コネクタ 3"/>
        <xdr:cNvCxnSpPr/>
      </xdr:nvCxnSpPr>
      <xdr:spPr>
        <a:xfrm rot="10800000" flipV="1">
          <a:off x="301257" y="8683256"/>
          <a:ext cx="336697" cy="274674"/>
        </a:xfrm>
        <a:prstGeom prst="bentConnector3">
          <a:avLst>
            <a:gd name="adj1" fmla="val 102632"/>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177209</xdr:colOff>
      <xdr:row>23</xdr:row>
      <xdr:rowOff>141768</xdr:rowOff>
    </xdr:from>
    <xdr:to>
      <xdr:col>5</xdr:col>
      <xdr:colOff>239233</xdr:colOff>
      <xdr:row>25</xdr:row>
      <xdr:rowOff>97465</xdr:rowOff>
    </xdr:to>
    <xdr:sp macro="" textlink="">
      <xdr:nvSpPr>
        <xdr:cNvPr id="8" name="星 16 7"/>
        <xdr:cNvSpPr/>
      </xdr:nvSpPr>
      <xdr:spPr>
        <a:xfrm>
          <a:off x="646814" y="8452884"/>
          <a:ext cx="673396" cy="469604"/>
        </a:xfrm>
        <a:prstGeom prst="star16">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248091</xdr:colOff>
      <xdr:row>23</xdr:row>
      <xdr:rowOff>230371</xdr:rowOff>
    </xdr:from>
    <xdr:to>
      <xdr:col>23</xdr:col>
      <xdr:colOff>177208</xdr:colOff>
      <xdr:row>26</xdr:row>
      <xdr:rowOff>230371</xdr:rowOff>
    </xdr:to>
    <xdr:sp macro="" textlink="">
      <xdr:nvSpPr>
        <xdr:cNvPr id="9" name="正方形/長方形 8"/>
        <xdr:cNvSpPr/>
      </xdr:nvSpPr>
      <xdr:spPr>
        <a:xfrm>
          <a:off x="1329068" y="8541487"/>
          <a:ext cx="5537791" cy="744279"/>
        </a:xfrm>
        <a:prstGeom prst="rect">
          <a:avLst/>
        </a:prstGeom>
        <a:noFill/>
        <a:ln w="9525" cap="flat" cmpd="sng" algn="ctr">
          <a:solidFill>
            <a:schemeClr val="accent3"/>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3"/>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18" Type="http://schemas.openxmlformats.org/officeDocument/2006/relationships/ctrlProp" Target="../ctrlProps/ctrlProp53.xml"/><Relationship Id="rId3" Type="http://schemas.openxmlformats.org/officeDocument/2006/relationships/vmlDrawing" Target="../drawings/vmlDrawing2.v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 Type="http://schemas.openxmlformats.org/officeDocument/2006/relationships/drawing" Target="../drawings/drawing2.xml"/><Relationship Id="rId16"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41.xml"/><Relationship Id="rId11" Type="http://schemas.openxmlformats.org/officeDocument/2006/relationships/ctrlProp" Target="../ctrlProps/ctrlProp46.xml"/><Relationship Id="rId5" Type="http://schemas.openxmlformats.org/officeDocument/2006/relationships/ctrlProp" Target="../ctrlProps/ctrlProp40.xml"/><Relationship Id="rId15" Type="http://schemas.openxmlformats.org/officeDocument/2006/relationships/ctrlProp" Target="../ctrlProps/ctrlProp50.xml"/><Relationship Id="rId10" Type="http://schemas.openxmlformats.org/officeDocument/2006/relationships/ctrlProp" Target="../ctrlProps/ctrlProp45.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8.xml"/><Relationship Id="rId13" Type="http://schemas.openxmlformats.org/officeDocument/2006/relationships/ctrlProp" Target="../ctrlProps/ctrlProp63.xml"/><Relationship Id="rId18" Type="http://schemas.openxmlformats.org/officeDocument/2006/relationships/ctrlProp" Target="../ctrlProps/ctrlProp68.xml"/><Relationship Id="rId3" Type="http://schemas.openxmlformats.org/officeDocument/2006/relationships/vmlDrawing" Target="../drawings/vmlDrawing3.vml"/><Relationship Id="rId21" Type="http://schemas.openxmlformats.org/officeDocument/2006/relationships/ctrlProp" Target="../ctrlProps/ctrlProp71.xml"/><Relationship Id="rId7" Type="http://schemas.openxmlformats.org/officeDocument/2006/relationships/ctrlProp" Target="../ctrlProps/ctrlProp57.xml"/><Relationship Id="rId12" Type="http://schemas.openxmlformats.org/officeDocument/2006/relationships/ctrlProp" Target="../ctrlProps/ctrlProp62.xml"/><Relationship Id="rId17" Type="http://schemas.openxmlformats.org/officeDocument/2006/relationships/ctrlProp" Target="../ctrlProps/ctrlProp67.xml"/><Relationship Id="rId2" Type="http://schemas.openxmlformats.org/officeDocument/2006/relationships/drawing" Target="../drawings/drawing3.xml"/><Relationship Id="rId16" Type="http://schemas.openxmlformats.org/officeDocument/2006/relationships/ctrlProp" Target="../ctrlProps/ctrlProp66.xml"/><Relationship Id="rId20" Type="http://schemas.openxmlformats.org/officeDocument/2006/relationships/ctrlProp" Target="../ctrlProps/ctrlProp70.xml"/><Relationship Id="rId1" Type="http://schemas.openxmlformats.org/officeDocument/2006/relationships/printerSettings" Target="../printerSettings/printerSettings3.bin"/><Relationship Id="rId6" Type="http://schemas.openxmlformats.org/officeDocument/2006/relationships/ctrlProp" Target="../ctrlProps/ctrlProp56.xml"/><Relationship Id="rId11" Type="http://schemas.openxmlformats.org/officeDocument/2006/relationships/ctrlProp" Target="../ctrlProps/ctrlProp61.xml"/><Relationship Id="rId5" Type="http://schemas.openxmlformats.org/officeDocument/2006/relationships/ctrlProp" Target="../ctrlProps/ctrlProp55.xml"/><Relationship Id="rId15" Type="http://schemas.openxmlformats.org/officeDocument/2006/relationships/ctrlProp" Target="../ctrlProps/ctrlProp65.xml"/><Relationship Id="rId23" Type="http://schemas.openxmlformats.org/officeDocument/2006/relationships/ctrlProp" Target="../ctrlProps/ctrlProp73.xml"/><Relationship Id="rId10" Type="http://schemas.openxmlformats.org/officeDocument/2006/relationships/ctrlProp" Target="../ctrlProps/ctrlProp60.xml"/><Relationship Id="rId19" Type="http://schemas.openxmlformats.org/officeDocument/2006/relationships/ctrlProp" Target="../ctrlProps/ctrlProp69.xml"/><Relationship Id="rId4" Type="http://schemas.openxmlformats.org/officeDocument/2006/relationships/ctrlProp" Target="../ctrlProps/ctrlProp54.xml"/><Relationship Id="rId9" Type="http://schemas.openxmlformats.org/officeDocument/2006/relationships/ctrlProp" Target="../ctrlProps/ctrlProp59.xml"/><Relationship Id="rId14" Type="http://schemas.openxmlformats.org/officeDocument/2006/relationships/ctrlProp" Target="../ctrlProps/ctrlProp64.xml"/><Relationship Id="rId22" Type="http://schemas.openxmlformats.org/officeDocument/2006/relationships/ctrlProp" Target="../ctrlProps/ctrlProp7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C00000"/>
  </sheetPr>
  <dimension ref="A1:Z89"/>
  <sheetViews>
    <sheetView tabSelected="1" view="pageBreakPreview" zoomScaleNormal="100" zoomScaleSheetLayoutView="100" zoomScalePageLayoutView="96" workbookViewId="0"/>
  </sheetViews>
  <sheetFormatPr defaultColWidth="9" defaultRowHeight="15"/>
  <cols>
    <col min="1" max="1" width="1.5" style="8" customWidth="1"/>
    <col min="2" max="3" width="2.375" style="8" customWidth="1"/>
    <col min="4" max="4" width="4" style="8" customWidth="1"/>
    <col min="5" max="5" width="4.125" style="8" customWidth="1"/>
    <col min="6" max="10" width="4" style="8" customWidth="1"/>
    <col min="11" max="11" width="5" style="8" customWidth="1"/>
    <col min="12" max="14" width="4" style="8" customWidth="1"/>
    <col min="15" max="15" width="4.625" style="8" customWidth="1"/>
    <col min="16" max="17" width="4" style="8" customWidth="1"/>
    <col min="18" max="18" width="5.125" style="8" customWidth="1"/>
    <col min="19" max="19" width="4.625" style="8" customWidth="1"/>
    <col min="20" max="24" width="4.375" style="8" customWidth="1"/>
    <col min="25" max="25" width="4.5" style="8" customWidth="1"/>
    <col min="26" max="16384" width="9" style="8"/>
  </cols>
  <sheetData>
    <row r="1" spans="1:25" ht="18">
      <c r="W1" s="34" t="s">
        <v>195</v>
      </c>
    </row>
    <row r="2" spans="1:25" ht="15.75">
      <c r="S2" s="14" t="s">
        <v>18</v>
      </c>
      <c r="T2" s="54"/>
      <c r="U2" s="63" t="s">
        <v>7</v>
      </c>
      <c r="V2" s="54"/>
      <c r="W2" s="63" t="s">
        <v>23</v>
      </c>
      <c r="X2" s="54"/>
      <c r="Y2" s="63" t="s">
        <v>24</v>
      </c>
    </row>
    <row r="3" spans="1:25" s="32" customFormat="1" ht="15.75">
      <c r="A3" s="267" t="s">
        <v>105</v>
      </c>
      <c r="B3" s="267"/>
      <c r="C3" s="267"/>
      <c r="D3" s="267"/>
      <c r="E3" s="267"/>
    </row>
    <row r="4" spans="1:25" ht="21.75" customHeight="1">
      <c r="A4" s="268" t="s">
        <v>0</v>
      </c>
      <c r="B4" s="268"/>
      <c r="C4" s="268"/>
      <c r="D4" s="268"/>
      <c r="E4" s="268"/>
      <c r="F4" s="268"/>
      <c r="G4" s="268"/>
      <c r="H4" s="268"/>
      <c r="I4" s="268"/>
      <c r="J4" s="268"/>
      <c r="K4" s="268"/>
      <c r="L4" s="268"/>
      <c r="M4" s="268"/>
      <c r="N4" s="268"/>
      <c r="O4" s="268"/>
      <c r="P4" s="268"/>
      <c r="Q4" s="268"/>
      <c r="R4" s="268"/>
      <c r="S4" s="268"/>
      <c r="T4" s="268"/>
      <c r="U4" s="268"/>
      <c r="V4" s="268"/>
      <c r="W4" s="268"/>
      <c r="X4" s="268"/>
      <c r="Y4" s="268"/>
    </row>
    <row r="5" spans="1:25" ht="11.25" customHeight="1">
      <c r="E5" s="10"/>
      <c r="F5" s="10"/>
      <c r="G5" s="10"/>
      <c r="H5" s="10"/>
    </row>
    <row r="6" spans="1:25" ht="15.75">
      <c r="B6" s="269" t="s">
        <v>4</v>
      </c>
      <c r="C6" s="269"/>
      <c r="D6" s="269"/>
      <c r="E6" s="269"/>
      <c r="F6" s="269"/>
      <c r="G6" s="269"/>
      <c r="H6" s="269"/>
      <c r="I6" s="269"/>
      <c r="J6" s="62"/>
      <c r="K6" s="62"/>
      <c r="L6" s="63"/>
      <c r="M6" s="63"/>
      <c r="N6" s="63"/>
      <c r="O6" s="63"/>
      <c r="P6" s="63"/>
      <c r="Q6" s="63"/>
      <c r="R6" s="63"/>
      <c r="S6" s="63"/>
      <c r="T6" s="63"/>
      <c r="U6" s="63"/>
      <c r="V6" s="63"/>
      <c r="W6" s="63"/>
      <c r="X6" s="63"/>
      <c r="Y6" s="63"/>
    </row>
    <row r="7" spans="1:25" ht="16.5" customHeight="1">
      <c r="B7" s="63"/>
      <c r="C7" s="270" t="s">
        <v>25</v>
      </c>
      <c r="D7" s="270"/>
      <c r="E7" s="270"/>
      <c r="F7" s="139" t="s">
        <v>15</v>
      </c>
      <c r="G7" s="271"/>
      <c r="H7" s="271"/>
      <c r="I7" s="271"/>
      <c r="J7" s="271"/>
      <c r="K7" s="271"/>
      <c r="L7" s="271"/>
      <c r="M7" s="271"/>
      <c r="N7" s="271"/>
      <c r="O7" s="271"/>
      <c r="P7" s="271"/>
      <c r="Q7" s="271"/>
      <c r="R7" s="271"/>
      <c r="S7" s="271"/>
      <c r="T7" s="271"/>
      <c r="U7" s="271"/>
      <c r="V7" s="271"/>
      <c r="W7" s="271"/>
      <c r="X7" s="271"/>
      <c r="Y7" s="271"/>
    </row>
    <row r="8" spans="1:25" ht="23.25" customHeight="1">
      <c r="B8" s="63"/>
      <c r="C8" s="261"/>
      <c r="D8" s="261"/>
      <c r="E8" s="261"/>
      <c r="F8" s="272"/>
      <c r="G8" s="272"/>
      <c r="H8" s="272"/>
      <c r="I8" s="272"/>
      <c r="J8" s="272"/>
      <c r="K8" s="272"/>
      <c r="L8" s="272"/>
      <c r="M8" s="272"/>
      <c r="N8" s="272"/>
      <c r="O8" s="272"/>
      <c r="P8" s="272"/>
      <c r="Q8" s="272"/>
      <c r="R8" s="272"/>
      <c r="S8" s="272"/>
      <c r="T8" s="272"/>
      <c r="U8" s="272"/>
      <c r="V8" s="272"/>
      <c r="W8" s="272"/>
      <c r="X8" s="272"/>
      <c r="Y8" s="272"/>
    </row>
    <row r="9" spans="1:25" ht="20.100000000000001" customHeight="1">
      <c r="B9" s="63"/>
      <c r="C9" s="256" t="s">
        <v>11</v>
      </c>
      <c r="D9" s="256"/>
      <c r="E9" s="256"/>
      <c r="F9" s="257"/>
      <c r="G9" s="257"/>
      <c r="H9" s="257"/>
      <c r="I9" s="257"/>
      <c r="J9" s="257"/>
      <c r="K9" s="257"/>
      <c r="L9" s="257"/>
      <c r="M9" s="257"/>
      <c r="N9" s="257"/>
      <c r="O9" s="257"/>
      <c r="P9" s="257"/>
      <c r="Q9" s="257"/>
      <c r="R9" s="257"/>
      <c r="S9" s="258"/>
      <c r="T9" s="259" t="s">
        <v>35</v>
      </c>
      <c r="U9" s="260"/>
      <c r="V9" s="260"/>
      <c r="W9" s="260"/>
      <c r="X9" s="260"/>
      <c r="Y9" s="260"/>
    </row>
    <row r="10" spans="1:25" ht="28.5" customHeight="1">
      <c r="B10" s="63"/>
      <c r="C10" s="261" t="s">
        <v>1</v>
      </c>
      <c r="D10" s="261"/>
      <c r="E10" s="261"/>
      <c r="F10" s="262"/>
      <c r="G10" s="262"/>
      <c r="H10" s="262"/>
      <c r="I10" s="262"/>
      <c r="J10" s="262"/>
      <c r="K10" s="262"/>
      <c r="L10" s="262"/>
      <c r="M10" s="262"/>
      <c r="N10" s="262"/>
      <c r="O10" s="262"/>
      <c r="P10" s="262"/>
      <c r="Q10" s="262"/>
      <c r="R10" s="262"/>
      <c r="S10" s="263"/>
      <c r="T10" s="264"/>
      <c r="U10" s="265"/>
      <c r="V10" s="265"/>
      <c r="W10" s="265"/>
      <c r="X10" s="265"/>
      <c r="Y10" s="265"/>
    </row>
    <row r="11" spans="1:25" ht="28.5" customHeight="1">
      <c r="B11" s="63"/>
      <c r="C11" s="273" t="s">
        <v>2</v>
      </c>
      <c r="D11" s="273"/>
      <c r="E11" s="273"/>
      <c r="F11" s="277"/>
      <c r="G11" s="277"/>
      <c r="H11" s="277"/>
      <c r="I11" s="277"/>
      <c r="J11" s="277"/>
      <c r="K11" s="278"/>
      <c r="L11" s="278"/>
      <c r="M11" s="143" t="s">
        <v>7</v>
      </c>
      <c r="N11" s="279"/>
      <c r="O11" s="279"/>
      <c r="P11" s="143" t="s">
        <v>23</v>
      </c>
      <c r="Q11" s="279"/>
      <c r="R11" s="279"/>
      <c r="S11" s="143" t="s">
        <v>24</v>
      </c>
      <c r="T11" s="255"/>
      <c r="U11" s="255"/>
      <c r="V11" s="255"/>
      <c r="W11" s="255"/>
      <c r="X11" s="255"/>
      <c r="Y11" s="255"/>
    </row>
    <row r="12" spans="1:25" ht="30" customHeight="1">
      <c r="B12" s="63"/>
      <c r="C12" s="273" t="s">
        <v>206</v>
      </c>
      <c r="D12" s="273"/>
      <c r="E12" s="273"/>
      <c r="F12" s="274" t="s">
        <v>207</v>
      </c>
      <c r="G12" s="274"/>
      <c r="H12" s="274"/>
      <c r="I12" s="274"/>
      <c r="J12" s="274"/>
      <c r="K12" s="274"/>
      <c r="L12" s="274"/>
      <c r="M12" s="274"/>
      <c r="N12" s="274"/>
      <c r="O12" s="274"/>
      <c r="P12" s="274"/>
      <c r="Q12" s="274"/>
      <c r="R12" s="274"/>
      <c r="S12" s="274"/>
      <c r="T12" s="274"/>
      <c r="U12" s="274"/>
      <c r="V12" s="274"/>
      <c r="W12" s="274"/>
      <c r="X12" s="274"/>
      <c r="Y12" s="274"/>
    </row>
    <row r="13" spans="1:25" ht="28.5" customHeight="1">
      <c r="B13" s="63"/>
      <c r="C13" s="275" t="s">
        <v>5</v>
      </c>
      <c r="D13" s="275"/>
      <c r="E13" s="275"/>
      <c r="F13" s="275"/>
      <c r="G13" s="276" t="s">
        <v>208</v>
      </c>
      <c r="H13" s="274"/>
      <c r="I13" s="274"/>
      <c r="J13" s="274"/>
      <c r="K13" s="274"/>
      <c r="L13" s="274"/>
      <c r="M13" s="274"/>
      <c r="N13" s="274"/>
      <c r="O13" s="274"/>
      <c r="P13" s="274"/>
      <c r="Q13" s="274"/>
      <c r="R13" s="274"/>
      <c r="S13" s="274"/>
      <c r="T13" s="274"/>
      <c r="U13" s="274"/>
      <c r="V13" s="274"/>
      <c r="W13" s="274"/>
      <c r="X13" s="274"/>
      <c r="Y13" s="274"/>
    </row>
    <row r="14" spans="1:25" ht="18.75" customHeight="1">
      <c r="B14" s="197" t="s">
        <v>9</v>
      </c>
      <c r="C14" s="197"/>
      <c r="D14" s="197"/>
      <c r="E14" s="197"/>
      <c r="F14" s="197"/>
      <c r="G14" s="197"/>
      <c r="H14" s="197"/>
      <c r="I14" s="197"/>
      <c r="J14" s="197"/>
      <c r="K14" s="197"/>
      <c r="L14" s="197"/>
      <c r="M14" s="197"/>
      <c r="N14" s="197"/>
      <c r="O14" s="197"/>
      <c r="P14" s="197"/>
      <c r="Q14" s="197"/>
      <c r="R14" s="197"/>
      <c r="S14" s="197"/>
      <c r="T14" s="197"/>
      <c r="U14" s="197"/>
      <c r="V14" s="197"/>
      <c r="W14" s="197"/>
      <c r="X14" s="197"/>
      <c r="Y14" s="197"/>
    </row>
    <row r="15" spans="1:25" ht="23.1" customHeight="1">
      <c r="B15" s="78"/>
      <c r="C15" s="156" t="s">
        <v>200</v>
      </c>
      <c r="D15" s="205"/>
      <c r="E15" s="205"/>
      <c r="F15" s="205"/>
      <c r="G15" s="206"/>
      <c r="H15" s="134" t="s">
        <v>184</v>
      </c>
      <c r="I15" s="136"/>
      <c r="J15" s="136"/>
      <c r="K15" s="136"/>
      <c r="L15" s="136"/>
      <c r="M15" s="136"/>
      <c r="N15" s="136"/>
      <c r="O15" s="136"/>
      <c r="P15" s="136"/>
      <c r="Q15" s="136"/>
      <c r="R15" s="200" t="s">
        <v>185</v>
      </c>
      <c r="S15" s="201"/>
      <c r="T15" s="201"/>
      <c r="U15" s="201"/>
      <c r="V15" s="201"/>
      <c r="W15" s="136"/>
      <c r="X15" s="136"/>
      <c r="Y15" s="136"/>
    </row>
    <row r="16" spans="1:25" ht="39.4" customHeight="1">
      <c r="C16" s="185"/>
      <c r="D16" s="185"/>
      <c r="E16" s="185"/>
      <c r="F16" s="185"/>
      <c r="G16" s="186"/>
      <c r="H16" s="134" t="s">
        <v>183</v>
      </c>
      <c r="I16" s="133"/>
      <c r="J16" s="133"/>
      <c r="K16" s="133"/>
      <c r="L16" s="133"/>
      <c r="M16" s="198" t="s">
        <v>181</v>
      </c>
      <c r="N16" s="198"/>
      <c r="O16" s="135"/>
      <c r="P16" s="198" t="s">
        <v>182</v>
      </c>
      <c r="Q16" s="199"/>
      <c r="R16" s="200" t="s">
        <v>183</v>
      </c>
      <c r="S16" s="201"/>
      <c r="T16" s="201"/>
      <c r="U16" s="201"/>
      <c r="V16" s="201"/>
      <c r="W16" s="202" t="s">
        <v>180</v>
      </c>
      <c r="X16" s="203"/>
      <c r="Y16" s="204"/>
    </row>
    <row r="17" spans="2:26" ht="33.75" customHeight="1">
      <c r="C17" s="166" t="s">
        <v>10</v>
      </c>
      <c r="D17" s="166"/>
      <c r="E17" s="166"/>
      <c r="F17" s="166"/>
      <c r="G17" s="167"/>
      <c r="H17" s="6"/>
      <c r="I17" s="16" t="s">
        <v>155</v>
      </c>
      <c r="J17" s="16"/>
      <c r="K17" s="16"/>
      <c r="L17" s="7"/>
      <c r="M17" s="16" t="s">
        <v>29</v>
      </c>
      <c r="N17" s="16"/>
      <c r="O17" s="16"/>
      <c r="P17" s="7"/>
      <c r="Q17" s="16" t="s">
        <v>30</v>
      </c>
      <c r="R17" s="16"/>
      <c r="S17" s="16"/>
      <c r="T17" s="16"/>
      <c r="U17" s="16"/>
      <c r="V17" s="16"/>
      <c r="W17" s="16"/>
      <c r="X17" s="16"/>
      <c r="Y17" s="16"/>
    </row>
    <row r="18" spans="2:26" ht="18.75" customHeight="1">
      <c r="C18" s="183" t="s">
        <v>140</v>
      </c>
      <c r="D18" s="183"/>
      <c r="E18" s="183"/>
      <c r="F18" s="183"/>
      <c r="G18" s="184"/>
      <c r="H18" s="187" t="s">
        <v>201</v>
      </c>
      <c r="I18" s="188"/>
      <c r="J18" s="188"/>
      <c r="K18" s="188"/>
      <c r="L18" s="188"/>
      <c r="M18" s="188"/>
      <c r="N18" s="188"/>
      <c r="O18" s="188"/>
      <c r="P18" s="188"/>
      <c r="Q18" s="191" t="s">
        <v>31</v>
      </c>
      <c r="R18" s="191"/>
      <c r="S18" s="193"/>
      <c r="T18" s="194"/>
      <c r="U18" s="194"/>
      <c r="V18" s="194"/>
      <c r="W18" s="194"/>
      <c r="X18" s="194"/>
      <c r="Y18" s="194"/>
    </row>
    <row r="19" spans="2:26" ht="15" customHeight="1">
      <c r="C19" s="185"/>
      <c r="D19" s="185"/>
      <c r="E19" s="185"/>
      <c r="F19" s="185"/>
      <c r="G19" s="186"/>
      <c r="H19" s="189"/>
      <c r="I19" s="190"/>
      <c r="J19" s="190"/>
      <c r="K19" s="190"/>
      <c r="L19" s="190"/>
      <c r="M19" s="190"/>
      <c r="N19" s="190"/>
      <c r="O19" s="190"/>
      <c r="P19" s="190"/>
      <c r="Q19" s="192"/>
      <c r="R19" s="192"/>
      <c r="S19" s="195"/>
      <c r="T19" s="196"/>
      <c r="U19" s="196"/>
      <c r="V19" s="196"/>
      <c r="W19" s="196"/>
      <c r="X19" s="196"/>
      <c r="Y19" s="196"/>
    </row>
    <row r="20" spans="2:26" ht="11.25" customHeight="1">
      <c r="B20" s="63"/>
      <c r="C20" s="11"/>
      <c r="D20" s="11"/>
      <c r="E20" s="63"/>
      <c r="F20" s="63"/>
      <c r="G20" s="63"/>
      <c r="H20" s="63"/>
      <c r="I20" s="63"/>
      <c r="J20" s="63"/>
      <c r="K20" s="63"/>
      <c r="L20" s="63"/>
      <c r="M20" s="63"/>
      <c r="N20" s="63"/>
      <c r="O20" s="63"/>
      <c r="P20" s="63"/>
      <c r="Q20" s="63"/>
      <c r="R20" s="63"/>
      <c r="S20" s="63"/>
      <c r="T20" s="63"/>
      <c r="U20" s="63"/>
      <c r="V20" s="63"/>
      <c r="W20" s="63"/>
      <c r="X20" s="63"/>
      <c r="Y20" s="63"/>
    </row>
    <row r="21" spans="2:26" ht="15.75">
      <c r="B21" s="63"/>
      <c r="C21" s="177" t="s">
        <v>58</v>
      </c>
      <c r="D21" s="178"/>
      <c r="E21" s="178"/>
      <c r="F21" s="178"/>
      <c r="G21" s="178"/>
      <c r="H21" s="178"/>
      <c r="I21" s="178"/>
      <c r="J21" s="178"/>
      <c r="K21" s="178"/>
      <c r="L21" s="178"/>
      <c r="M21" s="178"/>
      <c r="N21" s="178"/>
      <c r="O21" s="178"/>
      <c r="P21" s="178"/>
      <c r="Q21" s="178"/>
      <c r="R21" s="178"/>
      <c r="S21" s="178"/>
      <c r="T21" s="178"/>
      <c r="U21" s="178"/>
      <c r="V21" s="178"/>
      <c r="W21" s="178"/>
      <c r="X21" s="178"/>
      <c r="Y21" s="178"/>
    </row>
    <row r="22" spans="2:26" ht="15.75">
      <c r="B22" s="63"/>
      <c r="C22" s="179" t="s">
        <v>135</v>
      </c>
      <c r="D22" s="179"/>
      <c r="E22" s="179"/>
      <c r="F22" s="179"/>
      <c r="G22" s="179"/>
      <c r="H22" s="179"/>
      <c r="I22" s="179"/>
      <c r="J22" s="179"/>
      <c r="K22" s="179"/>
      <c r="L22" s="179"/>
      <c r="M22" s="179"/>
      <c r="N22" s="179"/>
      <c r="O22" s="179"/>
      <c r="P22" s="179"/>
      <c r="Q22" s="179"/>
      <c r="R22" s="179"/>
      <c r="S22" s="179"/>
      <c r="T22" s="179"/>
      <c r="U22" s="179"/>
      <c r="V22" s="179"/>
      <c r="W22" s="179"/>
      <c r="X22" s="179"/>
      <c r="Y22" s="179"/>
    </row>
    <row r="23" spans="2:26" s="32" customFormat="1" ht="46.5" customHeight="1">
      <c r="D23" s="49" t="s">
        <v>28</v>
      </c>
      <c r="E23" s="181" t="s">
        <v>210</v>
      </c>
      <c r="F23" s="182"/>
      <c r="G23" s="182"/>
      <c r="H23" s="182"/>
      <c r="I23" s="182"/>
      <c r="J23" s="182"/>
      <c r="K23" s="182"/>
      <c r="L23" s="182"/>
      <c r="M23" s="182"/>
      <c r="N23" s="182"/>
      <c r="O23" s="182"/>
      <c r="P23" s="182"/>
      <c r="Q23" s="182"/>
      <c r="R23" s="182"/>
      <c r="S23" s="182"/>
      <c r="T23" s="182"/>
      <c r="U23" s="182"/>
      <c r="V23" s="182"/>
      <c r="W23" s="182"/>
      <c r="X23" s="182"/>
      <c r="Y23" s="182"/>
      <c r="Z23" s="8"/>
    </row>
    <row r="24" spans="2:26" s="32" customFormat="1" ht="16.5" customHeight="1">
      <c r="D24" s="49" t="s">
        <v>28</v>
      </c>
      <c r="E24" s="180" t="s">
        <v>188</v>
      </c>
      <c r="F24" s="180"/>
      <c r="G24" s="180"/>
      <c r="H24" s="180"/>
      <c r="I24" s="180"/>
      <c r="J24" s="180"/>
      <c r="K24" s="180"/>
      <c r="L24" s="180"/>
      <c r="M24" s="180"/>
      <c r="N24" s="180"/>
      <c r="O24" s="180"/>
      <c r="P24" s="180"/>
      <c r="Q24" s="180"/>
      <c r="R24" s="180"/>
      <c r="S24" s="180"/>
      <c r="T24" s="180"/>
      <c r="U24" s="180"/>
      <c r="V24" s="180"/>
      <c r="W24" s="180"/>
      <c r="X24" s="180"/>
      <c r="Y24" s="180"/>
    </row>
    <row r="25" spans="2:26" s="32" customFormat="1" ht="16.5" customHeight="1">
      <c r="D25" s="49" t="s">
        <v>28</v>
      </c>
      <c r="E25" s="180" t="s">
        <v>189</v>
      </c>
      <c r="F25" s="180"/>
      <c r="G25" s="180"/>
      <c r="H25" s="180"/>
      <c r="I25" s="180"/>
      <c r="J25" s="180"/>
      <c r="K25" s="180"/>
      <c r="L25" s="180"/>
      <c r="M25" s="180"/>
      <c r="N25" s="180"/>
      <c r="O25" s="180"/>
      <c r="P25" s="180"/>
      <c r="Q25" s="180"/>
      <c r="R25" s="180"/>
      <c r="S25" s="180"/>
      <c r="T25" s="180"/>
      <c r="U25" s="180"/>
      <c r="V25" s="180"/>
      <c r="W25" s="180"/>
      <c r="X25" s="180"/>
      <c r="Y25" s="180"/>
    </row>
    <row r="26" spans="2:26" s="32" customFormat="1" ht="16.5" customHeight="1">
      <c r="D26" s="49" t="s">
        <v>28</v>
      </c>
      <c r="E26" s="180" t="s">
        <v>190</v>
      </c>
      <c r="F26" s="180"/>
      <c r="G26" s="180"/>
      <c r="H26" s="180"/>
      <c r="I26" s="180"/>
      <c r="J26" s="180"/>
      <c r="K26" s="180"/>
      <c r="L26" s="180"/>
      <c r="M26" s="180"/>
      <c r="N26" s="180"/>
      <c r="O26" s="180"/>
      <c r="P26" s="180"/>
      <c r="Q26" s="180"/>
      <c r="R26" s="180"/>
      <c r="S26" s="180"/>
      <c r="T26" s="180"/>
      <c r="U26" s="180"/>
      <c r="V26" s="180"/>
      <c r="W26" s="180"/>
      <c r="X26" s="180"/>
      <c r="Y26" s="180"/>
      <c r="Z26" s="65"/>
    </row>
    <row r="27" spans="2:26" s="32" customFormat="1">
      <c r="D27" s="49" t="s">
        <v>28</v>
      </c>
      <c r="E27" s="181" t="s">
        <v>191</v>
      </c>
      <c r="F27" s="181"/>
      <c r="G27" s="181"/>
      <c r="H27" s="181"/>
      <c r="I27" s="181"/>
      <c r="J27" s="181"/>
      <c r="K27" s="181"/>
      <c r="L27" s="181"/>
      <c r="M27" s="181"/>
      <c r="N27" s="181"/>
      <c r="O27" s="181"/>
      <c r="P27" s="181"/>
      <c r="Q27" s="181"/>
      <c r="R27" s="181"/>
      <c r="S27" s="181"/>
      <c r="T27" s="181"/>
      <c r="U27" s="181"/>
      <c r="V27" s="181"/>
      <c r="W27" s="181"/>
      <c r="X27" s="181"/>
      <c r="Y27" s="181"/>
      <c r="Z27" s="65"/>
    </row>
    <row r="28" spans="2:26" s="32" customFormat="1" ht="30.6" customHeight="1">
      <c r="D28" s="49" t="s">
        <v>28</v>
      </c>
      <c r="E28" s="228" t="s">
        <v>192</v>
      </c>
      <c r="F28" s="228"/>
      <c r="G28" s="228"/>
      <c r="H28" s="228"/>
      <c r="I28" s="228"/>
      <c r="J28" s="228"/>
      <c r="K28" s="228"/>
      <c r="L28" s="228"/>
      <c r="M28" s="228"/>
      <c r="N28" s="228"/>
      <c r="O28" s="228"/>
      <c r="P28" s="228"/>
      <c r="Q28" s="228"/>
      <c r="R28" s="228"/>
      <c r="S28" s="228"/>
      <c r="T28" s="228"/>
      <c r="U28" s="228"/>
      <c r="V28" s="228"/>
      <c r="W28" s="228"/>
      <c r="X28" s="228"/>
      <c r="Y28" s="228"/>
      <c r="Z28" s="65"/>
    </row>
    <row r="29" spans="2:26" ht="5.25" customHeight="1">
      <c r="D29" s="9"/>
    </row>
    <row r="30" spans="2:26" ht="15.75">
      <c r="B30" s="210" t="s">
        <v>22</v>
      </c>
      <c r="C30" s="163"/>
      <c r="D30" s="163"/>
      <c r="E30" s="163"/>
      <c r="F30" s="163"/>
      <c r="G30" s="163"/>
      <c r="H30" s="163"/>
      <c r="I30" s="163"/>
      <c r="J30" s="163"/>
      <c r="K30" s="163"/>
      <c r="L30" s="163"/>
      <c r="M30" s="163"/>
      <c r="N30" s="163"/>
      <c r="O30" s="163"/>
      <c r="P30" s="163"/>
      <c r="Q30" s="197"/>
      <c r="R30" s="197"/>
      <c r="S30" s="163"/>
      <c r="T30" s="163"/>
      <c r="U30" s="163"/>
      <c r="V30" s="163"/>
      <c r="W30" s="163"/>
      <c r="X30" s="163"/>
      <c r="Y30" s="163"/>
    </row>
    <row r="31" spans="2:26" ht="18.75" customHeight="1">
      <c r="C31" s="211" t="s">
        <v>11</v>
      </c>
      <c r="D31" s="211"/>
      <c r="E31" s="212"/>
      <c r="F31" s="213"/>
      <c r="G31" s="214"/>
      <c r="H31" s="214"/>
      <c r="I31" s="214"/>
      <c r="J31" s="214"/>
      <c r="K31" s="214"/>
      <c r="L31" s="214"/>
      <c r="M31" s="214"/>
      <c r="N31" s="215"/>
      <c r="O31" s="216" t="s">
        <v>61</v>
      </c>
      <c r="P31" s="216"/>
      <c r="Q31" s="249"/>
      <c r="R31" s="250"/>
      <c r="S31" s="216" t="s">
        <v>7</v>
      </c>
      <c r="T31" s="218"/>
      <c r="U31" s="218"/>
      <c r="V31" s="216" t="s">
        <v>8</v>
      </c>
      <c r="W31" s="218"/>
      <c r="X31" s="218"/>
      <c r="Y31" s="216" t="s">
        <v>19</v>
      </c>
    </row>
    <row r="32" spans="2:26" ht="30.75" customHeight="1">
      <c r="C32" s="211" t="s">
        <v>12</v>
      </c>
      <c r="D32" s="211"/>
      <c r="E32" s="212"/>
      <c r="F32" s="242"/>
      <c r="G32" s="243"/>
      <c r="H32" s="243"/>
      <c r="I32" s="243"/>
      <c r="J32" s="243"/>
      <c r="K32" s="243"/>
      <c r="L32" s="243"/>
      <c r="M32" s="243"/>
      <c r="N32" s="244"/>
      <c r="O32" s="217"/>
      <c r="P32" s="217"/>
      <c r="Q32" s="251"/>
      <c r="R32" s="252"/>
      <c r="S32" s="217"/>
      <c r="T32" s="219"/>
      <c r="U32" s="219"/>
      <c r="V32" s="217"/>
      <c r="W32" s="219"/>
      <c r="X32" s="219"/>
      <c r="Y32" s="217"/>
      <c r="Z32" s="65"/>
    </row>
    <row r="33" spans="3:26" ht="15.75">
      <c r="C33" s="168" t="s">
        <v>16</v>
      </c>
      <c r="D33" s="168"/>
      <c r="E33" s="169"/>
      <c r="F33" s="172" t="s">
        <v>198</v>
      </c>
      <c r="G33" s="173"/>
      <c r="H33" s="173"/>
      <c r="I33" s="173"/>
      <c r="J33" s="173"/>
      <c r="K33" s="173"/>
      <c r="L33" s="173"/>
      <c r="M33" s="173"/>
      <c r="N33" s="173"/>
      <c r="O33" s="173"/>
      <c r="P33" s="173"/>
      <c r="Q33" s="173"/>
      <c r="R33" s="173"/>
      <c r="S33" s="173"/>
      <c r="T33" s="173"/>
      <c r="U33" s="173"/>
      <c r="V33" s="173"/>
      <c r="W33" s="173"/>
      <c r="X33" s="173"/>
      <c r="Y33" s="173"/>
    </row>
    <row r="34" spans="3:26" ht="15.75">
      <c r="C34" s="170"/>
      <c r="D34" s="170"/>
      <c r="E34" s="171"/>
      <c r="F34" s="55" t="s">
        <v>15</v>
      </c>
      <c r="G34" s="174"/>
      <c r="H34" s="174"/>
      <c r="I34" s="174"/>
      <c r="J34" s="174"/>
      <c r="K34" s="174"/>
      <c r="L34" s="174"/>
      <c r="M34" s="174"/>
      <c r="N34" s="174"/>
      <c r="O34" s="174"/>
      <c r="P34" s="174"/>
      <c r="Q34" s="174"/>
      <c r="R34" s="174"/>
      <c r="S34" s="174"/>
      <c r="T34" s="174"/>
      <c r="U34" s="174"/>
      <c r="V34" s="174"/>
      <c r="W34" s="174"/>
      <c r="X34" s="174"/>
      <c r="Y34" s="174"/>
    </row>
    <row r="35" spans="3:26" ht="24.75" customHeight="1">
      <c r="C35" s="170"/>
      <c r="D35" s="170"/>
      <c r="E35" s="171"/>
      <c r="F35" s="175"/>
      <c r="G35" s="176"/>
      <c r="H35" s="176"/>
      <c r="I35" s="176"/>
      <c r="J35" s="176"/>
      <c r="K35" s="176"/>
      <c r="L35" s="176"/>
      <c r="M35" s="176"/>
      <c r="N35" s="176"/>
      <c r="O35" s="176"/>
      <c r="P35" s="176"/>
      <c r="Q35" s="176"/>
      <c r="R35" s="176"/>
      <c r="S35" s="176"/>
      <c r="T35" s="176"/>
      <c r="U35" s="176"/>
      <c r="V35" s="176"/>
      <c r="W35" s="176"/>
      <c r="X35" s="176"/>
      <c r="Y35" s="176"/>
    </row>
    <row r="36" spans="3:26" ht="15.75">
      <c r="C36" s="222"/>
      <c r="D36" s="222"/>
      <c r="E36" s="171"/>
      <c r="F36" s="172" t="s">
        <v>203</v>
      </c>
      <c r="G36" s="173"/>
      <c r="H36" s="173"/>
      <c r="I36" s="173"/>
      <c r="J36" s="173"/>
      <c r="K36" s="173"/>
      <c r="L36" s="173"/>
      <c r="M36" s="173"/>
      <c r="N36" s="173"/>
      <c r="O36" s="173"/>
      <c r="P36" s="173"/>
      <c r="Q36" s="173"/>
      <c r="R36" s="173"/>
      <c r="S36" s="173"/>
      <c r="T36" s="173"/>
      <c r="U36" s="173"/>
      <c r="V36" s="173"/>
      <c r="W36" s="173"/>
      <c r="X36" s="173"/>
      <c r="Y36" s="173"/>
    </row>
    <row r="37" spans="3:26" ht="15.75">
      <c r="C37" s="222"/>
      <c r="D37" s="222"/>
      <c r="E37" s="171"/>
      <c r="F37" s="144"/>
      <c r="G37" s="142" t="s">
        <v>204</v>
      </c>
      <c r="H37" s="145"/>
      <c r="I37" s="145"/>
      <c r="J37" s="145"/>
      <c r="K37" s="146"/>
      <c r="L37" s="146"/>
      <c r="M37" s="146"/>
      <c r="N37" s="146"/>
      <c r="O37" s="146"/>
      <c r="P37" s="146"/>
      <c r="Q37" s="146"/>
      <c r="R37" s="146"/>
      <c r="S37" s="146"/>
      <c r="T37" s="146"/>
      <c r="U37" s="146"/>
      <c r="V37" s="146"/>
      <c r="W37" s="146"/>
      <c r="X37" s="146"/>
      <c r="Y37" s="146"/>
    </row>
    <row r="38" spans="3:26" ht="15.75">
      <c r="C38" s="222"/>
      <c r="D38" s="222"/>
      <c r="E38" s="171"/>
      <c r="F38" s="144"/>
      <c r="G38" s="142" t="s">
        <v>205</v>
      </c>
      <c r="H38" s="146"/>
      <c r="I38" s="145"/>
      <c r="J38" s="145"/>
      <c r="K38" s="146"/>
      <c r="L38" s="146"/>
      <c r="M38" s="146"/>
      <c r="N38" s="146"/>
      <c r="O38" s="146"/>
      <c r="P38" s="146"/>
      <c r="Q38" s="146"/>
      <c r="R38" s="146"/>
      <c r="S38" s="146"/>
      <c r="T38" s="146"/>
      <c r="U38" s="146"/>
      <c r="V38" s="146"/>
      <c r="W38" s="146"/>
      <c r="X38" s="146"/>
      <c r="Y38" s="146"/>
    </row>
    <row r="39" spans="3:26" ht="15.75">
      <c r="C39" s="222"/>
      <c r="D39" s="222"/>
      <c r="E39" s="171"/>
      <c r="F39" s="147" t="s">
        <v>15</v>
      </c>
      <c r="G39" s="225"/>
      <c r="H39" s="225"/>
      <c r="I39" s="225"/>
      <c r="J39" s="225"/>
      <c r="K39" s="225"/>
      <c r="L39" s="225"/>
      <c r="M39" s="225"/>
      <c r="N39" s="225"/>
      <c r="O39" s="225"/>
      <c r="P39" s="225"/>
      <c r="Q39" s="225"/>
      <c r="R39" s="225"/>
      <c r="S39" s="225"/>
      <c r="T39" s="225"/>
      <c r="U39" s="225"/>
      <c r="V39" s="225"/>
      <c r="W39" s="225"/>
      <c r="X39" s="225"/>
      <c r="Y39" s="225"/>
    </row>
    <row r="40" spans="3:26" ht="27.95" customHeight="1">
      <c r="C40" s="223"/>
      <c r="D40" s="223"/>
      <c r="E40" s="224"/>
      <c r="F40" s="226"/>
      <c r="G40" s="227"/>
      <c r="H40" s="227"/>
      <c r="I40" s="227"/>
      <c r="J40" s="227"/>
      <c r="K40" s="227"/>
      <c r="L40" s="227"/>
      <c r="M40" s="227"/>
      <c r="N40" s="227"/>
      <c r="O40" s="227"/>
      <c r="P40" s="227"/>
      <c r="Q40" s="227"/>
      <c r="R40" s="227"/>
      <c r="S40" s="227"/>
      <c r="T40" s="227"/>
      <c r="U40" s="227"/>
      <c r="V40" s="227"/>
      <c r="W40" s="227"/>
      <c r="X40" s="227"/>
      <c r="Y40" s="227"/>
    </row>
    <row r="41" spans="3:26" ht="18.75" customHeight="1">
      <c r="C41" s="208" t="s">
        <v>136</v>
      </c>
      <c r="D41" s="208"/>
      <c r="E41" s="209"/>
      <c r="F41" s="102"/>
      <c r="G41" s="99" t="s">
        <v>137</v>
      </c>
      <c r="H41" s="103"/>
      <c r="I41" s="104"/>
      <c r="J41" s="99" t="s">
        <v>138</v>
      </c>
      <c r="K41" s="101"/>
      <c r="L41" s="101"/>
      <c r="M41" s="101"/>
      <c r="N41" s="101"/>
      <c r="O41" s="101"/>
      <c r="P41" s="101"/>
      <c r="Q41" s="101"/>
      <c r="R41" s="101"/>
      <c r="S41" s="101"/>
      <c r="T41" s="101"/>
      <c r="U41" s="101"/>
      <c r="V41" s="101"/>
      <c r="W41" s="101"/>
      <c r="X41" s="101"/>
      <c r="Y41" s="101"/>
      <c r="Z41" s="65"/>
    </row>
    <row r="42" spans="3:26" ht="18.75" customHeight="1">
      <c r="C42" s="233" t="s">
        <v>14</v>
      </c>
      <c r="D42" s="233"/>
      <c r="E42" s="234"/>
      <c r="F42" s="5"/>
      <c r="G42" s="240" t="s">
        <v>108</v>
      </c>
      <c r="H42" s="241"/>
      <c r="I42" s="241"/>
      <c r="J42" s="241"/>
      <c r="K42" s="241"/>
      <c r="L42" s="241"/>
      <c r="M42" s="241"/>
      <c r="N42" s="241"/>
      <c r="O42" s="241"/>
      <c r="P42" s="241"/>
      <c r="Q42" s="241"/>
      <c r="R42" s="241"/>
      <c r="S42" s="241"/>
      <c r="T42" s="241"/>
      <c r="U42" s="241"/>
      <c r="V42" s="241"/>
      <c r="W42" s="241"/>
      <c r="X42" s="241"/>
      <c r="Y42" s="241"/>
      <c r="Z42" s="65"/>
    </row>
    <row r="43" spans="3:26" ht="18.75" customHeight="1">
      <c r="C43" s="235"/>
      <c r="D43" s="235"/>
      <c r="E43" s="236"/>
      <c r="F43" s="5"/>
      <c r="G43" s="220" t="s">
        <v>128</v>
      </c>
      <c r="H43" s="221"/>
      <c r="I43" s="221"/>
      <c r="J43" s="221"/>
      <c r="K43" s="221"/>
      <c r="L43" s="221"/>
      <c r="M43" s="221"/>
      <c r="N43" s="221"/>
      <c r="O43" s="221"/>
      <c r="P43" s="221"/>
      <c r="Q43" s="221"/>
      <c r="R43" s="221"/>
      <c r="S43" s="221"/>
      <c r="T43" s="221"/>
      <c r="U43" s="221"/>
      <c r="V43" s="221"/>
      <c r="W43" s="221"/>
      <c r="X43" s="221"/>
      <c r="Y43" s="221"/>
      <c r="Z43" s="65"/>
    </row>
    <row r="44" spans="3:26" ht="18.75" customHeight="1">
      <c r="C44" s="237"/>
      <c r="D44" s="237"/>
      <c r="E44" s="236"/>
      <c r="F44" s="5"/>
      <c r="G44" s="240" t="s">
        <v>131</v>
      </c>
      <c r="H44" s="241"/>
      <c r="I44" s="241"/>
      <c r="J44" s="241"/>
      <c r="K44" s="241"/>
      <c r="L44" s="241"/>
      <c r="M44" s="241"/>
      <c r="N44" s="241"/>
      <c r="O44" s="241"/>
      <c r="P44" s="241"/>
      <c r="Q44" s="241"/>
      <c r="R44" s="241"/>
      <c r="S44" s="241"/>
      <c r="T44" s="241"/>
      <c r="U44" s="241"/>
      <c r="V44" s="241"/>
      <c r="W44" s="241"/>
      <c r="X44" s="241"/>
      <c r="Y44" s="241"/>
      <c r="Z44" s="65"/>
    </row>
    <row r="45" spans="3:26" ht="18.75" customHeight="1">
      <c r="C45" s="237"/>
      <c r="D45" s="237"/>
      <c r="E45" s="236"/>
      <c r="F45" s="5"/>
      <c r="G45" s="240" t="s">
        <v>132</v>
      </c>
      <c r="H45" s="241"/>
      <c r="I45" s="241"/>
      <c r="J45" s="241"/>
      <c r="K45" s="241"/>
      <c r="L45" s="241"/>
      <c r="M45" s="241"/>
      <c r="N45" s="241"/>
      <c r="O45" s="241"/>
      <c r="P45" s="241"/>
      <c r="Q45" s="241"/>
      <c r="R45" s="241"/>
      <c r="S45" s="241"/>
      <c r="T45" s="241"/>
      <c r="U45" s="241"/>
      <c r="V45" s="241"/>
      <c r="W45" s="241"/>
      <c r="X45" s="241"/>
      <c r="Y45" s="241"/>
      <c r="Z45" s="65"/>
    </row>
    <row r="46" spans="3:26" ht="18.75" customHeight="1">
      <c r="C46" s="237"/>
      <c r="D46" s="237"/>
      <c r="E46" s="236"/>
      <c r="F46" s="5"/>
      <c r="G46" s="240" t="s">
        <v>133</v>
      </c>
      <c r="H46" s="241"/>
      <c r="I46" s="241"/>
      <c r="J46" s="241"/>
      <c r="K46" s="241"/>
      <c r="L46" s="241"/>
      <c r="M46" s="241"/>
      <c r="N46" s="241"/>
      <c r="O46" s="241"/>
      <c r="P46" s="241"/>
      <c r="Q46" s="241"/>
      <c r="R46" s="241"/>
      <c r="S46" s="241"/>
      <c r="T46" s="241"/>
      <c r="U46" s="241"/>
      <c r="V46" s="241"/>
      <c r="W46" s="241"/>
      <c r="X46" s="241"/>
      <c r="Y46" s="241"/>
      <c r="Z46" s="65"/>
    </row>
    <row r="47" spans="3:26" ht="18.75" customHeight="1">
      <c r="C47" s="238"/>
      <c r="D47" s="238"/>
      <c r="E47" s="239"/>
      <c r="F47" s="5"/>
      <c r="G47" s="240" t="s">
        <v>134</v>
      </c>
      <c r="H47" s="241"/>
      <c r="I47" s="241"/>
      <c r="J47" s="241"/>
      <c r="K47" s="241"/>
      <c r="L47" s="241"/>
      <c r="M47" s="241"/>
      <c r="N47" s="241"/>
      <c r="O47" s="241"/>
      <c r="P47" s="241"/>
      <c r="Q47" s="241"/>
      <c r="R47" s="241"/>
      <c r="S47" s="241"/>
      <c r="T47" s="241"/>
      <c r="U47" s="241"/>
      <c r="V47" s="241"/>
      <c r="W47" s="241"/>
      <c r="X47" s="241"/>
      <c r="Y47" s="241"/>
      <c r="Z47" s="65"/>
    </row>
    <row r="48" spans="3:26" ht="38.25" customHeight="1">
      <c r="C48" s="168" t="s">
        <v>13</v>
      </c>
      <c r="D48" s="168"/>
      <c r="E48" s="169"/>
      <c r="F48" s="231"/>
      <c r="G48" s="232"/>
      <c r="H48" s="232"/>
      <c r="I48" s="232"/>
      <c r="J48" s="232"/>
      <c r="K48" s="232"/>
      <c r="L48" s="232"/>
      <c r="M48" s="232"/>
      <c r="N48" s="232"/>
      <c r="O48" s="232"/>
      <c r="P48" s="232"/>
      <c r="Q48" s="232"/>
      <c r="R48" s="232"/>
      <c r="S48" s="232"/>
      <c r="T48" s="232"/>
      <c r="U48" s="232"/>
      <c r="V48" s="232"/>
      <c r="W48" s="232"/>
      <c r="X48" s="232"/>
      <c r="Y48" s="232"/>
    </row>
    <row r="49" spans="2:26" ht="17.649999999999999" customHeight="1">
      <c r="C49" s="245"/>
      <c r="D49" s="245"/>
      <c r="E49" s="246"/>
      <c r="F49" s="229" t="s">
        <v>197</v>
      </c>
      <c r="G49" s="230"/>
      <c r="H49" s="230"/>
      <c r="I49" s="230"/>
      <c r="J49" s="230"/>
      <c r="K49" s="230"/>
      <c r="L49" s="230"/>
      <c r="M49" s="230"/>
      <c r="N49" s="230"/>
      <c r="O49" s="230"/>
      <c r="P49" s="230"/>
      <c r="Q49" s="230"/>
      <c r="R49" s="230"/>
      <c r="S49" s="230"/>
      <c r="T49" s="230"/>
      <c r="U49" s="230"/>
      <c r="V49" s="230"/>
      <c r="W49" s="230"/>
      <c r="X49" s="230"/>
      <c r="Y49" s="230"/>
      <c r="Z49" s="65"/>
    </row>
    <row r="50" spans="2:26" ht="17.649999999999999" customHeight="1">
      <c r="C50" s="247"/>
      <c r="D50" s="247"/>
      <c r="E50" s="248"/>
      <c r="F50" s="253" t="s">
        <v>143</v>
      </c>
      <c r="G50" s="207"/>
      <c r="H50" s="207"/>
      <c r="I50" s="207"/>
      <c r="J50" s="254"/>
      <c r="K50" s="254"/>
      <c r="L50" s="254"/>
      <c r="M50" s="254"/>
      <c r="N50" s="254"/>
      <c r="O50" s="254"/>
      <c r="P50" s="207" t="s">
        <v>144</v>
      </c>
      <c r="Q50" s="207"/>
      <c r="R50" s="207"/>
      <c r="S50" s="207"/>
      <c r="T50" s="141"/>
      <c r="U50" s="141"/>
      <c r="V50" s="141"/>
      <c r="W50" s="141"/>
      <c r="X50" s="141"/>
      <c r="Y50" s="141"/>
      <c r="Z50" s="65"/>
    </row>
    <row r="51" spans="2:26" ht="18" customHeight="1">
      <c r="B51" s="163" t="s">
        <v>6</v>
      </c>
      <c r="C51" s="163"/>
      <c r="D51" s="163"/>
      <c r="E51" s="163"/>
      <c r="F51" s="163"/>
      <c r="G51" s="163"/>
      <c r="H51" s="163"/>
      <c r="I51" s="163"/>
      <c r="J51" s="163"/>
      <c r="K51" s="163"/>
      <c r="L51" s="163"/>
      <c r="M51" s="163"/>
      <c r="N51" s="163"/>
      <c r="O51" s="163"/>
      <c r="P51" s="163"/>
      <c r="Q51" s="163"/>
      <c r="R51" s="163"/>
      <c r="S51" s="163"/>
      <c r="T51" s="163"/>
      <c r="U51" s="163"/>
      <c r="V51" s="163"/>
      <c r="W51" s="163"/>
      <c r="X51" s="163"/>
      <c r="Y51" s="163"/>
    </row>
    <row r="52" spans="2:26" ht="6.75" customHeight="1">
      <c r="B52" s="12"/>
      <c r="C52" s="82"/>
      <c r="D52" s="83"/>
      <c r="E52" s="84"/>
      <c r="F52" s="84"/>
      <c r="G52" s="84"/>
      <c r="H52" s="84"/>
      <c r="I52" s="84"/>
      <c r="J52" s="84"/>
      <c r="K52" s="84"/>
      <c r="L52" s="84"/>
      <c r="M52" s="84"/>
      <c r="N52" s="84"/>
      <c r="O52" s="84"/>
      <c r="P52" s="84"/>
      <c r="Q52" s="84"/>
      <c r="R52" s="84"/>
      <c r="S52" s="84"/>
      <c r="T52" s="84"/>
      <c r="U52" s="84"/>
      <c r="V52" s="84"/>
      <c r="W52" s="84"/>
      <c r="X52" s="84"/>
      <c r="Y52" s="85"/>
    </row>
    <row r="53" spans="2:26" s="32" customFormat="1" ht="21" customHeight="1">
      <c r="C53" s="329"/>
      <c r="D53" s="325" t="s">
        <v>214</v>
      </c>
      <c r="E53" s="326"/>
      <c r="F53" s="326"/>
      <c r="G53" s="326"/>
      <c r="H53" s="326"/>
      <c r="I53" s="326"/>
      <c r="J53" s="326"/>
      <c r="K53" s="326"/>
      <c r="L53" s="326"/>
      <c r="M53" s="326"/>
      <c r="N53" s="326"/>
      <c r="O53" s="326"/>
      <c r="P53" s="326"/>
      <c r="Q53" s="326"/>
      <c r="R53" s="326"/>
      <c r="S53" s="326"/>
      <c r="T53" s="326"/>
      <c r="U53" s="326"/>
      <c r="V53" s="326"/>
      <c r="W53" s="326"/>
      <c r="X53" s="326"/>
      <c r="Y53" s="326"/>
      <c r="Z53" s="65"/>
    </row>
    <row r="54" spans="2:26" s="32" customFormat="1" ht="21" customHeight="1">
      <c r="C54" s="329"/>
      <c r="D54" s="327" t="s">
        <v>216</v>
      </c>
      <c r="E54" s="328"/>
      <c r="F54" s="328"/>
      <c r="G54" s="328"/>
      <c r="H54" s="328"/>
      <c r="I54" s="328"/>
      <c r="J54" s="328"/>
      <c r="K54" s="328"/>
      <c r="L54" s="328"/>
      <c r="M54" s="328"/>
      <c r="N54" s="328"/>
      <c r="O54" s="328"/>
      <c r="P54" s="328"/>
      <c r="Q54" s="328"/>
      <c r="R54" s="328"/>
      <c r="S54" s="328"/>
      <c r="T54" s="328"/>
      <c r="U54" s="328"/>
      <c r="V54" s="328"/>
      <c r="W54" s="328"/>
      <c r="X54" s="328"/>
      <c r="Y54" s="328"/>
      <c r="Z54" s="65"/>
    </row>
    <row r="55" spans="2:26" s="32" customFormat="1" ht="129" customHeight="1">
      <c r="C55" s="329"/>
      <c r="D55" s="328" t="s">
        <v>217</v>
      </c>
      <c r="E55" s="328"/>
      <c r="F55" s="328"/>
      <c r="G55" s="328"/>
      <c r="H55" s="328"/>
      <c r="I55" s="328"/>
      <c r="J55" s="328"/>
      <c r="K55" s="328"/>
      <c r="L55" s="328"/>
      <c r="M55" s="328"/>
      <c r="N55" s="328"/>
      <c r="O55" s="328"/>
      <c r="P55" s="328"/>
      <c r="Q55" s="328"/>
      <c r="R55" s="328"/>
      <c r="S55" s="328"/>
      <c r="T55" s="328"/>
      <c r="U55" s="328"/>
      <c r="V55" s="328"/>
      <c r="W55" s="328"/>
      <c r="X55" s="328"/>
      <c r="Y55" s="328"/>
      <c r="Z55" s="65"/>
    </row>
    <row r="56" spans="2:26" s="32" customFormat="1" ht="82.5" customHeight="1">
      <c r="C56" s="329"/>
      <c r="D56" s="326" t="s">
        <v>215</v>
      </c>
      <c r="E56" s="326"/>
      <c r="F56" s="326"/>
      <c r="G56" s="326"/>
      <c r="H56" s="326"/>
      <c r="I56" s="326"/>
      <c r="J56" s="326"/>
      <c r="K56" s="326"/>
      <c r="L56" s="326"/>
      <c r="M56" s="326"/>
      <c r="N56" s="326"/>
      <c r="O56" s="326"/>
      <c r="P56" s="326"/>
      <c r="Q56" s="326"/>
      <c r="R56" s="326"/>
      <c r="S56" s="326"/>
      <c r="T56" s="326"/>
      <c r="U56" s="326"/>
      <c r="V56" s="326"/>
      <c r="W56" s="326"/>
      <c r="X56" s="326"/>
      <c r="Y56" s="326"/>
      <c r="Z56" s="65"/>
    </row>
    <row r="57" spans="2:26" ht="6.75" customHeight="1">
      <c r="C57" s="17"/>
      <c r="D57" s="17"/>
      <c r="E57" s="17"/>
      <c r="F57" s="17"/>
      <c r="G57" s="17"/>
      <c r="H57" s="17"/>
      <c r="I57" s="17"/>
      <c r="J57" s="17"/>
      <c r="K57" s="17"/>
      <c r="L57" s="17"/>
      <c r="M57" s="17"/>
      <c r="N57" s="17"/>
      <c r="O57" s="17"/>
      <c r="P57" s="17"/>
      <c r="Q57" s="17"/>
      <c r="R57" s="17"/>
      <c r="S57" s="17"/>
      <c r="T57" s="17"/>
      <c r="U57" s="17"/>
      <c r="V57" s="17"/>
      <c r="W57" s="17"/>
      <c r="X57" s="17"/>
      <c r="Y57" s="80"/>
      <c r="Z57" s="81"/>
    </row>
    <row r="58" spans="2:26" ht="25.5" customHeight="1">
      <c r="C58" s="164" t="s">
        <v>146</v>
      </c>
      <c r="D58" s="164"/>
      <c r="E58" s="164"/>
      <c r="F58" s="164"/>
      <c r="G58" s="164"/>
      <c r="H58" s="164"/>
      <c r="I58" s="164"/>
      <c r="J58" s="164"/>
      <c r="K58" s="164"/>
      <c r="L58" s="164"/>
      <c r="M58" s="164"/>
      <c r="N58" s="164"/>
      <c r="O58" s="164"/>
      <c r="P58" s="164"/>
      <c r="Q58" s="164"/>
      <c r="R58" s="164"/>
      <c r="S58" s="164"/>
      <c r="T58" s="164"/>
      <c r="U58" s="164"/>
      <c r="V58" s="164"/>
      <c r="W58" s="164"/>
      <c r="X58" s="164"/>
      <c r="Y58" s="164"/>
    </row>
    <row r="59" spans="2:26" ht="33" customHeight="1">
      <c r="C59" s="150"/>
      <c r="D59" s="151"/>
      <c r="E59" s="152" t="s">
        <v>147</v>
      </c>
      <c r="F59" s="153"/>
      <c r="G59" s="153"/>
      <c r="H59" s="153"/>
      <c r="I59" s="153"/>
      <c r="J59" s="153"/>
      <c r="K59" s="153"/>
      <c r="L59" s="153"/>
      <c r="M59" s="153"/>
      <c r="N59" s="153"/>
      <c r="O59" s="153"/>
      <c r="P59" s="153"/>
      <c r="Q59" s="153"/>
      <c r="R59" s="153"/>
      <c r="S59" s="153"/>
      <c r="T59" s="153"/>
      <c r="U59" s="153"/>
      <c r="V59" s="153"/>
      <c r="W59" s="153"/>
      <c r="X59" s="153"/>
      <c r="Y59" s="153"/>
    </row>
    <row r="60" spans="2:26" ht="18" customHeight="1">
      <c r="E60" s="110"/>
      <c r="F60" s="105" t="s">
        <v>148</v>
      </c>
      <c r="G60" s="1"/>
      <c r="H60" s="1"/>
      <c r="I60" s="1"/>
      <c r="J60" s="1" t="s">
        <v>199</v>
      </c>
      <c r="K60" s="1"/>
      <c r="L60" s="1"/>
      <c r="N60" s="1"/>
      <c r="O60" s="1"/>
      <c r="P60" s="1"/>
      <c r="Q60" s="1"/>
      <c r="R60" s="1"/>
      <c r="S60" s="1"/>
      <c r="T60" s="1"/>
      <c r="U60" s="1"/>
      <c r="V60" s="1"/>
      <c r="W60" s="1"/>
      <c r="X60" s="1"/>
      <c r="Y60" s="1"/>
    </row>
    <row r="61" spans="2:26" ht="18" customHeight="1">
      <c r="E61" s="110"/>
      <c r="F61" s="105" t="s">
        <v>149</v>
      </c>
      <c r="G61" s="1"/>
      <c r="H61" s="1"/>
      <c r="I61" s="1"/>
      <c r="J61" s="1" t="s">
        <v>158</v>
      </c>
      <c r="O61" s="1"/>
      <c r="P61" s="1"/>
      <c r="Q61" s="1"/>
      <c r="R61" s="1"/>
      <c r="S61" s="1"/>
      <c r="T61" s="1"/>
      <c r="U61" s="1"/>
      <c r="V61" s="1"/>
      <c r="W61" s="1"/>
      <c r="X61" s="1"/>
      <c r="Y61" s="1"/>
    </row>
    <row r="62" spans="2:26" ht="6" customHeight="1"/>
    <row r="63" spans="2:26" s="32" customFormat="1" ht="25.5" customHeight="1">
      <c r="C63" s="140" t="s">
        <v>142</v>
      </c>
      <c r="D63" s="33"/>
      <c r="E63" s="138"/>
      <c r="F63" s="138"/>
      <c r="G63" s="138"/>
      <c r="H63" s="138"/>
      <c r="I63" s="138"/>
      <c r="J63" s="138"/>
      <c r="K63" s="138"/>
      <c r="L63" s="138"/>
      <c r="M63" s="138"/>
      <c r="N63" s="140"/>
      <c r="O63" s="138"/>
      <c r="P63" s="138"/>
      <c r="Q63" s="137"/>
      <c r="R63" s="137"/>
      <c r="S63" s="137"/>
      <c r="T63" s="137"/>
      <c r="U63" s="137"/>
      <c r="V63" s="137"/>
      <c r="W63" s="137"/>
      <c r="X63" s="137"/>
      <c r="Y63" s="137"/>
    </row>
    <row r="64" spans="2:26" s="32" customFormat="1" ht="18.75" customHeight="1">
      <c r="E64" s="15"/>
      <c r="F64" s="109" t="s">
        <v>141</v>
      </c>
      <c r="G64" s="109"/>
      <c r="H64" s="109"/>
      <c r="I64" s="109"/>
      <c r="J64" s="109"/>
      <c r="K64" s="8"/>
      <c r="L64" s="8"/>
      <c r="M64" s="8"/>
      <c r="N64" s="8"/>
      <c r="O64" s="8"/>
      <c r="P64" s="8"/>
      <c r="Q64" s="8"/>
      <c r="R64" s="8"/>
      <c r="S64" s="8"/>
      <c r="T64" s="8"/>
      <c r="U64" s="8"/>
      <c r="V64" s="8"/>
      <c r="W64" s="8"/>
      <c r="X64" s="8"/>
      <c r="Y64" s="8"/>
      <c r="Z64" s="65"/>
    </row>
    <row r="65" spans="3:26" ht="18.75" customHeight="1">
      <c r="E65" s="110"/>
      <c r="F65" s="95" t="s">
        <v>177</v>
      </c>
      <c r="G65" s="95"/>
      <c r="H65" s="95"/>
      <c r="I65" s="95"/>
      <c r="J65" s="95"/>
      <c r="K65" s="95" t="s">
        <v>3</v>
      </c>
      <c r="L65" s="95"/>
      <c r="M65" s="95"/>
      <c r="N65" s="127"/>
      <c r="O65" s="127"/>
      <c r="P65" s="127"/>
      <c r="Q65" s="127"/>
      <c r="R65" s="127"/>
      <c r="S65" s="127"/>
      <c r="T65" s="127"/>
      <c r="U65" s="127"/>
      <c r="V65" s="127"/>
      <c r="W65" s="128"/>
      <c r="X65" s="106"/>
      <c r="Y65" s="1"/>
    </row>
    <row r="66" spans="3:26" ht="20.65" customHeight="1">
      <c r="E66" s="57"/>
      <c r="F66" s="154" t="s">
        <v>187</v>
      </c>
      <c r="G66" s="154"/>
      <c r="H66" s="154"/>
      <c r="I66" s="154"/>
      <c r="J66" s="154"/>
      <c r="L66" s="95" t="s">
        <v>178</v>
      </c>
      <c r="N66" s="105" t="s">
        <v>18</v>
      </c>
      <c r="O66" s="129"/>
      <c r="P66" s="1" t="s">
        <v>7</v>
      </c>
      <c r="Q66" s="129"/>
      <c r="R66" s="1" t="s">
        <v>8</v>
      </c>
      <c r="S66" s="107"/>
      <c r="T66" s="1" t="s">
        <v>24</v>
      </c>
      <c r="V66" s="1"/>
      <c r="W66" s="1"/>
      <c r="X66" s="1"/>
      <c r="Y66" s="1"/>
      <c r="Z66" s="65"/>
    </row>
    <row r="67" spans="3:26" ht="20.65" customHeight="1">
      <c r="F67" s="156" t="s">
        <v>179</v>
      </c>
      <c r="G67" s="156"/>
      <c r="H67" s="156"/>
      <c r="I67" s="156"/>
      <c r="J67" s="156"/>
      <c r="K67" s="156"/>
      <c r="L67" s="130"/>
      <c r="M67" s="82" t="s">
        <v>137</v>
      </c>
      <c r="N67" s="131"/>
      <c r="O67" s="130"/>
      <c r="P67" s="82" t="s">
        <v>138</v>
      </c>
      <c r="Q67" s="93"/>
      <c r="R67" s="95"/>
      <c r="S67" s="95"/>
      <c r="T67" s="95"/>
      <c r="V67" s="1"/>
      <c r="W67" s="1"/>
      <c r="X67" s="1"/>
      <c r="Y67" s="1"/>
      <c r="Z67" s="65"/>
    </row>
    <row r="68" spans="3:26" s="48" customFormat="1" ht="18.75" customHeight="1">
      <c r="F68" s="159" t="s">
        <v>66</v>
      </c>
      <c r="G68" s="159"/>
      <c r="H68" s="159"/>
      <c r="I68" s="161"/>
      <c r="J68" s="161"/>
      <c r="K68" s="161"/>
      <c r="L68" s="162"/>
      <c r="M68" s="162"/>
      <c r="N68" s="160" t="s">
        <v>59</v>
      </c>
      <c r="O68" s="160"/>
      <c r="P68" s="160"/>
      <c r="Q68" s="160"/>
      <c r="R68" s="132"/>
      <c r="S68" s="132"/>
      <c r="T68" s="132"/>
      <c r="U68" s="132"/>
      <c r="V68" s="132"/>
      <c r="W68" s="132"/>
      <c r="X68" s="132"/>
      <c r="Y68" s="48" t="s">
        <v>60</v>
      </c>
    </row>
    <row r="69" spans="3:26" ht="17.649999999999999" customHeight="1">
      <c r="C69" s="48"/>
      <c r="D69" s="48"/>
      <c r="E69" s="48"/>
      <c r="F69" s="155" t="s">
        <v>145</v>
      </c>
      <c r="G69" s="155"/>
      <c r="H69" s="155"/>
      <c r="I69" s="155"/>
      <c r="J69" s="155"/>
      <c r="K69" s="155"/>
      <c r="L69" s="155"/>
      <c r="M69" s="155"/>
      <c r="N69" s="155"/>
      <c r="O69" s="155"/>
      <c r="P69" s="155"/>
      <c r="Q69" s="155"/>
      <c r="R69" s="155"/>
      <c r="S69" s="155"/>
      <c r="T69" s="155"/>
      <c r="U69" s="155"/>
      <c r="V69" s="155"/>
      <c r="W69" s="155"/>
      <c r="X69" s="155"/>
      <c r="Y69" s="155"/>
      <c r="Z69" s="65"/>
    </row>
    <row r="70" spans="3:26" ht="17.649999999999999" customHeight="1">
      <c r="C70" s="48"/>
      <c r="D70" s="48"/>
      <c r="E70" s="48"/>
      <c r="F70" s="157" t="s">
        <v>143</v>
      </c>
      <c r="G70" s="157"/>
      <c r="H70" s="157"/>
      <c r="I70" s="157"/>
      <c r="J70" s="158"/>
      <c r="K70" s="158"/>
      <c r="L70" s="158"/>
      <c r="M70" s="158"/>
      <c r="N70" s="158"/>
      <c r="O70" s="158"/>
      <c r="P70" s="157" t="s">
        <v>144</v>
      </c>
      <c r="Q70" s="157"/>
      <c r="R70" s="157"/>
      <c r="S70" s="157"/>
      <c r="T70" s="100"/>
      <c r="U70" s="100"/>
      <c r="V70" s="100"/>
      <c r="W70" s="100"/>
      <c r="X70" s="100"/>
      <c r="Y70" s="100"/>
      <c r="Z70" s="65"/>
    </row>
    <row r="71" spans="3:26" ht="6" customHeight="1">
      <c r="Z71" s="65"/>
    </row>
    <row r="72" spans="3:26" s="32" customFormat="1" ht="25.5" customHeight="1">
      <c r="C72" s="140" t="s">
        <v>157</v>
      </c>
      <c r="D72" s="33"/>
      <c r="E72" s="138"/>
      <c r="F72" s="138"/>
      <c r="G72" s="138"/>
      <c r="H72" s="138"/>
      <c r="I72" s="138"/>
      <c r="J72" s="138"/>
      <c r="K72" s="138"/>
      <c r="L72" s="138"/>
      <c r="M72" s="138"/>
      <c r="N72" s="140"/>
      <c r="O72" s="138"/>
      <c r="P72" s="138"/>
      <c r="Q72" s="137"/>
      <c r="R72" s="137"/>
      <c r="S72" s="137"/>
      <c r="T72" s="137"/>
      <c r="U72" s="137"/>
      <c r="V72" s="137"/>
      <c r="W72" s="137"/>
      <c r="X72" s="137"/>
      <c r="Y72" s="137"/>
    </row>
    <row r="73" spans="3:26" s="32" customFormat="1" ht="18.75" customHeight="1">
      <c r="E73" s="15"/>
      <c r="F73" s="109" t="s">
        <v>141</v>
      </c>
      <c r="G73" s="109"/>
      <c r="H73" s="109"/>
      <c r="I73" s="109"/>
      <c r="J73" s="109"/>
      <c r="K73" s="8"/>
      <c r="L73" s="8"/>
      <c r="M73" s="8"/>
      <c r="N73" s="8"/>
      <c r="O73" s="8"/>
      <c r="P73" s="8"/>
      <c r="Q73" s="8"/>
      <c r="R73" s="8"/>
      <c r="S73" s="8"/>
      <c r="T73" s="8"/>
      <c r="U73" s="8"/>
      <c r="V73" s="8"/>
      <c r="W73" s="8"/>
      <c r="X73" s="8"/>
      <c r="Y73" s="8"/>
      <c r="Z73" s="65"/>
    </row>
    <row r="74" spans="3:26" s="32" customFormat="1" ht="18.75" customHeight="1">
      <c r="E74" s="15"/>
      <c r="F74" s="109" t="s">
        <v>194</v>
      </c>
      <c r="G74" s="109"/>
      <c r="H74" s="109"/>
      <c r="I74" s="109"/>
      <c r="J74" s="109"/>
      <c r="K74" s="109" t="s">
        <v>18</v>
      </c>
      <c r="L74" s="58"/>
      <c r="M74" s="108" t="s">
        <v>7</v>
      </c>
      <c r="N74" s="58"/>
      <c r="O74" s="108" t="s">
        <v>8</v>
      </c>
      <c r="P74" s="58"/>
      <c r="Q74" s="108" t="s">
        <v>24</v>
      </c>
      <c r="R74" s="165" t="s">
        <v>211</v>
      </c>
      <c r="S74" s="165"/>
      <c r="T74" s="165"/>
      <c r="U74" s="165"/>
      <c r="V74" s="165"/>
      <c r="W74" s="165"/>
      <c r="X74" s="165"/>
      <c r="Y74" s="165"/>
      <c r="Z74" s="65"/>
    </row>
    <row r="75" spans="3:26" s="32" customFormat="1" ht="18.75" customHeight="1">
      <c r="E75" s="15"/>
      <c r="F75" s="109" t="s">
        <v>202</v>
      </c>
      <c r="G75" s="109"/>
      <c r="H75" s="109"/>
      <c r="I75" s="109"/>
      <c r="J75" s="109"/>
      <c r="K75" s="109" t="s">
        <v>18</v>
      </c>
      <c r="L75" s="58"/>
      <c r="M75" s="108" t="s">
        <v>7</v>
      </c>
      <c r="N75" s="58"/>
      <c r="O75" s="108" t="s">
        <v>8</v>
      </c>
      <c r="P75" s="58"/>
      <c r="Q75" s="108" t="s">
        <v>24</v>
      </c>
      <c r="R75" s="165" t="s">
        <v>212</v>
      </c>
      <c r="S75" s="165"/>
      <c r="T75" s="165"/>
      <c r="U75" s="165"/>
      <c r="V75" s="165"/>
      <c r="W75" s="165"/>
      <c r="X75" s="165"/>
      <c r="Y75" s="165"/>
    </row>
    <row r="76" spans="3:26" ht="18.75" customHeight="1">
      <c r="E76" s="110"/>
      <c r="F76" s="148" t="s">
        <v>21</v>
      </c>
      <c r="G76" s="148"/>
      <c r="H76" s="148"/>
      <c r="I76" s="148"/>
      <c r="J76" s="105"/>
      <c r="K76" s="105" t="s">
        <v>18</v>
      </c>
      <c r="L76" s="107"/>
      <c r="M76" s="1" t="s">
        <v>7</v>
      </c>
      <c r="N76" s="107"/>
      <c r="O76" s="1" t="s">
        <v>8</v>
      </c>
      <c r="P76" s="107"/>
      <c r="Q76" s="1" t="s">
        <v>24</v>
      </c>
      <c r="R76" s="1" t="s">
        <v>17</v>
      </c>
      <c r="S76" s="105" t="s">
        <v>18</v>
      </c>
      <c r="T76" s="107"/>
      <c r="U76" s="1" t="s">
        <v>7</v>
      </c>
      <c r="V76" s="107"/>
      <c r="W76" s="1" t="s">
        <v>8</v>
      </c>
      <c r="X76" s="107"/>
      <c r="Y76" s="1" t="s">
        <v>24</v>
      </c>
    </row>
    <row r="77" spans="3:26" ht="18.75" customHeight="1">
      <c r="E77" s="110"/>
      <c r="F77" s="148" t="s">
        <v>20</v>
      </c>
      <c r="G77" s="148"/>
      <c r="H77" s="148"/>
      <c r="I77" s="148"/>
      <c r="J77" s="105"/>
      <c r="K77" s="105" t="s">
        <v>18</v>
      </c>
      <c r="L77" s="56"/>
      <c r="M77" s="1" t="s">
        <v>7</v>
      </c>
      <c r="N77" s="107"/>
      <c r="O77" s="1" t="s">
        <v>8</v>
      </c>
      <c r="P77" s="107"/>
      <c r="Q77" s="1" t="s">
        <v>24</v>
      </c>
      <c r="R77" s="1"/>
      <c r="S77" s="1"/>
      <c r="T77" s="1"/>
      <c r="U77" s="1"/>
      <c r="V77" s="1"/>
      <c r="W77" s="1"/>
      <c r="X77" s="1"/>
      <c r="Y77" s="1"/>
    </row>
    <row r="78" spans="3:26" ht="6" customHeight="1"/>
    <row r="79" spans="3:26" ht="18" customHeight="1">
      <c r="C79" s="150"/>
      <c r="D79" s="151"/>
      <c r="E79" s="13" t="s">
        <v>129</v>
      </c>
      <c r="F79" s="4"/>
      <c r="G79" s="4"/>
      <c r="H79" s="4"/>
      <c r="I79" s="4"/>
      <c r="J79" s="4"/>
      <c r="K79" s="4"/>
      <c r="L79" s="4"/>
      <c r="M79" s="4"/>
      <c r="N79" s="4"/>
      <c r="O79" s="4"/>
      <c r="P79" s="4"/>
      <c r="Q79" s="4"/>
      <c r="R79" s="4"/>
      <c r="S79" s="4"/>
      <c r="T79" s="4"/>
      <c r="U79" s="4"/>
      <c r="V79" s="4"/>
      <c r="W79" s="4"/>
      <c r="X79" s="4"/>
      <c r="Y79" s="4"/>
    </row>
    <row r="80" spans="3:26" s="32" customFormat="1" ht="32.1" customHeight="1">
      <c r="C80" s="74"/>
      <c r="D80" s="149" t="s">
        <v>113</v>
      </c>
      <c r="E80" s="149"/>
      <c r="F80" s="149"/>
      <c r="G80" s="149"/>
      <c r="H80" s="149"/>
      <c r="I80" s="149"/>
      <c r="J80" s="149"/>
      <c r="K80" s="149"/>
      <c r="L80" s="149"/>
      <c r="M80" s="149"/>
      <c r="N80" s="149"/>
      <c r="O80" s="149"/>
      <c r="P80" s="149"/>
      <c r="Q80" s="149"/>
      <c r="R80" s="149"/>
      <c r="S80" s="149"/>
      <c r="T80" s="149"/>
      <c r="U80" s="149"/>
      <c r="V80" s="149"/>
      <c r="W80" s="149"/>
      <c r="X80" s="149"/>
      <c r="Y80" s="149"/>
      <c r="Z80" s="65"/>
    </row>
    <row r="81" spans="1:26" s="72" customFormat="1" ht="18" customHeight="1">
      <c r="A81" s="8"/>
      <c r="B81" s="8"/>
      <c r="C81" s="8"/>
      <c r="D81" s="8"/>
      <c r="E81" s="71"/>
      <c r="F81" s="75" t="s">
        <v>112</v>
      </c>
      <c r="G81" s="8"/>
      <c r="H81" s="8"/>
      <c r="I81" s="8"/>
      <c r="J81" s="8"/>
      <c r="K81" s="8"/>
      <c r="L81" s="8"/>
      <c r="M81" s="8"/>
      <c r="N81" s="8"/>
      <c r="O81" s="8"/>
      <c r="P81" s="8"/>
      <c r="Q81" s="8"/>
      <c r="R81" s="8"/>
      <c r="S81" s="8"/>
      <c r="T81" s="8"/>
      <c r="U81" s="8"/>
      <c r="V81" s="8"/>
      <c r="W81" s="8"/>
      <c r="X81" s="8"/>
      <c r="Y81" s="8"/>
      <c r="Z81" s="73"/>
    </row>
    <row r="82" spans="1:26" s="72" customFormat="1" ht="6" customHeight="1">
      <c r="A82" s="8"/>
      <c r="B82" s="8"/>
      <c r="C82" s="8"/>
      <c r="D82" s="8"/>
      <c r="E82" s="8"/>
      <c r="F82" s="8"/>
      <c r="G82" s="8"/>
      <c r="H82" s="8"/>
      <c r="I82" s="8"/>
      <c r="J82" s="8"/>
      <c r="K82" s="8"/>
      <c r="L82" s="8"/>
      <c r="M82" s="8"/>
      <c r="N82" s="8"/>
      <c r="O82" s="8"/>
      <c r="P82" s="8"/>
      <c r="Q82" s="8"/>
      <c r="R82" s="8"/>
      <c r="S82" s="8"/>
      <c r="T82" s="8"/>
      <c r="U82" s="8"/>
      <c r="V82" s="8"/>
      <c r="W82" s="8"/>
      <c r="X82" s="8"/>
      <c r="Y82" s="8"/>
      <c r="Z82" s="73"/>
    </row>
    <row r="83" spans="1:26" s="32" customFormat="1" ht="25.5" customHeight="1">
      <c r="C83" s="140" t="s">
        <v>174</v>
      </c>
      <c r="D83" s="33"/>
      <c r="E83" s="138"/>
      <c r="F83" s="138"/>
      <c r="G83" s="138"/>
      <c r="H83" s="138"/>
      <c r="I83" s="138"/>
      <c r="J83" s="138"/>
      <c r="K83" s="138"/>
      <c r="L83" s="138"/>
      <c r="M83" s="138"/>
      <c r="N83" s="140"/>
      <c r="O83" s="138"/>
      <c r="P83" s="138"/>
      <c r="Q83" s="137"/>
      <c r="R83" s="137"/>
      <c r="S83" s="137"/>
      <c r="T83" s="137"/>
      <c r="U83" s="137"/>
      <c r="V83" s="137"/>
      <c r="W83" s="137"/>
      <c r="X83" s="137"/>
      <c r="Y83" s="137"/>
    </row>
    <row r="84" spans="1:26" s="32" customFormat="1" ht="101.1" customHeight="1">
      <c r="C84" s="74"/>
      <c r="D84" s="149" t="s">
        <v>156</v>
      </c>
      <c r="E84" s="149"/>
      <c r="F84" s="149"/>
      <c r="G84" s="149"/>
      <c r="H84" s="149"/>
      <c r="I84" s="149"/>
      <c r="J84" s="149"/>
      <c r="K84" s="149"/>
      <c r="L84" s="149"/>
      <c r="M84" s="149"/>
      <c r="N84" s="149"/>
      <c r="O84" s="149"/>
      <c r="P84" s="149"/>
      <c r="Q84" s="149"/>
      <c r="R84" s="149"/>
      <c r="S84" s="149"/>
      <c r="T84" s="149"/>
      <c r="U84" s="149"/>
      <c r="V84" s="149"/>
      <c r="W84" s="149"/>
      <c r="X84" s="149"/>
      <c r="Y84" s="149"/>
      <c r="Z84" s="65"/>
    </row>
    <row r="85" spans="1:26" s="72" customFormat="1" ht="18" customHeight="1">
      <c r="A85" s="8"/>
      <c r="B85" s="8"/>
      <c r="C85" s="8"/>
      <c r="D85" s="8"/>
      <c r="E85" s="110"/>
      <c r="F85" s="75" t="s">
        <v>112</v>
      </c>
      <c r="G85" s="8"/>
      <c r="H85" s="8"/>
      <c r="I85" s="8"/>
      <c r="J85" s="8"/>
      <c r="K85" s="8"/>
      <c r="L85" s="8"/>
      <c r="M85" s="8"/>
      <c r="N85" s="8"/>
      <c r="O85" s="8"/>
      <c r="P85" s="8"/>
      <c r="Q85" s="8"/>
      <c r="R85" s="8"/>
      <c r="S85" s="8"/>
      <c r="T85" s="8"/>
      <c r="U85" s="8"/>
      <c r="V85" s="8"/>
      <c r="W85" s="8"/>
      <c r="X85" s="8"/>
      <c r="Y85" s="8"/>
      <c r="Z85" s="73"/>
    </row>
    <row r="86" spans="1:26" s="72" customFormat="1" ht="6" customHeight="1">
      <c r="A86" s="8"/>
      <c r="B86" s="8"/>
      <c r="C86" s="8"/>
      <c r="D86" s="8"/>
      <c r="E86" s="8"/>
      <c r="F86" s="8"/>
      <c r="G86" s="8"/>
      <c r="H86" s="8"/>
      <c r="I86" s="8"/>
      <c r="J86" s="8"/>
      <c r="K86" s="8"/>
      <c r="L86" s="8"/>
      <c r="M86" s="8"/>
      <c r="N86" s="8"/>
      <c r="O86" s="8"/>
      <c r="P86" s="8"/>
      <c r="Q86" s="8"/>
      <c r="R86" s="8"/>
      <c r="S86" s="8"/>
      <c r="T86" s="8"/>
      <c r="U86" s="8"/>
      <c r="V86" s="8"/>
      <c r="W86" s="8"/>
      <c r="X86" s="8"/>
      <c r="Y86" s="8"/>
      <c r="Z86" s="73"/>
    </row>
    <row r="87" spans="1:26" s="32" customFormat="1" ht="25.5" customHeight="1">
      <c r="C87" s="140" t="s">
        <v>175</v>
      </c>
      <c r="D87" s="33"/>
      <c r="E87" s="138"/>
      <c r="F87" s="138"/>
      <c r="G87" s="138"/>
      <c r="H87" s="138"/>
      <c r="I87" s="138"/>
      <c r="J87" s="138"/>
      <c r="K87" s="138"/>
      <c r="L87" s="138"/>
      <c r="M87" s="138"/>
      <c r="N87" s="140"/>
      <c r="O87" s="138"/>
      <c r="P87" s="138"/>
      <c r="Q87" s="137"/>
      <c r="R87" s="137"/>
      <c r="S87" s="137"/>
      <c r="T87" s="137"/>
      <c r="U87" s="137"/>
      <c r="V87" s="137"/>
      <c r="W87" s="137"/>
      <c r="X87" s="137"/>
      <c r="Y87" s="137"/>
    </row>
    <row r="88" spans="1:26" s="119" customFormat="1" ht="47.25" customHeight="1">
      <c r="E88" s="266" t="s">
        <v>209</v>
      </c>
      <c r="F88" s="266"/>
      <c r="G88" s="266"/>
      <c r="H88" s="266"/>
      <c r="I88" s="266"/>
      <c r="J88" s="266"/>
      <c r="K88" s="266"/>
      <c r="L88" s="266"/>
      <c r="M88" s="266"/>
      <c r="N88" s="266"/>
      <c r="O88" s="266"/>
      <c r="P88" s="266"/>
      <c r="Q88" s="266"/>
      <c r="T88" s="122"/>
      <c r="U88" s="122"/>
      <c r="V88" s="123" t="s">
        <v>154</v>
      </c>
    </row>
    <row r="89" spans="1:26" ht="6" customHeight="1"/>
  </sheetData>
  <mergeCells count="101">
    <mergeCell ref="E88:Q88"/>
    <mergeCell ref="A3:E3"/>
    <mergeCell ref="A4:Y4"/>
    <mergeCell ref="B6:I6"/>
    <mergeCell ref="C7:E8"/>
    <mergeCell ref="G7:Y7"/>
    <mergeCell ref="F8:Y8"/>
    <mergeCell ref="C12:E12"/>
    <mergeCell ref="F12:Y12"/>
    <mergeCell ref="C13:F13"/>
    <mergeCell ref="G13:Y13"/>
    <mergeCell ref="C11:E11"/>
    <mergeCell ref="F11:J11"/>
    <mergeCell ref="K11:L11"/>
    <mergeCell ref="N11:O11"/>
    <mergeCell ref="Q11:R11"/>
    <mergeCell ref="T11:Y11"/>
    <mergeCell ref="C9:E9"/>
    <mergeCell ref="F9:S9"/>
    <mergeCell ref="T9:Y9"/>
    <mergeCell ref="C10:E10"/>
    <mergeCell ref="F10:S10"/>
    <mergeCell ref="T10:Y10"/>
    <mergeCell ref="E28:Y28"/>
    <mergeCell ref="F49:Y49"/>
    <mergeCell ref="F48:Y48"/>
    <mergeCell ref="C42:E47"/>
    <mergeCell ref="G42:Y42"/>
    <mergeCell ref="G44:Y44"/>
    <mergeCell ref="G45:Y45"/>
    <mergeCell ref="G46:Y46"/>
    <mergeCell ref="G47:Y47"/>
    <mergeCell ref="S31:S32"/>
    <mergeCell ref="F32:N32"/>
    <mergeCell ref="C48:E50"/>
    <mergeCell ref="Q31:R32"/>
    <mergeCell ref="F50:I50"/>
    <mergeCell ref="J50:O50"/>
    <mergeCell ref="T31:U32"/>
    <mergeCell ref="P50:S50"/>
    <mergeCell ref="C41:E41"/>
    <mergeCell ref="B30:Y30"/>
    <mergeCell ref="C31:E31"/>
    <mergeCell ref="F31:N31"/>
    <mergeCell ref="O31:P32"/>
    <mergeCell ref="V31:V32"/>
    <mergeCell ref="W31:X32"/>
    <mergeCell ref="Y31:Y32"/>
    <mergeCell ref="C32:E32"/>
    <mergeCell ref="G43:Y43"/>
    <mergeCell ref="C36:E40"/>
    <mergeCell ref="F36:Y36"/>
    <mergeCell ref="G39:Y39"/>
    <mergeCell ref="F40:Y40"/>
    <mergeCell ref="B14:Y14"/>
    <mergeCell ref="P16:Q16"/>
    <mergeCell ref="R16:V16"/>
    <mergeCell ref="W16:Y16"/>
    <mergeCell ref="M16:N16"/>
    <mergeCell ref="R15:V15"/>
    <mergeCell ref="C15:G16"/>
    <mergeCell ref="C17:G17"/>
    <mergeCell ref="C33:E35"/>
    <mergeCell ref="F33:Y33"/>
    <mergeCell ref="G34:Y34"/>
    <mergeCell ref="F35:Y35"/>
    <mergeCell ref="C21:Y21"/>
    <mergeCell ref="C22:Y22"/>
    <mergeCell ref="E25:Y25"/>
    <mergeCell ref="E23:Y23"/>
    <mergeCell ref="E24:Y24"/>
    <mergeCell ref="E27:Y27"/>
    <mergeCell ref="C18:G19"/>
    <mergeCell ref="H18:P19"/>
    <mergeCell ref="Q18:R19"/>
    <mergeCell ref="S18:Y19"/>
    <mergeCell ref="E26:Y26"/>
    <mergeCell ref="B51:Y51"/>
    <mergeCell ref="D53:Y53"/>
    <mergeCell ref="C58:Y58"/>
    <mergeCell ref="R74:Y74"/>
    <mergeCell ref="R75:Y75"/>
    <mergeCell ref="D56:Y56"/>
    <mergeCell ref="D55:Y55"/>
    <mergeCell ref="D54:Y54"/>
    <mergeCell ref="F76:I76"/>
    <mergeCell ref="D84:Y84"/>
    <mergeCell ref="C59:D59"/>
    <mergeCell ref="E59:Y59"/>
    <mergeCell ref="F66:J66"/>
    <mergeCell ref="F69:Y69"/>
    <mergeCell ref="C79:D79"/>
    <mergeCell ref="F67:K67"/>
    <mergeCell ref="D80:Y80"/>
    <mergeCell ref="F77:I77"/>
    <mergeCell ref="F70:I70"/>
    <mergeCell ref="J70:O70"/>
    <mergeCell ref="P70:S70"/>
    <mergeCell ref="F68:H68"/>
    <mergeCell ref="N68:Q68"/>
    <mergeCell ref="I68:M68"/>
  </mergeCells>
  <phoneticPr fontId="1"/>
  <dataValidations disablePrompts="1" count="3">
    <dataValidation imeMode="halfAlpha" allowBlank="1" showInputMessage="1" showErrorMessage="1" sqref="T88:U88 F12:Y12 G7:Y7 G34:Y34 T2 L74:L77 T76 G13:Y13 O66 G39:Y39"/>
    <dataValidation imeMode="fullKatakana" allowBlank="1" showInputMessage="1" showErrorMessage="1" sqref="H18 F9:S9 F31"/>
    <dataValidation imeMode="fullAlpha" allowBlank="1" showInputMessage="1" showErrorMessage="1" sqref="S18:Y19"/>
  </dataValidations>
  <printOptions horizontalCentered="1" verticalCentered="1"/>
  <pageMargins left="0.70866141732283472" right="0.70866141732283472" top="0.35433070866141736" bottom="0" header="0.31496062992125984" footer="0.31496062992125984"/>
  <pageSetup paperSize="9" scale="74" fitToWidth="0" fitToHeight="0" orientation="portrait" r:id="rId1"/>
  <headerFooter>
    <oddHeader xml:space="preserve">&amp;R
</oddHeader>
  </headerFooter>
  <rowBreaks count="1" manualBreakCount="1">
    <brk id="50"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25615" r:id="rId4" name="Check Box 15">
              <controlPr defaultSize="0" autoFill="0" autoLine="0" autoPict="0">
                <anchor moveWithCells="1">
                  <from>
                    <xdr:col>2</xdr:col>
                    <xdr:colOff>0</xdr:colOff>
                    <xdr:row>51</xdr:row>
                    <xdr:rowOff>76200</xdr:rowOff>
                  </from>
                  <to>
                    <xdr:col>6</xdr:col>
                    <xdr:colOff>38100</xdr:colOff>
                    <xdr:row>52</xdr:row>
                    <xdr:rowOff>238125</xdr:rowOff>
                  </to>
                </anchor>
              </controlPr>
            </control>
          </mc:Choice>
        </mc:AlternateContent>
        <mc:AlternateContent xmlns:mc="http://schemas.openxmlformats.org/markup-compatibility/2006">
          <mc:Choice Requires="x14">
            <control shapeId="25608" r:id="rId5" name="Check Box 8">
              <controlPr defaultSize="0" autoFill="0" autoLine="0" autoPict="0">
                <anchor moveWithCells="1">
                  <from>
                    <xdr:col>5</xdr:col>
                    <xdr:colOff>66675</xdr:colOff>
                    <xdr:row>45</xdr:row>
                    <xdr:rowOff>0</xdr:rowOff>
                  </from>
                  <to>
                    <xdr:col>8</xdr:col>
                    <xdr:colOff>295275</xdr:colOff>
                    <xdr:row>46</xdr:row>
                    <xdr:rowOff>9525</xdr:rowOff>
                  </to>
                </anchor>
              </controlPr>
            </control>
          </mc:Choice>
        </mc:AlternateContent>
        <mc:AlternateContent xmlns:mc="http://schemas.openxmlformats.org/markup-compatibility/2006">
          <mc:Choice Requires="x14">
            <control shapeId="25609" r:id="rId6" name="Check Box 9">
              <controlPr defaultSize="0" autoFill="0" autoLine="0" autoPict="0">
                <anchor moveWithCells="1">
                  <from>
                    <xdr:col>5</xdr:col>
                    <xdr:colOff>66675</xdr:colOff>
                    <xdr:row>46</xdr:row>
                    <xdr:rowOff>0</xdr:rowOff>
                  </from>
                  <to>
                    <xdr:col>8</xdr:col>
                    <xdr:colOff>295275</xdr:colOff>
                    <xdr:row>47</xdr:row>
                    <xdr:rowOff>0</xdr:rowOff>
                  </to>
                </anchor>
              </controlPr>
            </control>
          </mc:Choice>
        </mc:AlternateContent>
        <mc:AlternateContent xmlns:mc="http://schemas.openxmlformats.org/markup-compatibility/2006">
          <mc:Choice Requires="x14">
            <control shapeId="25688" r:id="rId7" name="Check Box 88">
              <controlPr defaultSize="0" autoFill="0" autoLine="0" autoPict="0">
                <anchor moveWithCells="1">
                  <from>
                    <xdr:col>4</xdr:col>
                    <xdr:colOff>95250</xdr:colOff>
                    <xdr:row>76</xdr:row>
                    <xdr:rowOff>19050</xdr:rowOff>
                  </from>
                  <to>
                    <xdr:col>5</xdr:col>
                    <xdr:colOff>257175</xdr:colOff>
                    <xdr:row>77</xdr:row>
                    <xdr:rowOff>0</xdr:rowOff>
                  </to>
                </anchor>
              </controlPr>
            </control>
          </mc:Choice>
        </mc:AlternateContent>
        <mc:AlternateContent xmlns:mc="http://schemas.openxmlformats.org/markup-compatibility/2006">
          <mc:Choice Requires="x14">
            <control shapeId="25694" r:id="rId8" name="Check Box 94">
              <controlPr defaultSize="0" autoFill="0" autoLine="0" autoPict="0">
                <anchor moveWithCells="1">
                  <from>
                    <xdr:col>4</xdr:col>
                    <xdr:colOff>95250</xdr:colOff>
                    <xdr:row>65</xdr:row>
                    <xdr:rowOff>9525</xdr:rowOff>
                  </from>
                  <to>
                    <xdr:col>6</xdr:col>
                    <xdr:colOff>57150</xdr:colOff>
                    <xdr:row>65</xdr:row>
                    <xdr:rowOff>247650</xdr:rowOff>
                  </to>
                </anchor>
              </controlPr>
            </control>
          </mc:Choice>
        </mc:AlternateContent>
        <mc:AlternateContent xmlns:mc="http://schemas.openxmlformats.org/markup-compatibility/2006">
          <mc:Choice Requires="x14">
            <control shapeId="25693" r:id="rId9" name="Check Box 93">
              <controlPr defaultSize="0" autoFill="0" autoLine="0" autoPict="0">
                <anchor moveWithCells="1">
                  <from>
                    <xdr:col>4</xdr:col>
                    <xdr:colOff>95250</xdr:colOff>
                    <xdr:row>64</xdr:row>
                    <xdr:rowOff>0</xdr:rowOff>
                  </from>
                  <to>
                    <xdr:col>6</xdr:col>
                    <xdr:colOff>66675</xdr:colOff>
                    <xdr:row>65</xdr:row>
                    <xdr:rowOff>9525</xdr:rowOff>
                  </to>
                </anchor>
              </controlPr>
            </control>
          </mc:Choice>
        </mc:AlternateContent>
        <mc:AlternateContent xmlns:mc="http://schemas.openxmlformats.org/markup-compatibility/2006">
          <mc:Choice Requires="x14">
            <control shapeId="25689" r:id="rId10" name="Check Box 89">
              <controlPr defaultSize="0" autoFill="0" autoLine="0" autoPict="0">
                <anchor moveWithCells="1">
                  <from>
                    <xdr:col>4</xdr:col>
                    <xdr:colOff>95250</xdr:colOff>
                    <xdr:row>71</xdr:row>
                    <xdr:rowOff>333375</xdr:rowOff>
                  </from>
                  <to>
                    <xdr:col>6</xdr:col>
                    <xdr:colOff>142875</xdr:colOff>
                    <xdr:row>73</xdr:row>
                    <xdr:rowOff>9525</xdr:rowOff>
                  </to>
                </anchor>
              </controlPr>
            </control>
          </mc:Choice>
        </mc:AlternateContent>
        <mc:AlternateContent xmlns:mc="http://schemas.openxmlformats.org/markup-compatibility/2006">
          <mc:Choice Requires="x14">
            <control shapeId="25701" r:id="rId11" name="Check Box 101">
              <controlPr defaultSize="0" autoFill="0" autoLine="0" autoPict="0">
                <anchor moveWithCells="1">
                  <from>
                    <xdr:col>4</xdr:col>
                    <xdr:colOff>85725</xdr:colOff>
                    <xdr:row>59</xdr:row>
                    <xdr:rowOff>19050</xdr:rowOff>
                  </from>
                  <to>
                    <xdr:col>6</xdr:col>
                    <xdr:colOff>66675</xdr:colOff>
                    <xdr:row>60</xdr:row>
                    <xdr:rowOff>38100</xdr:rowOff>
                  </to>
                </anchor>
              </controlPr>
            </control>
          </mc:Choice>
        </mc:AlternateContent>
        <mc:AlternateContent xmlns:mc="http://schemas.openxmlformats.org/markup-compatibility/2006">
          <mc:Choice Requires="x14">
            <control shapeId="25702" r:id="rId12" name="Check Box 102">
              <controlPr defaultSize="0" autoFill="0" autoLine="0" autoPict="0">
                <anchor moveWithCells="1">
                  <from>
                    <xdr:col>4</xdr:col>
                    <xdr:colOff>85725</xdr:colOff>
                    <xdr:row>59</xdr:row>
                    <xdr:rowOff>219075</xdr:rowOff>
                  </from>
                  <to>
                    <xdr:col>6</xdr:col>
                    <xdr:colOff>9525</xdr:colOff>
                    <xdr:row>61</xdr:row>
                    <xdr:rowOff>0</xdr:rowOff>
                  </to>
                </anchor>
              </controlPr>
            </control>
          </mc:Choice>
        </mc:AlternateContent>
        <mc:AlternateContent xmlns:mc="http://schemas.openxmlformats.org/markup-compatibility/2006">
          <mc:Choice Requires="x14">
            <control shapeId="25687" r:id="rId13" name="Check Box 87">
              <controlPr defaultSize="0" autoFill="0" autoLine="0" autoPict="0">
                <anchor moveWithCells="1">
                  <from>
                    <xdr:col>4</xdr:col>
                    <xdr:colOff>95250</xdr:colOff>
                    <xdr:row>75</xdr:row>
                    <xdr:rowOff>19050</xdr:rowOff>
                  </from>
                  <to>
                    <xdr:col>5</xdr:col>
                    <xdr:colOff>238125</xdr:colOff>
                    <xdr:row>76</xdr:row>
                    <xdr:rowOff>9525</xdr:rowOff>
                  </to>
                </anchor>
              </controlPr>
            </control>
          </mc:Choice>
        </mc:AlternateContent>
        <mc:AlternateContent xmlns:mc="http://schemas.openxmlformats.org/markup-compatibility/2006">
          <mc:Choice Requires="x14">
            <control shapeId="25681" r:id="rId14" name="Check Box 81">
              <controlPr defaultSize="0" autoFill="0" autoLine="0" autoPict="0">
                <anchor moveWithCells="1">
                  <from>
                    <xdr:col>4</xdr:col>
                    <xdr:colOff>95250</xdr:colOff>
                    <xdr:row>73</xdr:row>
                    <xdr:rowOff>0</xdr:rowOff>
                  </from>
                  <to>
                    <xdr:col>6</xdr:col>
                    <xdr:colOff>142875</xdr:colOff>
                    <xdr:row>74</xdr:row>
                    <xdr:rowOff>9525</xdr:rowOff>
                  </to>
                </anchor>
              </controlPr>
            </control>
          </mc:Choice>
        </mc:AlternateContent>
        <mc:AlternateContent xmlns:mc="http://schemas.openxmlformats.org/markup-compatibility/2006">
          <mc:Choice Requires="x14">
            <control shapeId="25685" r:id="rId15" name="Check Box 85">
              <controlPr defaultSize="0" autoFill="0" autoLine="0" autoPict="0">
                <anchor moveWithCells="1">
                  <from>
                    <xdr:col>4</xdr:col>
                    <xdr:colOff>95250</xdr:colOff>
                    <xdr:row>74</xdr:row>
                    <xdr:rowOff>19050</xdr:rowOff>
                  </from>
                  <to>
                    <xdr:col>6</xdr:col>
                    <xdr:colOff>38100</xdr:colOff>
                    <xdr:row>75</xdr:row>
                    <xdr:rowOff>28575</xdr:rowOff>
                  </to>
                </anchor>
              </controlPr>
            </control>
          </mc:Choice>
        </mc:AlternateContent>
        <mc:AlternateContent xmlns:mc="http://schemas.openxmlformats.org/markup-compatibility/2006">
          <mc:Choice Requires="x14">
            <control shapeId="25691" r:id="rId16" name="Check Box 91">
              <controlPr defaultSize="0" autoFill="0" autoLine="0" autoPict="0">
                <anchor moveWithCells="1">
                  <from>
                    <xdr:col>4</xdr:col>
                    <xdr:colOff>95250</xdr:colOff>
                    <xdr:row>62</xdr:row>
                    <xdr:rowOff>333375</xdr:rowOff>
                  </from>
                  <to>
                    <xdr:col>6</xdr:col>
                    <xdr:colOff>142875</xdr:colOff>
                    <xdr:row>64</xdr:row>
                    <xdr:rowOff>9525</xdr:rowOff>
                  </to>
                </anchor>
              </controlPr>
            </control>
          </mc:Choice>
        </mc:AlternateContent>
        <mc:AlternateContent xmlns:mc="http://schemas.openxmlformats.org/markup-compatibility/2006">
          <mc:Choice Requires="x14">
            <control shapeId="25664" r:id="rId17" name="Check Box 64">
              <controlPr defaultSize="0" autoFill="0" autoLine="0" autoPict="0">
                <anchor moveWithCells="1">
                  <from>
                    <xdr:col>4</xdr:col>
                    <xdr:colOff>95250</xdr:colOff>
                    <xdr:row>80</xdr:row>
                    <xdr:rowOff>0</xdr:rowOff>
                  </from>
                  <to>
                    <xdr:col>8</xdr:col>
                    <xdr:colOff>9525</xdr:colOff>
                    <xdr:row>81</xdr:row>
                    <xdr:rowOff>9525</xdr:rowOff>
                  </to>
                </anchor>
              </controlPr>
            </control>
          </mc:Choice>
        </mc:AlternateContent>
        <mc:AlternateContent xmlns:mc="http://schemas.openxmlformats.org/markup-compatibility/2006">
          <mc:Choice Requires="x14">
            <control shapeId="25698" r:id="rId18" name="Check Box 98">
              <controlPr defaultSize="0" autoFill="0" autoLine="0" autoPict="0">
                <anchor moveWithCells="1">
                  <from>
                    <xdr:col>4</xdr:col>
                    <xdr:colOff>95250</xdr:colOff>
                    <xdr:row>84</xdr:row>
                    <xdr:rowOff>0</xdr:rowOff>
                  </from>
                  <to>
                    <xdr:col>8</xdr:col>
                    <xdr:colOff>9525</xdr:colOff>
                    <xdr:row>85</xdr:row>
                    <xdr:rowOff>9525</xdr:rowOff>
                  </to>
                </anchor>
              </controlPr>
            </control>
          </mc:Choice>
        </mc:AlternateContent>
        <mc:AlternateContent xmlns:mc="http://schemas.openxmlformats.org/markup-compatibility/2006">
          <mc:Choice Requires="x14">
            <control shapeId="25605" r:id="rId19" name="Check Box 5">
              <controlPr defaultSize="0" autoFill="0" autoLine="0" autoPict="0">
                <anchor moveWithCells="1">
                  <from>
                    <xdr:col>5</xdr:col>
                    <xdr:colOff>66675</xdr:colOff>
                    <xdr:row>41</xdr:row>
                    <xdr:rowOff>0</xdr:rowOff>
                  </from>
                  <to>
                    <xdr:col>8</xdr:col>
                    <xdr:colOff>295275</xdr:colOff>
                    <xdr:row>42</xdr:row>
                    <xdr:rowOff>9525</xdr:rowOff>
                  </to>
                </anchor>
              </controlPr>
            </control>
          </mc:Choice>
        </mc:AlternateContent>
        <mc:AlternateContent xmlns:mc="http://schemas.openxmlformats.org/markup-compatibility/2006">
          <mc:Choice Requires="x14">
            <control shapeId="25606" r:id="rId20" name="Check Box 6">
              <controlPr defaultSize="0" autoFill="0" autoLine="0" autoPict="0">
                <anchor moveWithCells="1">
                  <from>
                    <xdr:col>5</xdr:col>
                    <xdr:colOff>66675</xdr:colOff>
                    <xdr:row>43</xdr:row>
                    <xdr:rowOff>0</xdr:rowOff>
                  </from>
                  <to>
                    <xdr:col>8</xdr:col>
                    <xdr:colOff>295275</xdr:colOff>
                    <xdr:row>44</xdr:row>
                    <xdr:rowOff>9525</xdr:rowOff>
                  </to>
                </anchor>
              </controlPr>
            </control>
          </mc:Choice>
        </mc:AlternateContent>
        <mc:AlternateContent xmlns:mc="http://schemas.openxmlformats.org/markup-compatibility/2006">
          <mc:Choice Requires="x14">
            <control shapeId="25607" r:id="rId21" name="Check Box 7">
              <controlPr defaultSize="0" autoFill="0" autoLine="0" autoPict="0">
                <anchor moveWithCells="1">
                  <from>
                    <xdr:col>5</xdr:col>
                    <xdr:colOff>66675</xdr:colOff>
                    <xdr:row>43</xdr:row>
                    <xdr:rowOff>228600</xdr:rowOff>
                  </from>
                  <to>
                    <xdr:col>8</xdr:col>
                    <xdr:colOff>295275</xdr:colOff>
                    <xdr:row>45</xdr:row>
                    <xdr:rowOff>0</xdr:rowOff>
                  </to>
                </anchor>
              </controlPr>
            </control>
          </mc:Choice>
        </mc:AlternateContent>
        <mc:AlternateContent xmlns:mc="http://schemas.openxmlformats.org/markup-compatibility/2006">
          <mc:Choice Requires="x14">
            <control shapeId="25665" r:id="rId22" name="Check Box 65">
              <controlPr defaultSize="0" autoFill="0" autoLine="0" autoPict="0">
                <anchor moveWithCells="1">
                  <from>
                    <xdr:col>5</xdr:col>
                    <xdr:colOff>66675</xdr:colOff>
                    <xdr:row>42</xdr:row>
                    <xdr:rowOff>0</xdr:rowOff>
                  </from>
                  <to>
                    <xdr:col>8</xdr:col>
                    <xdr:colOff>295275</xdr:colOff>
                    <xdr:row>43</xdr:row>
                    <xdr:rowOff>9525</xdr:rowOff>
                  </to>
                </anchor>
              </controlPr>
            </control>
          </mc:Choice>
        </mc:AlternateContent>
        <mc:AlternateContent xmlns:mc="http://schemas.openxmlformats.org/markup-compatibility/2006">
          <mc:Choice Requires="x14">
            <control shapeId="25602" r:id="rId23" name="Check Box 2">
              <controlPr defaultSize="0" autoFill="0" autoLine="0" autoPict="0">
                <anchor moveWithCells="1">
                  <from>
                    <xdr:col>7</xdr:col>
                    <xdr:colOff>57150</xdr:colOff>
                    <xdr:row>16</xdr:row>
                    <xdr:rowOff>95250</xdr:rowOff>
                  </from>
                  <to>
                    <xdr:col>9</xdr:col>
                    <xdr:colOff>28575</xdr:colOff>
                    <xdr:row>16</xdr:row>
                    <xdr:rowOff>333375</xdr:rowOff>
                  </to>
                </anchor>
              </controlPr>
            </control>
          </mc:Choice>
        </mc:AlternateContent>
        <mc:AlternateContent xmlns:mc="http://schemas.openxmlformats.org/markup-compatibility/2006">
          <mc:Choice Requires="x14">
            <control shapeId="25709" r:id="rId24" name="Check Box 109">
              <controlPr defaultSize="0" autoFill="0" autoLine="0" autoPict="0">
                <anchor moveWithCells="1">
                  <from>
                    <xdr:col>11</xdr:col>
                    <xdr:colOff>57150</xdr:colOff>
                    <xdr:row>16</xdr:row>
                    <xdr:rowOff>95250</xdr:rowOff>
                  </from>
                  <to>
                    <xdr:col>13</xdr:col>
                    <xdr:colOff>142875</xdr:colOff>
                    <xdr:row>16</xdr:row>
                    <xdr:rowOff>333375</xdr:rowOff>
                  </to>
                </anchor>
              </controlPr>
            </control>
          </mc:Choice>
        </mc:AlternateContent>
        <mc:AlternateContent xmlns:mc="http://schemas.openxmlformats.org/markup-compatibility/2006">
          <mc:Choice Requires="x14">
            <control shapeId="25711" r:id="rId25" name="Check Box 111">
              <controlPr defaultSize="0" autoFill="0" autoLine="0" autoPict="0">
                <anchor moveWithCells="1">
                  <from>
                    <xdr:col>15</xdr:col>
                    <xdr:colOff>66675</xdr:colOff>
                    <xdr:row>16</xdr:row>
                    <xdr:rowOff>76200</xdr:rowOff>
                  </from>
                  <to>
                    <xdr:col>17</xdr:col>
                    <xdr:colOff>104775</xdr:colOff>
                    <xdr:row>16</xdr:row>
                    <xdr:rowOff>333375</xdr:rowOff>
                  </to>
                </anchor>
              </controlPr>
            </control>
          </mc:Choice>
        </mc:AlternateContent>
        <mc:AlternateContent xmlns:mc="http://schemas.openxmlformats.org/markup-compatibility/2006">
          <mc:Choice Requires="x14">
            <control shapeId="25671" r:id="rId26" name="Check Box 71">
              <controlPr defaultSize="0" autoFill="0" autoLine="0" autoPict="0">
                <anchor moveWithCells="1">
                  <from>
                    <xdr:col>8</xdr:col>
                    <xdr:colOff>95250</xdr:colOff>
                    <xdr:row>40</xdr:row>
                    <xdr:rowOff>0</xdr:rowOff>
                  </from>
                  <to>
                    <xdr:col>10</xdr:col>
                    <xdr:colOff>190500</xdr:colOff>
                    <xdr:row>41</xdr:row>
                    <xdr:rowOff>9525</xdr:rowOff>
                  </to>
                </anchor>
              </controlPr>
            </control>
          </mc:Choice>
        </mc:AlternateContent>
        <mc:AlternateContent xmlns:mc="http://schemas.openxmlformats.org/markup-compatibility/2006">
          <mc:Choice Requires="x14">
            <control shapeId="25672" r:id="rId27" name="Check Box 72">
              <controlPr defaultSize="0" autoFill="0" autoLine="0" autoPict="0">
                <anchor moveWithCells="1">
                  <from>
                    <xdr:col>5</xdr:col>
                    <xdr:colOff>57150</xdr:colOff>
                    <xdr:row>40</xdr:row>
                    <xdr:rowOff>9525</xdr:rowOff>
                  </from>
                  <to>
                    <xdr:col>7</xdr:col>
                    <xdr:colOff>28575</xdr:colOff>
                    <xdr:row>41</xdr:row>
                    <xdr:rowOff>28575</xdr:rowOff>
                  </to>
                </anchor>
              </controlPr>
            </control>
          </mc:Choice>
        </mc:AlternateContent>
        <mc:AlternateContent xmlns:mc="http://schemas.openxmlformats.org/markup-compatibility/2006">
          <mc:Choice Requires="x14">
            <control shapeId="25725" r:id="rId28" name="Check Box 125">
              <controlPr defaultSize="0" autoFill="0" autoLine="0" autoPict="0">
                <anchor moveWithCells="1">
                  <from>
                    <xdr:col>14</xdr:col>
                    <xdr:colOff>95250</xdr:colOff>
                    <xdr:row>66</xdr:row>
                    <xdr:rowOff>0</xdr:rowOff>
                  </from>
                  <to>
                    <xdr:col>16</xdr:col>
                    <xdr:colOff>142875</xdr:colOff>
                    <xdr:row>66</xdr:row>
                    <xdr:rowOff>247650</xdr:rowOff>
                  </to>
                </anchor>
              </controlPr>
            </control>
          </mc:Choice>
        </mc:AlternateContent>
        <mc:AlternateContent xmlns:mc="http://schemas.openxmlformats.org/markup-compatibility/2006">
          <mc:Choice Requires="x14">
            <control shapeId="25726" r:id="rId29" name="Check Box 126">
              <controlPr defaultSize="0" autoFill="0" autoLine="0" autoPict="0">
                <anchor moveWithCells="1">
                  <from>
                    <xdr:col>11</xdr:col>
                    <xdr:colOff>57150</xdr:colOff>
                    <xdr:row>66</xdr:row>
                    <xdr:rowOff>9525</xdr:rowOff>
                  </from>
                  <to>
                    <xdr:col>13</xdr:col>
                    <xdr:colOff>38100</xdr:colOff>
                    <xdr:row>66</xdr:row>
                    <xdr:rowOff>247650</xdr:rowOff>
                  </to>
                </anchor>
              </controlPr>
            </control>
          </mc:Choice>
        </mc:AlternateContent>
        <mc:AlternateContent xmlns:mc="http://schemas.openxmlformats.org/markup-compatibility/2006">
          <mc:Choice Requires="x14">
            <control shapeId="25730" r:id="rId30" name="Check Box 130">
              <controlPr defaultSize="0" autoFill="0" autoLine="0" autoPict="0">
                <anchor moveWithCells="1">
                  <from>
                    <xdr:col>14</xdr:col>
                    <xdr:colOff>123825</xdr:colOff>
                    <xdr:row>15</xdr:row>
                    <xdr:rowOff>28575</xdr:rowOff>
                  </from>
                  <to>
                    <xdr:col>16</xdr:col>
                    <xdr:colOff>104775</xdr:colOff>
                    <xdr:row>15</xdr:row>
                    <xdr:rowOff>295275</xdr:rowOff>
                  </to>
                </anchor>
              </controlPr>
            </control>
          </mc:Choice>
        </mc:AlternateContent>
        <mc:AlternateContent xmlns:mc="http://schemas.openxmlformats.org/markup-compatibility/2006">
          <mc:Choice Requires="x14">
            <control shapeId="25731" r:id="rId31" name="Check Box 131">
              <controlPr defaultSize="0" autoFill="0" autoLine="0" autoPict="0">
                <anchor moveWithCells="1">
                  <from>
                    <xdr:col>14</xdr:col>
                    <xdr:colOff>123825</xdr:colOff>
                    <xdr:row>15</xdr:row>
                    <xdr:rowOff>228600</xdr:rowOff>
                  </from>
                  <to>
                    <xdr:col>16</xdr:col>
                    <xdr:colOff>104775</xdr:colOff>
                    <xdr:row>15</xdr:row>
                    <xdr:rowOff>485775</xdr:rowOff>
                  </to>
                </anchor>
              </controlPr>
            </control>
          </mc:Choice>
        </mc:AlternateContent>
        <mc:AlternateContent xmlns:mc="http://schemas.openxmlformats.org/markup-compatibility/2006">
          <mc:Choice Requires="x14">
            <control shapeId="25733" r:id="rId32" name="Check Box 133">
              <controlPr defaultSize="0" autoFill="0" autoLine="0" autoPict="0">
                <anchor moveWithCells="1">
                  <from>
                    <xdr:col>11</xdr:col>
                    <xdr:colOff>133350</xdr:colOff>
                    <xdr:row>15</xdr:row>
                    <xdr:rowOff>28575</xdr:rowOff>
                  </from>
                  <to>
                    <xdr:col>13</xdr:col>
                    <xdr:colOff>152400</xdr:colOff>
                    <xdr:row>15</xdr:row>
                    <xdr:rowOff>295275</xdr:rowOff>
                  </to>
                </anchor>
              </controlPr>
            </control>
          </mc:Choice>
        </mc:AlternateContent>
        <mc:AlternateContent xmlns:mc="http://schemas.openxmlformats.org/markup-compatibility/2006">
          <mc:Choice Requires="x14">
            <control shapeId="25734" r:id="rId33" name="Check Box 134">
              <controlPr defaultSize="0" autoFill="0" autoLine="0" autoPict="0">
                <anchor moveWithCells="1">
                  <from>
                    <xdr:col>11</xdr:col>
                    <xdr:colOff>133350</xdr:colOff>
                    <xdr:row>15</xdr:row>
                    <xdr:rowOff>228600</xdr:rowOff>
                  </from>
                  <to>
                    <xdr:col>13</xdr:col>
                    <xdr:colOff>152400</xdr:colOff>
                    <xdr:row>15</xdr:row>
                    <xdr:rowOff>485775</xdr:rowOff>
                  </to>
                </anchor>
              </controlPr>
            </control>
          </mc:Choice>
        </mc:AlternateContent>
        <mc:AlternateContent xmlns:mc="http://schemas.openxmlformats.org/markup-compatibility/2006">
          <mc:Choice Requires="x14">
            <control shapeId="25727" r:id="rId34" name="Check Box 127">
              <controlPr defaultSize="0" autoFill="0" autoLine="0" autoPict="0">
                <anchor moveWithCells="1">
                  <from>
                    <xdr:col>21</xdr:col>
                    <xdr:colOff>114300</xdr:colOff>
                    <xdr:row>14</xdr:row>
                    <xdr:rowOff>628650</xdr:rowOff>
                  </from>
                  <to>
                    <xdr:col>23</xdr:col>
                    <xdr:colOff>104775</xdr:colOff>
                    <xdr:row>15</xdr:row>
                    <xdr:rowOff>266700</xdr:rowOff>
                  </to>
                </anchor>
              </controlPr>
            </control>
          </mc:Choice>
        </mc:AlternateContent>
        <mc:AlternateContent xmlns:mc="http://schemas.openxmlformats.org/markup-compatibility/2006">
          <mc:Choice Requires="x14">
            <control shapeId="25728" r:id="rId35" name="Check Box 128">
              <controlPr defaultSize="0" autoFill="0" autoLine="0" autoPict="0">
                <anchor moveWithCells="1">
                  <from>
                    <xdr:col>21</xdr:col>
                    <xdr:colOff>114300</xdr:colOff>
                    <xdr:row>15</xdr:row>
                    <xdr:rowOff>142875</xdr:rowOff>
                  </from>
                  <to>
                    <xdr:col>23</xdr:col>
                    <xdr:colOff>104775</xdr:colOff>
                    <xdr:row>15</xdr:row>
                    <xdr:rowOff>400050</xdr:rowOff>
                  </to>
                </anchor>
              </controlPr>
            </control>
          </mc:Choice>
        </mc:AlternateContent>
        <mc:AlternateContent xmlns:mc="http://schemas.openxmlformats.org/markup-compatibility/2006">
          <mc:Choice Requires="x14">
            <control shapeId="25729" r:id="rId36" name="Check Box 129">
              <controlPr defaultSize="0" autoFill="0" autoLine="0" autoPict="0">
                <anchor moveWithCells="1">
                  <from>
                    <xdr:col>21</xdr:col>
                    <xdr:colOff>114300</xdr:colOff>
                    <xdr:row>15</xdr:row>
                    <xdr:rowOff>285750</xdr:rowOff>
                  </from>
                  <to>
                    <xdr:col>23</xdr:col>
                    <xdr:colOff>104775</xdr:colOff>
                    <xdr:row>16</xdr:row>
                    <xdr:rowOff>38100</xdr:rowOff>
                  </to>
                </anchor>
              </controlPr>
            </control>
          </mc:Choice>
        </mc:AlternateContent>
        <mc:AlternateContent xmlns:mc="http://schemas.openxmlformats.org/markup-compatibility/2006">
          <mc:Choice Requires="x14">
            <control shapeId="25736" r:id="rId37" name="Check Box 136">
              <controlPr defaultSize="0" autoFill="0" autoLine="0" autoPict="0">
                <anchor moveWithCells="1">
                  <from>
                    <xdr:col>5</xdr:col>
                    <xdr:colOff>57150</xdr:colOff>
                    <xdr:row>35</xdr:row>
                    <xdr:rowOff>200025</xdr:rowOff>
                  </from>
                  <to>
                    <xdr:col>7</xdr:col>
                    <xdr:colOff>28575</xdr:colOff>
                    <xdr:row>37</xdr:row>
                    <xdr:rowOff>0</xdr:rowOff>
                  </to>
                </anchor>
              </controlPr>
            </control>
          </mc:Choice>
        </mc:AlternateContent>
        <mc:AlternateContent xmlns:mc="http://schemas.openxmlformats.org/markup-compatibility/2006">
          <mc:Choice Requires="x14">
            <control shapeId="25759" r:id="rId38" name="Check Box 159">
              <controlPr defaultSize="0" autoFill="0" autoLine="0" autoPict="0">
                <anchor moveWithCells="1">
                  <from>
                    <xdr:col>5</xdr:col>
                    <xdr:colOff>57150</xdr:colOff>
                    <xdr:row>36</xdr:row>
                    <xdr:rowOff>200025</xdr:rowOff>
                  </from>
                  <to>
                    <xdr:col>7</xdr:col>
                    <xdr:colOff>28575</xdr:colOff>
                    <xdr:row>38</xdr:row>
                    <xdr:rowOff>0</xdr:rowOff>
                  </to>
                </anchor>
              </controlPr>
            </control>
          </mc:Choice>
        </mc:AlternateContent>
        <mc:AlternateContent xmlns:mc="http://schemas.openxmlformats.org/markup-compatibility/2006">
          <mc:Choice Requires="x14">
            <control shapeId="25760" r:id="rId39" name="Check Box 160">
              <controlPr defaultSize="0" autoFill="0" autoLine="0" autoPict="0">
                <anchor moveWithCells="1">
                  <from>
                    <xdr:col>1</xdr:col>
                    <xdr:colOff>180975</xdr:colOff>
                    <xdr:row>55</xdr:row>
                    <xdr:rowOff>95250</xdr:rowOff>
                  </from>
                  <to>
                    <xdr:col>6</xdr:col>
                    <xdr:colOff>38100</xdr:colOff>
                    <xdr:row>55</xdr:row>
                    <xdr:rowOff>342900</xdr:rowOff>
                  </to>
                </anchor>
              </controlPr>
            </control>
          </mc:Choice>
        </mc:AlternateContent>
        <mc:AlternateContent xmlns:mc="http://schemas.openxmlformats.org/markup-compatibility/2006">
          <mc:Choice Requires="x14">
            <control shapeId="25763" r:id="rId40" name="Check Box 163">
              <controlPr defaultSize="0" autoFill="0" autoLine="0" autoPict="0">
                <anchor moveWithCells="1">
                  <from>
                    <xdr:col>2</xdr:col>
                    <xdr:colOff>0</xdr:colOff>
                    <xdr:row>54</xdr:row>
                    <xdr:rowOff>104775</xdr:rowOff>
                  </from>
                  <to>
                    <xdr:col>6</xdr:col>
                    <xdr:colOff>38100</xdr:colOff>
                    <xdr:row>54</xdr:row>
                    <xdr:rowOff>352425</xdr:rowOff>
                  </to>
                </anchor>
              </controlPr>
            </control>
          </mc:Choice>
        </mc:AlternateContent>
        <mc:AlternateContent xmlns:mc="http://schemas.openxmlformats.org/markup-compatibility/2006">
          <mc:Choice Requires="x14">
            <control shapeId="25765" r:id="rId41" name="Check Box 165">
              <controlPr defaultSize="0" autoFill="0" autoLine="0" autoPict="0">
                <anchor moveWithCells="1">
                  <from>
                    <xdr:col>2</xdr:col>
                    <xdr:colOff>0</xdr:colOff>
                    <xdr:row>52</xdr:row>
                    <xdr:rowOff>257175</xdr:rowOff>
                  </from>
                  <to>
                    <xdr:col>6</xdr:col>
                    <xdr:colOff>38100</xdr:colOff>
                    <xdr:row>53</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'参照リスト（供用時はシートを非表示に）'!$B$2:$B$32</xm:f>
          </x14:formula1>
          <xm:sqref>Q11:R11 X2 W31 P74:P77 X76 S66</xm:sqref>
        </x14:dataValidation>
        <x14:dataValidation type="list" allowBlank="1" showInputMessage="1" showErrorMessage="1">
          <x14:formula1>
            <xm:f>'参照リスト（供用時はシートを非表示に）'!$A$2:$A$13</xm:f>
          </x14:formula1>
          <xm:sqref>N11:O11 V2 T31 N74:N77 V76 Q66</xm:sqref>
        </x14:dataValidation>
        <x14:dataValidation type="list" allowBlank="1" showInputMessage="1" showErrorMessage="1">
          <x14:formula1>
            <xm:f>'参照リスト（供用時はシートを非表示に）'!$D$1:$D$6</xm:f>
          </x14:formula1>
          <xm:sqref>I68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B1:AC57"/>
  <sheetViews>
    <sheetView view="pageBreakPreview" zoomScaleNormal="100" zoomScaleSheetLayoutView="100" workbookViewId="0"/>
  </sheetViews>
  <sheetFormatPr defaultColWidth="9" defaultRowHeight="15"/>
  <cols>
    <col min="1" max="1" width="1.5" style="8" customWidth="1"/>
    <col min="2" max="3" width="2.375" style="8" customWidth="1"/>
    <col min="4" max="4" width="4" style="8" customWidth="1"/>
    <col min="5" max="5" width="4.125" style="8" customWidth="1"/>
    <col min="6" max="10" width="4" style="8" customWidth="1"/>
    <col min="11" max="11" width="5" style="8" customWidth="1"/>
    <col min="12" max="14" width="4" style="8" customWidth="1"/>
    <col min="15" max="15" width="4.625" style="8" customWidth="1"/>
    <col min="16" max="17" width="4" style="8" customWidth="1"/>
    <col min="18" max="18" width="5.125" style="8" customWidth="1"/>
    <col min="19" max="19" width="4.625" style="8" customWidth="1"/>
    <col min="20" max="24" width="4.375" style="8" customWidth="1"/>
    <col min="25" max="25" width="4.5" style="8" customWidth="1"/>
    <col min="26" max="16384" width="9" style="8"/>
  </cols>
  <sheetData>
    <row r="1" spans="2:29" ht="18">
      <c r="U1" s="34" t="s">
        <v>196</v>
      </c>
    </row>
    <row r="2" spans="2:29" s="115" customFormat="1" ht="18.75" customHeight="1">
      <c r="B2" s="210" t="s">
        <v>159</v>
      </c>
      <c r="C2" s="210"/>
      <c r="D2" s="210"/>
      <c r="E2" s="210"/>
      <c r="F2" s="210"/>
      <c r="G2" s="210"/>
      <c r="H2" s="210"/>
      <c r="I2" s="210"/>
      <c r="J2" s="210"/>
      <c r="K2" s="210"/>
      <c r="L2" s="210"/>
      <c r="M2" s="210"/>
      <c r="N2" s="210"/>
      <c r="O2" s="210"/>
      <c r="P2" s="210"/>
      <c r="Q2" s="210"/>
      <c r="R2" s="210"/>
      <c r="S2" s="210"/>
      <c r="T2" s="210"/>
      <c r="U2" s="210"/>
      <c r="V2" s="210"/>
      <c r="W2" s="210"/>
      <c r="X2" s="210"/>
      <c r="Z2" s="280"/>
      <c r="AA2" s="280"/>
      <c r="AB2" s="280"/>
      <c r="AC2" s="280"/>
    </row>
    <row r="3" spans="2:29" s="32" customFormat="1" ht="25.5" customHeight="1">
      <c r="C3" s="140" t="s">
        <v>160</v>
      </c>
      <c r="D3" s="33"/>
      <c r="E3" s="138"/>
      <c r="F3" s="138"/>
      <c r="G3" s="138"/>
      <c r="H3" s="138"/>
      <c r="I3" s="138"/>
      <c r="J3" s="138"/>
      <c r="K3" s="138"/>
      <c r="L3" s="138"/>
      <c r="M3" s="138"/>
      <c r="N3" s="140"/>
      <c r="O3" s="138"/>
      <c r="P3" s="138"/>
      <c r="Q3" s="137"/>
      <c r="R3" s="137"/>
      <c r="S3" s="137"/>
      <c r="T3" s="137"/>
      <c r="U3" s="137"/>
      <c r="V3" s="137"/>
      <c r="W3" s="137"/>
      <c r="X3" s="137"/>
      <c r="Y3" s="137"/>
    </row>
    <row r="4" spans="2:29" s="119" customFormat="1" ht="33" customHeight="1">
      <c r="E4" s="120" t="s">
        <v>161</v>
      </c>
      <c r="J4" s="121"/>
      <c r="P4" s="122"/>
      <c r="Q4" s="122"/>
      <c r="R4" s="123" t="s">
        <v>162</v>
      </c>
    </row>
    <row r="5" spans="2:29" ht="4.5" customHeight="1">
      <c r="F5" s="111"/>
      <c r="G5" s="1"/>
      <c r="H5" s="1"/>
      <c r="I5" s="1"/>
      <c r="M5" s="1"/>
      <c r="O5" s="1"/>
      <c r="P5" s="1"/>
      <c r="Q5" s="1"/>
      <c r="R5" s="1"/>
      <c r="S5" s="1"/>
      <c r="T5" s="1"/>
      <c r="U5" s="1"/>
      <c r="V5" s="1"/>
      <c r="W5" s="1"/>
      <c r="X5" s="1"/>
      <c r="Y5" s="1"/>
    </row>
    <row r="6" spans="2:29" ht="18" customHeight="1">
      <c r="C6" s="150" t="s">
        <v>36</v>
      </c>
      <c r="D6" s="151"/>
      <c r="E6" s="114" t="s">
        <v>153</v>
      </c>
      <c r="F6" s="4"/>
      <c r="G6" s="4"/>
      <c r="H6" s="4"/>
      <c r="I6" s="4"/>
      <c r="J6" s="4"/>
      <c r="K6" s="4"/>
      <c r="L6" s="4"/>
      <c r="M6" s="4"/>
      <c r="N6" s="4"/>
      <c r="O6" s="4"/>
      <c r="P6" s="4"/>
      <c r="Q6" s="4"/>
      <c r="R6" s="4"/>
      <c r="S6" s="4"/>
      <c r="T6" s="4"/>
      <c r="U6" s="4"/>
      <c r="V6" s="4"/>
      <c r="W6" s="4"/>
      <c r="X6" s="4"/>
      <c r="Y6" s="4"/>
    </row>
    <row r="7" spans="2:29" ht="36.6" customHeight="1">
      <c r="D7" s="149" t="s">
        <v>213</v>
      </c>
      <c r="E7" s="149"/>
      <c r="F7" s="149"/>
      <c r="G7" s="149"/>
      <c r="H7" s="149"/>
      <c r="I7" s="149"/>
      <c r="J7" s="149"/>
      <c r="K7" s="149"/>
      <c r="L7" s="149"/>
      <c r="M7" s="149"/>
      <c r="N7" s="149"/>
      <c r="O7" s="149"/>
      <c r="P7" s="149"/>
      <c r="Q7" s="149"/>
      <c r="R7" s="149"/>
      <c r="S7" s="149"/>
      <c r="T7" s="149"/>
      <c r="U7" s="149"/>
      <c r="V7" s="149"/>
      <c r="W7" s="149"/>
      <c r="X7" s="149"/>
      <c r="Y7" s="149"/>
    </row>
    <row r="8" spans="2:29" ht="18.75" customHeight="1">
      <c r="E8" s="116" t="s">
        <v>150</v>
      </c>
      <c r="J8" s="111"/>
      <c r="K8" s="111" t="s">
        <v>18</v>
      </c>
      <c r="L8" s="112"/>
      <c r="M8" s="1" t="s">
        <v>7</v>
      </c>
      <c r="N8" s="112"/>
      <c r="O8" s="1" t="s">
        <v>8</v>
      </c>
      <c r="P8" s="112"/>
      <c r="Q8" s="1" t="s">
        <v>24</v>
      </c>
      <c r="R8" s="1" t="s">
        <v>17</v>
      </c>
      <c r="S8" s="111" t="s">
        <v>18</v>
      </c>
      <c r="T8" s="112"/>
      <c r="U8" s="1" t="s">
        <v>7</v>
      </c>
      <c r="V8" s="112"/>
      <c r="W8" s="1" t="s">
        <v>8</v>
      </c>
      <c r="X8" s="112"/>
      <c r="Y8" s="1" t="s">
        <v>24</v>
      </c>
    </row>
    <row r="9" spans="2:29" ht="18.75" customHeight="1">
      <c r="E9" s="116" t="s">
        <v>151</v>
      </c>
      <c r="J9" s="111"/>
      <c r="K9" s="281" t="s">
        <v>152</v>
      </c>
      <c r="L9" s="281"/>
      <c r="M9" s="281"/>
      <c r="N9" s="281"/>
      <c r="O9" s="281"/>
      <c r="P9" s="281"/>
      <c r="Q9" s="281"/>
      <c r="R9" s="281"/>
      <c r="S9" s="281"/>
      <c r="T9" s="281"/>
      <c r="U9" s="281"/>
      <c r="V9" s="281"/>
      <c r="W9" s="281"/>
      <c r="X9" s="281"/>
      <c r="Y9" s="281"/>
    </row>
    <row r="10" spans="2:29" ht="18.75" customHeight="1">
      <c r="E10" s="116"/>
      <c r="J10" s="111"/>
      <c r="K10" s="118"/>
      <c r="L10" s="118"/>
      <c r="M10" s="118"/>
      <c r="N10" s="118"/>
      <c r="O10" s="118"/>
      <c r="P10" s="118"/>
      <c r="Q10" s="118"/>
      <c r="R10" s="118"/>
      <c r="S10" s="118"/>
      <c r="T10" s="118"/>
      <c r="U10" s="118"/>
      <c r="V10" s="118"/>
      <c r="W10" s="118"/>
      <c r="X10" s="118"/>
      <c r="Y10" s="118"/>
    </row>
    <row r="11" spans="2:29" ht="18" customHeight="1">
      <c r="E11" s="116"/>
      <c r="F11" s="111"/>
      <c r="G11" s="1"/>
      <c r="H11" s="1"/>
      <c r="I11" s="1"/>
      <c r="K11" s="282"/>
      <c r="L11" s="282"/>
      <c r="M11" s="282"/>
      <c r="N11" s="282"/>
      <c r="O11" s="282"/>
      <c r="P11" s="282"/>
      <c r="Q11" s="282"/>
      <c r="R11" s="282"/>
      <c r="S11" s="282"/>
      <c r="T11" s="282"/>
      <c r="U11" s="282"/>
      <c r="V11" s="282"/>
      <c r="W11" s="282"/>
      <c r="X11" s="282"/>
      <c r="Y11" s="282"/>
    </row>
    <row r="12" spans="2:29" ht="5.0999999999999996" customHeight="1"/>
    <row r="13" spans="2:29" ht="18" customHeight="1">
      <c r="C13" s="150" t="s">
        <v>37</v>
      </c>
      <c r="D13" s="151"/>
      <c r="E13" s="114" t="s">
        <v>166</v>
      </c>
      <c r="F13" s="4"/>
      <c r="G13" s="4"/>
      <c r="H13" s="4"/>
      <c r="I13" s="4"/>
      <c r="J13" s="4"/>
      <c r="K13" s="4"/>
      <c r="L13" s="4"/>
      <c r="M13" s="4"/>
      <c r="N13" s="4"/>
      <c r="O13" s="4"/>
      <c r="P13" s="4"/>
      <c r="Q13" s="4"/>
      <c r="R13" s="4"/>
      <c r="S13" s="4"/>
      <c r="T13" s="4"/>
      <c r="U13" s="4"/>
      <c r="V13" s="4"/>
      <c r="W13" s="4"/>
      <c r="X13" s="4"/>
      <c r="Y13" s="4"/>
    </row>
    <row r="14" spans="2:29" ht="18.75" customHeight="1">
      <c r="C14" s="113"/>
      <c r="D14" s="113"/>
      <c r="E14" s="116" t="s">
        <v>165</v>
      </c>
      <c r="K14" s="124"/>
      <c r="L14" s="93" t="s">
        <v>163</v>
      </c>
      <c r="M14" s="93"/>
      <c r="N14" s="93"/>
      <c r="O14" s="93"/>
      <c r="P14" s="93"/>
      <c r="Q14" s="93"/>
      <c r="R14" s="81"/>
      <c r="S14" s="81"/>
      <c r="T14" s="81"/>
      <c r="U14" s="81"/>
      <c r="V14" s="93"/>
      <c r="W14" s="93"/>
      <c r="X14" s="93"/>
      <c r="Y14" s="93"/>
      <c r="Z14" s="65"/>
    </row>
    <row r="15" spans="2:29" ht="18.75" customHeight="1">
      <c r="C15" s="113"/>
      <c r="D15" s="113"/>
      <c r="E15" s="113"/>
      <c r="K15" s="124"/>
      <c r="L15" s="125" t="s">
        <v>164</v>
      </c>
      <c r="M15" s="125"/>
      <c r="N15" s="125"/>
      <c r="O15" s="125"/>
      <c r="P15" s="125"/>
      <c r="Q15" s="125"/>
      <c r="R15" s="81"/>
      <c r="S15" s="81"/>
      <c r="T15" s="81"/>
      <c r="U15" s="81"/>
      <c r="V15" s="125"/>
      <c r="W15" s="125"/>
      <c r="X15" s="125"/>
      <c r="Y15" s="125"/>
      <c r="Z15" s="65"/>
    </row>
    <row r="16" spans="2:29" ht="18.75" customHeight="1">
      <c r="C16" s="113"/>
      <c r="D16" s="113"/>
      <c r="E16" s="113"/>
      <c r="K16" s="124"/>
      <c r="L16" s="93" t="s">
        <v>193</v>
      </c>
      <c r="M16" s="93"/>
      <c r="N16" s="93"/>
      <c r="O16" s="93"/>
      <c r="P16" s="93"/>
      <c r="Q16" s="93"/>
      <c r="R16" s="81"/>
      <c r="S16" s="81"/>
      <c r="T16" s="81"/>
      <c r="U16" s="81"/>
      <c r="V16" s="93"/>
      <c r="W16" s="93"/>
      <c r="X16" s="93"/>
      <c r="Y16" s="93"/>
      <c r="Z16" s="65"/>
    </row>
    <row r="17" spans="3:26" ht="18.75" customHeight="1">
      <c r="E17" s="116" t="s">
        <v>150</v>
      </c>
      <c r="J17" s="111"/>
      <c r="K17" s="111" t="s">
        <v>18</v>
      </c>
      <c r="L17" s="112"/>
      <c r="M17" s="1" t="s">
        <v>7</v>
      </c>
      <c r="N17" s="112"/>
      <c r="O17" s="1" t="s">
        <v>8</v>
      </c>
      <c r="P17" s="112"/>
      <c r="Q17" s="1" t="s">
        <v>24</v>
      </c>
      <c r="R17" s="1" t="s">
        <v>17</v>
      </c>
      <c r="S17" s="111" t="s">
        <v>18</v>
      </c>
      <c r="T17" s="112"/>
      <c r="U17" s="1" t="s">
        <v>7</v>
      </c>
      <c r="V17" s="112"/>
      <c r="W17" s="1" t="s">
        <v>8</v>
      </c>
      <c r="X17" s="112"/>
      <c r="Y17" s="1" t="s">
        <v>24</v>
      </c>
    </row>
    <row r="18" spans="3:26" ht="18.75" customHeight="1">
      <c r="E18" s="116" t="s">
        <v>151</v>
      </c>
      <c r="J18" s="111"/>
      <c r="K18" s="281" t="s">
        <v>152</v>
      </c>
      <c r="L18" s="281"/>
      <c r="M18" s="281"/>
      <c r="N18" s="281"/>
      <c r="O18" s="281"/>
      <c r="P18" s="281"/>
      <c r="Q18" s="281"/>
      <c r="R18" s="281"/>
      <c r="S18" s="281"/>
      <c r="T18" s="281"/>
      <c r="U18" s="281"/>
      <c r="V18" s="281"/>
      <c r="W18" s="281"/>
      <c r="X18" s="281"/>
      <c r="Y18" s="281"/>
    </row>
    <row r="19" spans="3:26" ht="18.75" customHeight="1">
      <c r="E19" s="116"/>
      <c r="J19" s="111"/>
      <c r="K19" s="118"/>
      <c r="L19" s="118"/>
      <c r="M19" s="118"/>
      <c r="N19" s="118"/>
      <c r="O19" s="118"/>
      <c r="P19" s="118"/>
      <c r="Q19" s="118"/>
      <c r="R19" s="118"/>
      <c r="S19" s="118"/>
      <c r="T19" s="118"/>
      <c r="U19" s="118"/>
      <c r="V19" s="118"/>
      <c r="W19" s="118"/>
      <c r="X19" s="118"/>
      <c r="Y19" s="118"/>
    </row>
    <row r="20" spans="3:26" ht="18" customHeight="1">
      <c r="E20" s="116"/>
      <c r="F20" s="111"/>
      <c r="G20" s="1"/>
      <c r="H20" s="1"/>
      <c r="I20" s="1"/>
      <c r="K20" s="282"/>
      <c r="L20" s="282"/>
      <c r="M20" s="282"/>
      <c r="N20" s="282"/>
      <c r="O20" s="282"/>
      <c r="P20" s="282"/>
      <c r="Q20" s="282"/>
      <c r="R20" s="282"/>
      <c r="S20" s="282"/>
      <c r="T20" s="282"/>
      <c r="U20" s="282"/>
      <c r="V20" s="282"/>
      <c r="W20" s="282"/>
      <c r="X20" s="282"/>
      <c r="Y20" s="282"/>
    </row>
    <row r="21" spans="3:26" ht="5.0999999999999996" customHeight="1"/>
    <row r="22" spans="3:26" ht="18" customHeight="1">
      <c r="C22" s="150" t="s">
        <v>38</v>
      </c>
      <c r="D22" s="151"/>
      <c r="E22" s="114" t="s">
        <v>167</v>
      </c>
      <c r="F22" s="4"/>
      <c r="G22" s="4"/>
      <c r="H22" s="4"/>
      <c r="I22" s="4"/>
      <c r="J22" s="4"/>
      <c r="K22" s="4"/>
      <c r="L22" s="4"/>
      <c r="M22" s="4"/>
      <c r="N22" s="4"/>
      <c r="O22" s="4"/>
      <c r="P22" s="4"/>
      <c r="Q22" s="4"/>
      <c r="R22" s="4"/>
      <c r="S22" s="4"/>
      <c r="T22" s="4"/>
      <c r="U22" s="4"/>
      <c r="V22" s="4"/>
      <c r="W22" s="4"/>
      <c r="X22" s="4"/>
      <c r="Y22" s="4"/>
    </row>
    <row r="23" spans="3:26" ht="18.75" customHeight="1">
      <c r="C23" s="113"/>
      <c r="D23" s="113"/>
      <c r="E23" s="116" t="s">
        <v>165</v>
      </c>
      <c r="K23" s="124"/>
      <c r="L23" s="93" t="s">
        <v>163</v>
      </c>
      <c r="M23" s="93"/>
      <c r="N23" s="93"/>
      <c r="O23" s="93"/>
      <c r="P23" s="93"/>
      <c r="Q23" s="93"/>
      <c r="R23" s="81"/>
      <c r="S23" s="81"/>
      <c r="T23" s="81"/>
      <c r="U23" s="81"/>
      <c r="V23" s="93"/>
      <c r="W23" s="93"/>
      <c r="X23" s="93"/>
      <c r="Y23" s="93"/>
      <c r="Z23" s="65"/>
    </row>
    <row r="24" spans="3:26" ht="18.75" customHeight="1">
      <c r="C24" s="113"/>
      <c r="D24" s="113"/>
      <c r="E24" s="113"/>
      <c r="K24" s="124"/>
      <c r="L24" s="125" t="s">
        <v>164</v>
      </c>
      <c r="M24" s="125"/>
      <c r="N24" s="125"/>
      <c r="O24" s="125"/>
      <c r="P24" s="125"/>
      <c r="Q24" s="125"/>
      <c r="R24" s="81"/>
      <c r="S24" s="81"/>
      <c r="T24" s="81"/>
      <c r="U24" s="81"/>
      <c r="V24" s="125"/>
      <c r="W24" s="125"/>
      <c r="X24" s="125"/>
      <c r="Y24" s="125"/>
      <c r="Z24" s="65"/>
    </row>
    <row r="25" spans="3:26" ht="18.75" customHeight="1">
      <c r="C25" s="113"/>
      <c r="D25" s="113"/>
      <c r="E25" s="113"/>
      <c r="K25" s="124"/>
      <c r="L25" s="93" t="s">
        <v>193</v>
      </c>
      <c r="M25" s="93"/>
      <c r="N25" s="93"/>
      <c r="O25" s="93"/>
      <c r="P25" s="93"/>
      <c r="Q25" s="93"/>
      <c r="R25" s="81"/>
      <c r="S25" s="81"/>
      <c r="T25" s="81"/>
      <c r="U25" s="81"/>
      <c r="V25" s="93"/>
      <c r="W25" s="93"/>
      <c r="X25" s="93"/>
      <c r="Y25" s="93"/>
      <c r="Z25" s="65"/>
    </row>
    <row r="26" spans="3:26" ht="18.75" customHeight="1">
      <c r="E26" s="116" t="s">
        <v>150</v>
      </c>
      <c r="J26" s="111"/>
      <c r="K26" s="111" t="s">
        <v>18</v>
      </c>
      <c r="L26" s="112"/>
      <c r="M26" s="1" t="s">
        <v>7</v>
      </c>
      <c r="N26" s="112"/>
      <c r="O26" s="1" t="s">
        <v>8</v>
      </c>
      <c r="P26" s="112"/>
      <c r="Q26" s="1" t="s">
        <v>24</v>
      </c>
      <c r="R26" s="1" t="s">
        <v>17</v>
      </c>
      <c r="S26" s="111" t="s">
        <v>18</v>
      </c>
      <c r="T26" s="112"/>
      <c r="U26" s="1" t="s">
        <v>7</v>
      </c>
      <c r="V26" s="112"/>
      <c r="W26" s="1" t="s">
        <v>8</v>
      </c>
      <c r="X26" s="112"/>
      <c r="Y26" s="1" t="s">
        <v>24</v>
      </c>
    </row>
    <row r="27" spans="3:26" ht="18.75" customHeight="1">
      <c r="E27" s="116" t="s">
        <v>151</v>
      </c>
      <c r="J27" s="111"/>
      <c r="K27" s="281" t="s">
        <v>152</v>
      </c>
      <c r="L27" s="281"/>
      <c r="M27" s="281"/>
      <c r="N27" s="281"/>
      <c r="O27" s="281"/>
      <c r="P27" s="281"/>
      <c r="Q27" s="281"/>
      <c r="R27" s="281"/>
      <c r="S27" s="281"/>
      <c r="T27" s="281"/>
      <c r="U27" s="281"/>
      <c r="V27" s="281"/>
      <c r="W27" s="281"/>
      <c r="X27" s="281"/>
      <c r="Y27" s="281"/>
    </row>
    <row r="28" spans="3:26" ht="18.75" customHeight="1">
      <c r="E28" s="116"/>
      <c r="J28" s="111"/>
      <c r="K28" s="118"/>
      <c r="L28" s="118"/>
      <c r="M28" s="118"/>
      <c r="N28" s="118"/>
      <c r="O28" s="118"/>
      <c r="P28" s="118"/>
      <c r="Q28" s="118"/>
      <c r="R28" s="118"/>
      <c r="S28" s="118"/>
      <c r="T28" s="118"/>
      <c r="U28" s="118"/>
      <c r="V28" s="118"/>
      <c r="W28" s="118"/>
      <c r="X28" s="118"/>
      <c r="Y28" s="118"/>
    </row>
    <row r="29" spans="3:26" ht="18" customHeight="1">
      <c r="E29" s="116"/>
      <c r="F29" s="111"/>
      <c r="G29" s="1"/>
      <c r="H29" s="1"/>
      <c r="I29" s="1"/>
      <c r="K29" s="282"/>
      <c r="L29" s="282"/>
      <c r="M29" s="282"/>
      <c r="N29" s="282"/>
      <c r="O29" s="282"/>
      <c r="P29" s="282"/>
      <c r="Q29" s="282"/>
      <c r="R29" s="282"/>
      <c r="S29" s="282"/>
      <c r="T29" s="282"/>
      <c r="U29" s="282"/>
      <c r="V29" s="282"/>
      <c r="W29" s="282"/>
      <c r="X29" s="282"/>
      <c r="Y29" s="282"/>
    </row>
    <row r="30" spans="3:26" ht="5.0999999999999996" customHeight="1"/>
    <row r="31" spans="3:26" ht="18" customHeight="1">
      <c r="C31" s="150" t="s">
        <v>169</v>
      </c>
      <c r="D31" s="151"/>
      <c r="E31" s="114" t="s">
        <v>168</v>
      </c>
      <c r="F31" s="4"/>
      <c r="G31" s="4"/>
      <c r="H31" s="4"/>
      <c r="I31" s="4"/>
      <c r="J31" s="4"/>
      <c r="K31" s="4"/>
      <c r="L31" s="4"/>
      <c r="M31" s="4"/>
      <c r="N31" s="4"/>
      <c r="O31" s="4"/>
      <c r="P31" s="4"/>
      <c r="Q31" s="4"/>
      <c r="R31" s="4"/>
      <c r="S31" s="4"/>
      <c r="T31" s="4"/>
      <c r="U31" s="4"/>
      <c r="V31" s="4"/>
      <c r="W31" s="4"/>
      <c r="X31" s="4"/>
      <c r="Y31" s="4"/>
    </row>
    <row r="32" spans="3:26" ht="18.75" customHeight="1">
      <c r="C32" s="113"/>
      <c r="D32" s="113"/>
      <c r="E32" s="116" t="s">
        <v>165</v>
      </c>
      <c r="K32" s="124"/>
      <c r="L32" s="93" t="s">
        <v>163</v>
      </c>
      <c r="M32" s="93"/>
      <c r="N32" s="93"/>
      <c r="O32" s="93"/>
      <c r="P32" s="93"/>
      <c r="Q32" s="93"/>
      <c r="R32" s="81"/>
      <c r="S32" s="81"/>
      <c r="T32" s="81"/>
      <c r="U32" s="81"/>
      <c r="V32" s="93"/>
      <c r="W32" s="93"/>
      <c r="X32" s="93"/>
      <c r="Y32" s="93"/>
      <c r="Z32" s="65"/>
    </row>
    <row r="33" spans="3:26" ht="18.75" customHeight="1">
      <c r="C33" s="113"/>
      <c r="D33" s="113"/>
      <c r="E33" s="113"/>
      <c r="K33" s="124"/>
      <c r="L33" s="125" t="s">
        <v>164</v>
      </c>
      <c r="M33" s="125"/>
      <c r="N33" s="125"/>
      <c r="O33" s="125"/>
      <c r="P33" s="125"/>
      <c r="Q33" s="125"/>
      <c r="R33" s="81"/>
      <c r="S33" s="81"/>
      <c r="T33" s="81"/>
      <c r="U33" s="81"/>
      <c r="V33" s="125"/>
      <c r="W33" s="125"/>
      <c r="X33" s="125"/>
      <c r="Y33" s="125"/>
      <c r="Z33" s="65"/>
    </row>
    <row r="34" spans="3:26" ht="18.75" customHeight="1">
      <c r="C34" s="113"/>
      <c r="D34" s="113"/>
      <c r="E34" s="113"/>
      <c r="K34" s="124"/>
      <c r="L34" s="93" t="s">
        <v>193</v>
      </c>
      <c r="M34" s="93"/>
      <c r="N34" s="93"/>
      <c r="O34" s="93"/>
      <c r="P34" s="93"/>
      <c r="Q34" s="93"/>
      <c r="R34" s="81"/>
      <c r="S34" s="81"/>
      <c r="T34" s="81"/>
      <c r="U34" s="81"/>
      <c r="V34" s="93"/>
      <c r="W34" s="93"/>
      <c r="X34" s="93"/>
      <c r="Y34" s="93"/>
      <c r="Z34" s="65"/>
    </row>
    <row r="35" spans="3:26" ht="18.75" customHeight="1">
      <c r="E35" s="116" t="s">
        <v>150</v>
      </c>
      <c r="J35" s="111"/>
      <c r="K35" s="111" t="s">
        <v>18</v>
      </c>
      <c r="L35" s="112"/>
      <c r="M35" s="1" t="s">
        <v>7</v>
      </c>
      <c r="N35" s="112"/>
      <c r="O35" s="1" t="s">
        <v>8</v>
      </c>
      <c r="P35" s="112"/>
      <c r="Q35" s="1" t="s">
        <v>24</v>
      </c>
      <c r="R35" s="1" t="s">
        <v>17</v>
      </c>
      <c r="S35" s="111" t="s">
        <v>18</v>
      </c>
      <c r="T35" s="112"/>
      <c r="U35" s="1" t="s">
        <v>7</v>
      </c>
      <c r="V35" s="112"/>
      <c r="W35" s="1" t="s">
        <v>8</v>
      </c>
      <c r="X35" s="112"/>
      <c r="Y35" s="1" t="s">
        <v>24</v>
      </c>
    </row>
    <row r="36" spans="3:26" ht="18.75" customHeight="1">
      <c r="E36" s="116" t="s">
        <v>151</v>
      </c>
      <c r="J36" s="111"/>
      <c r="K36" s="281" t="s">
        <v>152</v>
      </c>
      <c r="L36" s="281"/>
      <c r="M36" s="281"/>
      <c r="N36" s="281"/>
      <c r="O36" s="281"/>
      <c r="P36" s="281"/>
      <c r="Q36" s="281"/>
      <c r="R36" s="281"/>
      <c r="S36" s="281"/>
      <c r="T36" s="281"/>
      <c r="U36" s="281"/>
      <c r="V36" s="281"/>
      <c r="W36" s="281"/>
      <c r="X36" s="281"/>
      <c r="Y36" s="281"/>
    </row>
    <row r="37" spans="3:26" ht="18.75" customHeight="1">
      <c r="E37" s="116"/>
      <c r="J37" s="111"/>
      <c r="K37" s="118"/>
      <c r="L37" s="118"/>
      <c r="M37" s="118"/>
      <c r="N37" s="118"/>
      <c r="O37" s="118"/>
      <c r="P37" s="118"/>
      <c r="Q37" s="118"/>
      <c r="R37" s="118"/>
      <c r="S37" s="118"/>
      <c r="T37" s="118"/>
      <c r="U37" s="118"/>
      <c r="V37" s="118"/>
      <c r="W37" s="118"/>
      <c r="X37" s="118"/>
      <c r="Y37" s="118"/>
    </row>
    <row r="38" spans="3:26" ht="18" customHeight="1">
      <c r="E38" s="116"/>
      <c r="F38" s="111"/>
      <c r="G38" s="1"/>
      <c r="H38" s="1"/>
      <c r="I38" s="1"/>
      <c r="K38" s="282"/>
      <c r="L38" s="282"/>
      <c r="M38" s="282"/>
      <c r="N38" s="282"/>
      <c r="O38" s="282"/>
      <c r="P38" s="282"/>
      <c r="Q38" s="282"/>
      <c r="R38" s="282"/>
      <c r="S38" s="282"/>
      <c r="T38" s="282"/>
      <c r="U38" s="282"/>
      <c r="V38" s="282"/>
      <c r="W38" s="282"/>
      <c r="X38" s="282"/>
      <c r="Y38" s="282"/>
    </row>
    <row r="39" spans="3:26" ht="5.0999999999999996" customHeight="1"/>
    <row r="40" spans="3:26" ht="18" customHeight="1">
      <c r="C40" s="150" t="s">
        <v>170</v>
      </c>
      <c r="D40" s="151"/>
      <c r="E40" s="114" t="s">
        <v>171</v>
      </c>
      <c r="F40" s="4"/>
      <c r="G40" s="4"/>
      <c r="H40" s="4"/>
      <c r="I40" s="4"/>
      <c r="J40" s="4"/>
      <c r="K40" s="4"/>
      <c r="L40" s="4"/>
      <c r="M40" s="4"/>
      <c r="N40" s="4"/>
      <c r="O40" s="4"/>
      <c r="P40" s="4"/>
      <c r="Q40" s="4"/>
      <c r="R40" s="4"/>
      <c r="S40" s="4"/>
      <c r="T40" s="4"/>
      <c r="U40" s="4"/>
      <c r="V40" s="4"/>
      <c r="W40" s="4"/>
      <c r="X40" s="4"/>
      <c r="Y40" s="4"/>
    </row>
    <row r="41" spans="3:26" ht="18.75" customHeight="1">
      <c r="C41" s="113"/>
      <c r="D41" s="113"/>
      <c r="E41" s="116" t="s">
        <v>165</v>
      </c>
      <c r="K41" s="124"/>
      <c r="L41" s="93" t="s">
        <v>163</v>
      </c>
      <c r="M41" s="93"/>
      <c r="N41" s="93"/>
      <c r="O41" s="93"/>
      <c r="P41" s="93"/>
      <c r="Q41" s="93"/>
      <c r="R41" s="81"/>
      <c r="S41" s="81"/>
      <c r="T41" s="81"/>
      <c r="U41" s="81"/>
      <c r="V41" s="93"/>
      <c r="W41" s="93"/>
      <c r="X41" s="93"/>
      <c r="Y41" s="93"/>
      <c r="Z41" s="65"/>
    </row>
    <row r="42" spans="3:26" ht="18.75" customHeight="1">
      <c r="C42" s="113"/>
      <c r="D42" s="113"/>
      <c r="E42" s="113"/>
      <c r="K42" s="124"/>
      <c r="L42" s="125" t="s">
        <v>164</v>
      </c>
      <c r="M42" s="125"/>
      <c r="N42" s="125"/>
      <c r="O42" s="125"/>
      <c r="P42" s="125"/>
      <c r="Q42" s="125"/>
      <c r="R42" s="81"/>
      <c r="S42" s="81"/>
      <c r="T42" s="81"/>
      <c r="U42" s="81"/>
      <c r="V42" s="125"/>
      <c r="W42" s="125"/>
      <c r="X42" s="125"/>
      <c r="Y42" s="125"/>
      <c r="Z42" s="65"/>
    </row>
    <row r="43" spans="3:26" ht="18.75" customHeight="1">
      <c r="C43" s="113"/>
      <c r="D43" s="113"/>
      <c r="E43" s="113"/>
      <c r="K43" s="124"/>
      <c r="L43" s="93" t="s">
        <v>193</v>
      </c>
      <c r="M43" s="93"/>
      <c r="N43" s="93"/>
      <c r="O43" s="93"/>
      <c r="P43" s="93"/>
      <c r="Q43" s="93"/>
      <c r="R43" s="81"/>
      <c r="S43" s="81"/>
      <c r="T43" s="81"/>
      <c r="U43" s="81"/>
      <c r="V43" s="93"/>
      <c r="W43" s="93"/>
      <c r="X43" s="93"/>
      <c r="Y43" s="93"/>
      <c r="Z43" s="65"/>
    </row>
    <row r="44" spans="3:26" ht="18.75" customHeight="1">
      <c r="E44" s="116" t="s">
        <v>150</v>
      </c>
      <c r="J44" s="111"/>
      <c r="K44" s="111" t="s">
        <v>18</v>
      </c>
      <c r="L44" s="112"/>
      <c r="M44" s="1" t="s">
        <v>7</v>
      </c>
      <c r="N44" s="112"/>
      <c r="O44" s="1" t="s">
        <v>8</v>
      </c>
      <c r="P44" s="112"/>
      <c r="Q44" s="1" t="s">
        <v>24</v>
      </c>
      <c r="R44" s="1" t="s">
        <v>17</v>
      </c>
      <c r="S44" s="111" t="s">
        <v>18</v>
      </c>
      <c r="T44" s="112"/>
      <c r="U44" s="1" t="s">
        <v>7</v>
      </c>
      <c r="V44" s="112"/>
      <c r="W44" s="1" t="s">
        <v>8</v>
      </c>
      <c r="X44" s="112"/>
      <c r="Y44" s="1" t="s">
        <v>24</v>
      </c>
    </row>
    <row r="45" spans="3:26" ht="18.75" customHeight="1">
      <c r="E45" s="116" t="s">
        <v>151</v>
      </c>
      <c r="J45" s="111"/>
      <c r="K45" s="281" t="s">
        <v>152</v>
      </c>
      <c r="L45" s="281"/>
      <c r="M45" s="281"/>
      <c r="N45" s="281"/>
      <c r="O45" s="281"/>
      <c r="P45" s="281"/>
      <c r="Q45" s="281"/>
      <c r="R45" s="281"/>
      <c r="S45" s="281"/>
      <c r="T45" s="281"/>
      <c r="U45" s="281"/>
      <c r="V45" s="281"/>
      <c r="W45" s="281"/>
      <c r="X45" s="281"/>
      <c r="Y45" s="281"/>
    </row>
    <row r="46" spans="3:26" ht="18.75" customHeight="1">
      <c r="E46" s="116"/>
      <c r="J46" s="111"/>
      <c r="K46" s="118"/>
      <c r="L46" s="118"/>
      <c r="M46" s="118"/>
      <c r="N46" s="118"/>
      <c r="O46" s="118"/>
      <c r="P46" s="118"/>
      <c r="Q46" s="118"/>
      <c r="R46" s="118"/>
      <c r="S46" s="118"/>
      <c r="T46" s="118"/>
      <c r="U46" s="118"/>
      <c r="V46" s="118"/>
      <c r="W46" s="118"/>
      <c r="X46" s="118"/>
      <c r="Y46" s="118"/>
    </row>
    <row r="47" spans="3:26" ht="18" customHeight="1">
      <c r="E47" s="116"/>
      <c r="F47" s="111"/>
      <c r="G47" s="1"/>
      <c r="H47" s="1"/>
      <c r="I47" s="1"/>
      <c r="K47" s="282"/>
      <c r="L47" s="282"/>
      <c r="M47" s="282"/>
      <c r="N47" s="282"/>
      <c r="O47" s="282"/>
      <c r="P47" s="282"/>
      <c r="Q47" s="282"/>
      <c r="R47" s="282"/>
      <c r="S47" s="282"/>
      <c r="T47" s="282"/>
      <c r="U47" s="282"/>
      <c r="V47" s="282"/>
      <c r="W47" s="282"/>
      <c r="X47" s="282"/>
      <c r="Y47" s="282"/>
    </row>
    <row r="48" spans="3:26" ht="5.0999999999999996" customHeight="1"/>
    <row r="49" spans="3:26" ht="18" customHeight="1">
      <c r="C49" s="150" t="s">
        <v>172</v>
      </c>
      <c r="D49" s="151"/>
      <c r="E49" s="114" t="s">
        <v>173</v>
      </c>
      <c r="F49" s="4"/>
      <c r="G49" s="4"/>
      <c r="H49" s="4"/>
      <c r="I49" s="4"/>
      <c r="J49" s="4"/>
      <c r="K49" s="4"/>
      <c r="L49" s="4"/>
      <c r="M49" s="4"/>
      <c r="N49" s="4"/>
      <c r="O49" s="4"/>
      <c r="P49" s="4"/>
      <c r="Q49" s="4"/>
      <c r="R49" s="4"/>
      <c r="S49" s="4"/>
      <c r="T49" s="4"/>
      <c r="U49" s="4"/>
      <c r="V49" s="4"/>
      <c r="W49" s="4"/>
      <c r="X49" s="4"/>
      <c r="Y49" s="4"/>
    </row>
    <row r="50" spans="3:26" ht="18.75" customHeight="1">
      <c r="C50" s="113"/>
      <c r="D50" s="113"/>
      <c r="E50" s="116" t="s">
        <v>165</v>
      </c>
      <c r="K50" s="124"/>
      <c r="L50" s="93" t="s">
        <v>163</v>
      </c>
      <c r="M50" s="93"/>
      <c r="N50" s="93"/>
      <c r="O50" s="93"/>
      <c r="P50" s="93"/>
      <c r="Q50" s="93"/>
      <c r="R50" s="81"/>
      <c r="S50" s="81"/>
      <c r="T50" s="81"/>
      <c r="U50" s="81"/>
      <c r="V50" s="93"/>
      <c r="W50" s="93"/>
      <c r="X50" s="93"/>
      <c r="Y50" s="93"/>
      <c r="Z50" s="65"/>
    </row>
    <row r="51" spans="3:26" ht="18.75" customHeight="1">
      <c r="C51" s="113"/>
      <c r="D51" s="113"/>
      <c r="E51" s="113"/>
      <c r="K51" s="124"/>
      <c r="L51" s="125" t="s">
        <v>164</v>
      </c>
      <c r="M51" s="125"/>
      <c r="N51" s="125"/>
      <c r="O51" s="125"/>
      <c r="P51" s="125"/>
      <c r="Q51" s="125"/>
      <c r="R51" s="81"/>
      <c r="S51" s="81"/>
      <c r="T51" s="81"/>
      <c r="U51" s="81"/>
      <c r="V51" s="125"/>
      <c r="W51" s="125"/>
      <c r="X51" s="125"/>
      <c r="Y51" s="125"/>
      <c r="Z51" s="65"/>
    </row>
    <row r="52" spans="3:26" ht="18.75" customHeight="1">
      <c r="C52" s="113"/>
      <c r="D52" s="113"/>
      <c r="E52" s="113"/>
      <c r="K52" s="124"/>
      <c r="L52" s="93" t="s">
        <v>193</v>
      </c>
      <c r="M52" s="93"/>
      <c r="N52" s="93"/>
      <c r="O52" s="93"/>
      <c r="P52" s="93"/>
      <c r="Q52" s="93"/>
      <c r="R52" s="81"/>
      <c r="S52" s="81"/>
      <c r="T52" s="81"/>
      <c r="U52" s="81"/>
      <c r="V52" s="93"/>
      <c r="W52" s="93"/>
      <c r="X52" s="93"/>
      <c r="Y52" s="93"/>
      <c r="Z52" s="65"/>
    </row>
    <row r="53" spans="3:26" ht="18.75" customHeight="1">
      <c r="E53" s="116" t="s">
        <v>150</v>
      </c>
      <c r="J53" s="111"/>
      <c r="K53" s="111" t="s">
        <v>18</v>
      </c>
      <c r="L53" s="112"/>
      <c r="M53" s="1" t="s">
        <v>7</v>
      </c>
      <c r="N53" s="112"/>
      <c r="O53" s="1" t="s">
        <v>8</v>
      </c>
      <c r="P53" s="112"/>
      <c r="Q53" s="1" t="s">
        <v>24</v>
      </c>
      <c r="R53" s="1" t="s">
        <v>17</v>
      </c>
      <c r="S53" s="111" t="s">
        <v>18</v>
      </c>
      <c r="T53" s="112"/>
      <c r="U53" s="1" t="s">
        <v>7</v>
      </c>
      <c r="V53" s="112"/>
      <c r="W53" s="1" t="s">
        <v>8</v>
      </c>
      <c r="X53" s="112"/>
      <c r="Y53" s="1" t="s">
        <v>24</v>
      </c>
    </row>
    <row r="54" spans="3:26" ht="18.75" customHeight="1">
      <c r="E54" s="116" t="s">
        <v>151</v>
      </c>
      <c r="J54" s="111"/>
      <c r="K54" s="281" t="s">
        <v>152</v>
      </c>
      <c r="L54" s="281"/>
      <c r="M54" s="281"/>
      <c r="N54" s="281"/>
      <c r="O54" s="281"/>
      <c r="P54" s="281"/>
      <c r="Q54" s="281"/>
      <c r="R54" s="281"/>
      <c r="S54" s="281"/>
      <c r="T54" s="281"/>
      <c r="U54" s="281"/>
      <c r="V54" s="281"/>
      <c r="W54" s="281"/>
      <c r="X54" s="281"/>
      <c r="Y54" s="281"/>
    </row>
    <row r="55" spans="3:26" ht="18.75" customHeight="1">
      <c r="E55" s="116"/>
      <c r="J55" s="111"/>
      <c r="K55" s="118"/>
      <c r="L55" s="118"/>
      <c r="M55" s="118"/>
      <c r="N55" s="118"/>
      <c r="O55" s="118"/>
      <c r="P55" s="118"/>
      <c r="Q55" s="118"/>
      <c r="R55" s="118"/>
      <c r="S55" s="118"/>
      <c r="T55" s="118"/>
      <c r="U55" s="118"/>
      <c r="V55" s="118"/>
      <c r="W55" s="118"/>
      <c r="X55" s="118"/>
      <c r="Y55" s="118"/>
    </row>
    <row r="56" spans="3:26" ht="18" customHeight="1">
      <c r="E56" s="116"/>
      <c r="F56" s="111"/>
      <c r="G56" s="1"/>
      <c r="H56" s="1"/>
      <c r="I56" s="1"/>
      <c r="K56" s="282"/>
      <c r="L56" s="282"/>
      <c r="M56" s="282"/>
      <c r="N56" s="282"/>
      <c r="O56" s="282"/>
      <c r="P56" s="282"/>
      <c r="Q56" s="282"/>
      <c r="R56" s="282"/>
      <c r="S56" s="282"/>
      <c r="T56" s="282"/>
      <c r="U56" s="282"/>
      <c r="V56" s="282"/>
      <c r="W56" s="282"/>
      <c r="X56" s="282"/>
      <c r="Y56" s="282"/>
    </row>
    <row r="57" spans="3:26" ht="5.0999999999999996" customHeight="1"/>
  </sheetData>
  <mergeCells count="21">
    <mergeCell ref="K47:Y47"/>
    <mergeCell ref="C49:D49"/>
    <mergeCell ref="K54:Y54"/>
    <mergeCell ref="K56:Y56"/>
    <mergeCell ref="B2:X2"/>
    <mergeCell ref="C40:D40"/>
    <mergeCell ref="K45:Y45"/>
    <mergeCell ref="Z2:AC2"/>
    <mergeCell ref="C31:D31"/>
    <mergeCell ref="K36:Y36"/>
    <mergeCell ref="K38:Y38"/>
    <mergeCell ref="C22:D22"/>
    <mergeCell ref="K9:Y9"/>
    <mergeCell ref="K11:Y11"/>
    <mergeCell ref="C13:D13"/>
    <mergeCell ref="K18:Y18"/>
    <mergeCell ref="K20:Y20"/>
    <mergeCell ref="C6:D6"/>
    <mergeCell ref="D7:Y7"/>
    <mergeCell ref="K27:Y27"/>
    <mergeCell ref="K29:Y29"/>
  </mergeCells>
  <phoneticPr fontId="1"/>
  <dataValidations count="1">
    <dataValidation imeMode="halfAlpha" allowBlank="1" showInputMessage="1" showErrorMessage="1" sqref="T8 L8 T17 L17 P4:Q4 T35 L35 T26 L26 T44 L44 T53 L53"/>
  </dataValidations>
  <printOptions horizontalCentered="1" verticalCentered="1"/>
  <pageMargins left="0.23622047244094491" right="0.23622047244094491" top="0.74803149606299213" bottom="0.74803149606299213" header="0.31496062992125984" footer="0.31496062992125984"/>
  <pageSetup paperSize="9" scale="70" orientation="portrait" r:id="rId1"/>
  <colBreaks count="1" manualBreakCount="1">
    <brk id="2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89" r:id="rId4" name="Check Box 29">
              <controlPr defaultSize="0" autoFill="0" autoLine="0" autoPict="0">
                <anchor moveWithCells="1">
                  <from>
                    <xdr:col>10</xdr:col>
                    <xdr:colOff>66675</xdr:colOff>
                    <xdr:row>13</xdr:row>
                    <xdr:rowOff>0</xdr:rowOff>
                  </from>
                  <to>
                    <xdr:col>13</xdr:col>
                    <xdr:colOff>219075</xdr:colOff>
                    <xdr:row>14</xdr:row>
                    <xdr:rowOff>9525</xdr:rowOff>
                  </to>
                </anchor>
              </controlPr>
            </control>
          </mc:Choice>
        </mc:AlternateContent>
        <mc:AlternateContent xmlns:mc="http://schemas.openxmlformats.org/markup-compatibility/2006">
          <mc:Choice Requires="x14">
            <control shapeId="40990" r:id="rId5" name="Check Box 30">
              <controlPr defaultSize="0" autoFill="0" autoLine="0" autoPict="0">
                <anchor moveWithCells="1">
                  <from>
                    <xdr:col>10</xdr:col>
                    <xdr:colOff>66675</xdr:colOff>
                    <xdr:row>15</xdr:row>
                    <xdr:rowOff>0</xdr:rowOff>
                  </from>
                  <to>
                    <xdr:col>13</xdr:col>
                    <xdr:colOff>219075</xdr:colOff>
                    <xdr:row>16</xdr:row>
                    <xdr:rowOff>9525</xdr:rowOff>
                  </to>
                </anchor>
              </controlPr>
            </control>
          </mc:Choice>
        </mc:AlternateContent>
        <mc:AlternateContent xmlns:mc="http://schemas.openxmlformats.org/markup-compatibility/2006">
          <mc:Choice Requires="x14">
            <control shapeId="40992" r:id="rId6" name="Check Box 32">
              <controlPr defaultSize="0" autoFill="0" autoLine="0" autoPict="0">
                <anchor moveWithCells="1">
                  <from>
                    <xdr:col>10</xdr:col>
                    <xdr:colOff>66675</xdr:colOff>
                    <xdr:row>14</xdr:row>
                    <xdr:rowOff>0</xdr:rowOff>
                  </from>
                  <to>
                    <xdr:col>13</xdr:col>
                    <xdr:colOff>219075</xdr:colOff>
                    <xdr:row>15</xdr:row>
                    <xdr:rowOff>9525</xdr:rowOff>
                  </to>
                </anchor>
              </controlPr>
            </control>
          </mc:Choice>
        </mc:AlternateContent>
        <mc:AlternateContent xmlns:mc="http://schemas.openxmlformats.org/markup-compatibility/2006">
          <mc:Choice Requires="x14">
            <control shapeId="40997" r:id="rId7" name="Check Box 37">
              <controlPr defaultSize="0" autoFill="0" autoLine="0" autoPict="0">
                <anchor moveWithCells="1">
                  <from>
                    <xdr:col>10</xdr:col>
                    <xdr:colOff>66675</xdr:colOff>
                    <xdr:row>22</xdr:row>
                    <xdr:rowOff>0</xdr:rowOff>
                  </from>
                  <to>
                    <xdr:col>13</xdr:col>
                    <xdr:colOff>219075</xdr:colOff>
                    <xdr:row>23</xdr:row>
                    <xdr:rowOff>28575</xdr:rowOff>
                  </to>
                </anchor>
              </controlPr>
            </control>
          </mc:Choice>
        </mc:AlternateContent>
        <mc:AlternateContent xmlns:mc="http://schemas.openxmlformats.org/markup-compatibility/2006">
          <mc:Choice Requires="x14">
            <control shapeId="40998" r:id="rId8" name="Check Box 38">
              <controlPr defaultSize="0" autoFill="0" autoLine="0" autoPict="0">
                <anchor moveWithCells="1">
                  <from>
                    <xdr:col>10</xdr:col>
                    <xdr:colOff>66675</xdr:colOff>
                    <xdr:row>24</xdr:row>
                    <xdr:rowOff>0</xdr:rowOff>
                  </from>
                  <to>
                    <xdr:col>13</xdr:col>
                    <xdr:colOff>219075</xdr:colOff>
                    <xdr:row>25</xdr:row>
                    <xdr:rowOff>28575</xdr:rowOff>
                  </to>
                </anchor>
              </controlPr>
            </control>
          </mc:Choice>
        </mc:AlternateContent>
        <mc:AlternateContent xmlns:mc="http://schemas.openxmlformats.org/markup-compatibility/2006">
          <mc:Choice Requires="x14">
            <control shapeId="40999" r:id="rId9" name="Check Box 39">
              <controlPr defaultSize="0" autoFill="0" autoLine="0" autoPict="0">
                <anchor moveWithCells="1">
                  <from>
                    <xdr:col>10</xdr:col>
                    <xdr:colOff>66675</xdr:colOff>
                    <xdr:row>23</xdr:row>
                    <xdr:rowOff>0</xdr:rowOff>
                  </from>
                  <to>
                    <xdr:col>13</xdr:col>
                    <xdr:colOff>219075</xdr:colOff>
                    <xdr:row>24</xdr:row>
                    <xdr:rowOff>28575</xdr:rowOff>
                  </to>
                </anchor>
              </controlPr>
            </control>
          </mc:Choice>
        </mc:AlternateContent>
        <mc:AlternateContent xmlns:mc="http://schemas.openxmlformats.org/markup-compatibility/2006">
          <mc:Choice Requires="x14">
            <control shapeId="40994" r:id="rId10" name="Check Box 34">
              <controlPr defaultSize="0" autoFill="0" autoLine="0" autoPict="0">
                <anchor moveWithCells="1">
                  <from>
                    <xdr:col>10</xdr:col>
                    <xdr:colOff>66675</xdr:colOff>
                    <xdr:row>31</xdr:row>
                    <xdr:rowOff>0</xdr:rowOff>
                  </from>
                  <to>
                    <xdr:col>13</xdr:col>
                    <xdr:colOff>219075</xdr:colOff>
                    <xdr:row>32</xdr:row>
                    <xdr:rowOff>28575</xdr:rowOff>
                  </to>
                </anchor>
              </controlPr>
            </control>
          </mc:Choice>
        </mc:AlternateContent>
        <mc:AlternateContent xmlns:mc="http://schemas.openxmlformats.org/markup-compatibility/2006">
          <mc:Choice Requires="x14">
            <control shapeId="40995" r:id="rId11" name="Check Box 35">
              <controlPr defaultSize="0" autoFill="0" autoLine="0" autoPict="0">
                <anchor moveWithCells="1">
                  <from>
                    <xdr:col>10</xdr:col>
                    <xdr:colOff>66675</xdr:colOff>
                    <xdr:row>33</xdr:row>
                    <xdr:rowOff>0</xdr:rowOff>
                  </from>
                  <to>
                    <xdr:col>13</xdr:col>
                    <xdr:colOff>219075</xdr:colOff>
                    <xdr:row>34</xdr:row>
                    <xdr:rowOff>28575</xdr:rowOff>
                  </to>
                </anchor>
              </controlPr>
            </control>
          </mc:Choice>
        </mc:AlternateContent>
        <mc:AlternateContent xmlns:mc="http://schemas.openxmlformats.org/markup-compatibility/2006">
          <mc:Choice Requires="x14">
            <control shapeId="40996" r:id="rId12" name="Check Box 36">
              <controlPr defaultSize="0" autoFill="0" autoLine="0" autoPict="0">
                <anchor moveWithCells="1">
                  <from>
                    <xdr:col>10</xdr:col>
                    <xdr:colOff>66675</xdr:colOff>
                    <xdr:row>32</xdr:row>
                    <xdr:rowOff>0</xdr:rowOff>
                  </from>
                  <to>
                    <xdr:col>13</xdr:col>
                    <xdr:colOff>219075</xdr:colOff>
                    <xdr:row>33</xdr:row>
                    <xdr:rowOff>28575</xdr:rowOff>
                  </to>
                </anchor>
              </controlPr>
            </control>
          </mc:Choice>
        </mc:AlternateContent>
        <mc:AlternateContent xmlns:mc="http://schemas.openxmlformats.org/markup-compatibility/2006">
          <mc:Choice Requires="x14">
            <control shapeId="41000" r:id="rId13" name="Check Box 40">
              <controlPr defaultSize="0" autoFill="0" autoLine="0" autoPict="0">
                <anchor moveWithCells="1">
                  <from>
                    <xdr:col>10</xdr:col>
                    <xdr:colOff>66675</xdr:colOff>
                    <xdr:row>40</xdr:row>
                    <xdr:rowOff>0</xdr:rowOff>
                  </from>
                  <to>
                    <xdr:col>13</xdr:col>
                    <xdr:colOff>219075</xdr:colOff>
                    <xdr:row>41</xdr:row>
                    <xdr:rowOff>28575</xdr:rowOff>
                  </to>
                </anchor>
              </controlPr>
            </control>
          </mc:Choice>
        </mc:AlternateContent>
        <mc:AlternateContent xmlns:mc="http://schemas.openxmlformats.org/markup-compatibility/2006">
          <mc:Choice Requires="x14">
            <control shapeId="41001" r:id="rId14" name="Check Box 41">
              <controlPr defaultSize="0" autoFill="0" autoLine="0" autoPict="0">
                <anchor moveWithCells="1">
                  <from>
                    <xdr:col>10</xdr:col>
                    <xdr:colOff>66675</xdr:colOff>
                    <xdr:row>42</xdr:row>
                    <xdr:rowOff>0</xdr:rowOff>
                  </from>
                  <to>
                    <xdr:col>13</xdr:col>
                    <xdr:colOff>219075</xdr:colOff>
                    <xdr:row>43</xdr:row>
                    <xdr:rowOff>28575</xdr:rowOff>
                  </to>
                </anchor>
              </controlPr>
            </control>
          </mc:Choice>
        </mc:AlternateContent>
        <mc:AlternateContent xmlns:mc="http://schemas.openxmlformats.org/markup-compatibility/2006">
          <mc:Choice Requires="x14">
            <control shapeId="41002" r:id="rId15" name="Check Box 42">
              <controlPr defaultSize="0" autoFill="0" autoLine="0" autoPict="0">
                <anchor moveWithCells="1">
                  <from>
                    <xdr:col>10</xdr:col>
                    <xdr:colOff>66675</xdr:colOff>
                    <xdr:row>41</xdr:row>
                    <xdr:rowOff>0</xdr:rowOff>
                  </from>
                  <to>
                    <xdr:col>13</xdr:col>
                    <xdr:colOff>219075</xdr:colOff>
                    <xdr:row>42</xdr:row>
                    <xdr:rowOff>28575</xdr:rowOff>
                  </to>
                </anchor>
              </controlPr>
            </control>
          </mc:Choice>
        </mc:AlternateContent>
        <mc:AlternateContent xmlns:mc="http://schemas.openxmlformats.org/markup-compatibility/2006">
          <mc:Choice Requires="x14">
            <control shapeId="41003" r:id="rId16" name="Check Box 43">
              <controlPr defaultSize="0" autoFill="0" autoLine="0" autoPict="0">
                <anchor moveWithCells="1">
                  <from>
                    <xdr:col>10</xdr:col>
                    <xdr:colOff>66675</xdr:colOff>
                    <xdr:row>49</xdr:row>
                    <xdr:rowOff>0</xdr:rowOff>
                  </from>
                  <to>
                    <xdr:col>13</xdr:col>
                    <xdr:colOff>219075</xdr:colOff>
                    <xdr:row>50</xdr:row>
                    <xdr:rowOff>28575</xdr:rowOff>
                  </to>
                </anchor>
              </controlPr>
            </control>
          </mc:Choice>
        </mc:AlternateContent>
        <mc:AlternateContent xmlns:mc="http://schemas.openxmlformats.org/markup-compatibility/2006">
          <mc:Choice Requires="x14">
            <control shapeId="41004" r:id="rId17" name="Check Box 44">
              <controlPr defaultSize="0" autoFill="0" autoLine="0" autoPict="0">
                <anchor moveWithCells="1">
                  <from>
                    <xdr:col>10</xdr:col>
                    <xdr:colOff>66675</xdr:colOff>
                    <xdr:row>51</xdr:row>
                    <xdr:rowOff>0</xdr:rowOff>
                  </from>
                  <to>
                    <xdr:col>13</xdr:col>
                    <xdr:colOff>219075</xdr:colOff>
                    <xdr:row>52</xdr:row>
                    <xdr:rowOff>28575</xdr:rowOff>
                  </to>
                </anchor>
              </controlPr>
            </control>
          </mc:Choice>
        </mc:AlternateContent>
        <mc:AlternateContent xmlns:mc="http://schemas.openxmlformats.org/markup-compatibility/2006">
          <mc:Choice Requires="x14">
            <control shapeId="41005" r:id="rId18" name="Check Box 45">
              <controlPr defaultSize="0" autoFill="0" autoLine="0" autoPict="0">
                <anchor moveWithCells="1">
                  <from>
                    <xdr:col>10</xdr:col>
                    <xdr:colOff>66675</xdr:colOff>
                    <xdr:row>50</xdr:row>
                    <xdr:rowOff>0</xdr:rowOff>
                  </from>
                  <to>
                    <xdr:col>13</xdr:col>
                    <xdr:colOff>219075</xdr:colOff>
                    <xdr:row>51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'参照リスト（供用時はシートを非表示に）'!$A$2:$A$13</xm:f>
          </x14:formula1>
          <xm:sqref>N17 V8 N8 V17 N35 V35 N26 V26 N44 V44 N53 V53</xm:sqref>
        </x14:dataValidation>
        <x14:dataValidation type="list" allowBlank="1" showInputMessage="1" showErrorMessage="1">
          <x14:formula1>
            <xm:f>'参照リスト（供用時はシートを非表示に）'!$B$2:$B$32</xm:f>
          </x14:formula1>
          <xm:sqref>P17 X8 P8 X17 P35 X35 P26 X26 P44 X44 P53 X53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C00000"/>
    <pageSetUpPr fitToPage="1"/>
  </sheetPr>
  <dimension ref="B1:AH33"/>
  <sheetViews>
    <sheetView showGridLines="0" view="pageBreakPreview" zoomScaleNormal="86" zoomScaleSheetLayoutView="100" workbookViewId="0"/>
  </sheetViews>
  <sheetFormatPr defaultRowHeight="18.75"/>
  <cols>
    <col min="1" max="1" width="1.5" customWidth="1"/>
    <col min="2" max="3" width="2.375" customWidth="1"/>
    <col min="4" max="4" width="4" customWidth="1"/>
    <col min="5" max="5" width="4.125" customWidth="1"/>
    <col min="6" max="16" width="4" customWidth="1"/>
    <col min="17" max="24" width="4.375" customWidth="1"/>
  </cols>
  <sheetData>
    <row r="1" spans="2:29">
      <c r="V1" s="34" t="s">
        <v>195</v>
      </c>
      <c r="W1" s="8"/>
      <c r="X1" s="8"/>
    </row>
    <row r="2" spans="2:29" ht="18.75" customHeight="1">
      <c r="B2" s="210" t="s">
        <v>109</v>
      </c>
      <c r="C2" s="210"/>
      <c r="D2" s="210"/>
      <c r="E2" s="210"/>
      <c r="F2" s="210"/>
      <c r="G2" s="210"/>
      <c r="H2" s="210"/>
      <c r="I2" s="210"/>
      <c r="J2" s="210"/>
      <c r="K2" s="210"/>
      <c r="L2" s="210"/>
      <c r="M2" s="210"/>
      <c r="N2" s="210"/>
      <c r="O2" s="210"/>
      <c r="P2" s="210"/>
      <c r="Q2" s="210"/>
      <c r="R2" s="210"/>
      <c r="S2" s="210"/>
      <c r="T2" s="210"/>
      <c r="U2" s="210"/>
      <c r="V2" s="210"/>
      <c r="W2" s="210"/>
      <c r="X2" s="210"/>
      <c r="Z2" s="280"/>
      <c r="AA2" s="280"/>
      <c r="AB2" s="280"/>
      <c r="AC2" s="280"/>
    </row>
    <row r="3" spans="2:29" s="69" customFormat="1" ht="10.15" customHeight="1" thickBot="1">
      <c r="B3" s="76"/>
      <c r="C3" s="76"/>
      <c r="D3" s="76"/>
      <c r="E3" s="76"/>
      <c r="F3" s="76"/>
      <c r="G3" s="76"/>
      <c r="H3" s="76"/>
      <c r="I3" s="76"/>
      <c r="J3" s="76"/>
      <c r="K3" s="76"/>
      <c r="L3" s="76"/>
      <c r="M3" s="76"/>
      <c r="N3" s="76"/>
      <c r="O3" s="76"/>
      <c r="P3" s="76"/>
      <c r="Q3" s="76"/>
      <c r="R3" s="76"/>
      <c r="S3" s="76"/>
      <c r="T3" s="76"/>
      <c r="U3" s="76"/>
      <c r="V3" s="76"/>
      <c r="W3" s="76"/>
      <c r="X3" s="76"/>
      <c r="Z3" s="70"/>
      <c r="AA3" s="70"/>
      <c r="AB3" s="70"/>
      <c r="AC3" s="70"/>
    </row>
    <row r="4" spans="2:29" s="69" customFormat="1" ht="18.75" customHeight="1">
      <c r="B4" s="311" t="s">
        <v>114</v>
      </c>
      <c r="C4" s="312"/>
      <c r="D4" s="312"/>
      <c r="E4" s="312"/>
      <c r="F4" s="312"/>
      <c r="G4" s="312"/>
      <c r="H4" s="317" t="s">
        <v>115</v>
      </c>
      <c r="I4" s="318"/>
      <c r="J4" s="318"/>
      <c r="K4" s="318"/>
      <c r="L4" s="318"/>
      <c r="M4" s="318"/>
      <c r="N4" s="318"/>
      <c r="O4" s="318"/>
      <c r="P4" s="318"/>
      <c r="Q4" s="318"/>
      <c r="R4" s="318"/>
      <c r="S4" s="318"/>
      <c r="T4" s="318"/>
      <c r="U4" s="318"/>
      <c r="V4" s="318"/>
      <c r="W4" s="318"/>
      <c r="X4" s="319"/>
      <c r="Y4" s="66"/>
      <c r="Z4" s="70"/>
      <c r="AA4" s="70"/>
      <c r="AB4" s="70"/>
      <c r="AC4" s="70"/>
    </row>
    <row r="5" spans="2:29" s="115" customFormat="1" ht="18.75" customHeight="1">
      <c r="B5" s="313"/>
      <c r="C5" s="314"/>
      <c r="D5" s="314"/>
      <c r="E5" s="314"/>
      <c r="F5" s="314"/>
      <c r="G5" s="314"/>
      <c r="H5" s="322" t="s">
        <v>176</v>
      </c>
      <c r="I5" s="322"/>
      <c r="J5" s="322"/>
      <c r="K5" s="322"/>
      <c r="L5" s="322"/>
      <c r="M5" s="322"/>
      <c r="N5" s="322"/>
      <c r="O5" s="322"/>
      <c r="P5" s="322"/>
      <c r="Q5" s="322"/>
      <c r="R5" s="322"/>
      <c r="S5" s="322"/>
      <c r="T5" s="322"/>
      <c r="U5" s="322"/>
      <c r="V5" s="322"/>
      <c r="W5" s="322"/>
      <c r="X5" s="323"/>
      <c r="Y5" s="66"/>
      <c r="Z5" s="117"/>
      <c r="AA5" s="117"/>
      <c r="AB5" s="117"/>
      <c r="AC5" s="117"/>
    </row>
    <row r="6" spans="2:29" s="69" customFormat="1" ht="18.75" customHeight="1" thickBot="1">
      <c r="B6" s="315"/>
      <c r="C6" s="316"/>
      <c r="D6" s="316"/>
      <c r="E6" s="316"/>
      <c r="F6" s="316"/>
      <c r="G6" s="316"/>
      <c r="H6" s="320" t="s">
        <v>116</v>
      </c>
      <c r="I6" s="316"/>
      <c r="J6" s="316"/>
      <c r="K6" s="316"/>
      <c r="L6" s="316"/>
      <c r="M6" s="316"/>
      <c r="N6" s="316"/>
      <c r="O6" s="316"/>
      <c r="P6" s="316"/>
      <c r="Q6" s="316"/>
      <c r="R6" s="316"/>
      <c r="S6" s="316"/>
      <c r="T6" s="316"/>
      <c r="U6" s="316"/>
      <c r="V6" s="316"/>
      <c r="W6" s="316"/>
      <c r="X6" s="321"/>
      <c r="Z6" s="70"/>
      <c r="AA6" s="70"/>
      <c r="AB6" s="70"/>
      <c r="AC6" s="70"/>
    </row>
    <row r="7" spans="2:29" s="69" customFormat="1" ht="10.15" customHeight="1">
      <c r="B7" s="78"/>
      <c r="C7" s="79"/>
      <c r="D7" s="79"/>
      <c r="E7" s="79"/>
      <c r="F7" s="79"/>
      <c r="G7" s="79"/>
      <c r="H7" s="77"/>
      <c r="I7" s="79"/>
      <c r="J7" s="79"/>
      <c r="K7" s="79"/>
      <c r="L7" s="79"/>
      <c r="M7" s="79"/>
      <c r="N7" s="79"/>
      <c r="O7" s="79"/>
      <c r="P7" s="79"/>
      <c r="Q7" s="79"/>
      <c r="R7" s="79"/>
      <c r="S7" s="79"/>
      <c r="T7" s="79"/>
      <c r="U7" s="79"/>
      <c r="V7" s="79"/>
      <c r="W7" s="79"/>
      <c r="X7" s="79"/>
      <c r="Z7" s="70"/>
      <c r="AA7" s="70"/>
      <c r="AB7" s="70"/>
      <c r="AC7" s="70"/>
    </row>
    <row r="8" spans="2:29" ht="18.75" customHeight="1">
      <c r="B8" s="12"/>
      <c r="C8" s="310" t="s">
        <v>39</v>
      </c>
      <c r="D8" s="310"/>
      <c r="E8" s="310"/>
      <c r="F8" s="50"/>
      <c r="G8" s="310" t="s">
        <v>40</v>
      </c>
      <c r="H8" s="310"/>
      <c r="K8" s="18"/>
      <c r="L8" s="18"/>
      <c r="M8" s="18"/>
      <c r="N8" s="18"/>
      <c r="O8" s="18"/>
      <c r="P8" s="18"/>
      <c r="Q8" s="18"/>
      <c r="R8" s="18"/>
      <c r="S8" s="18"/>
      <c r="T8" s="18"/>
      <c r="U8" s="18"/>
      <c r="V8" s="18"/>
      <c r="W8" s="18"/>
      <c r="X8" s="18"/>
      <c r="Z8" s="19"/>
      <c r="AA8" s="19"/>
      <c r="AB8" s="19"/>
      <c r="AC8" s="19"/>
    </row>
    <row r="9" spans="2:29" ht="18.75" customHeight="1">
      <c r="B9" s="12"/>
      <c r="C9" s="18"/>
      <c r="Q9" s="18"/>
      <c r="S9" s="18"/>
      <c r="T9" s="18"/>
      <c r="U9" s="18"/>
      <c r="V9" s="18"/>
      <c r="W9" s="18"/>
      <c r="X9" s="18"/>
      <c r="Z9" s="19"/>
      <c r="AA9" s="19"/>
      <c r="AB9" s="19"/>
      <c r="AC9" s="19"/>
    </row>
    <row r="10" spans="2:29" ht="18.75" customHeight="1">
      <c r="C10" s="286" t="s">
        <v>57</v>
      </c>
      <c r="D10" s="287"/>
      <c r="E10" s="287"/>
      <c r="F10" s="288"/>
      <c r="G10" s="20"/>
      <c r="H10" s="173" t="s">
        <v>117</v>
      </c>
      <c r="I10" s="173"/>
      <c r="J10" s="173"/>
      <c r="K10" s="173"/>
      <c r="L10" s="21"/>
      <c r="M10" s="173" t="s">
        <v>41</v>
      </c>
      <c r="N10" s="173"/>
      <c r="O10" s="173"/>
      <c r="P10" s="173"/>
      <c r="Q10" s="21"/>
      <c r="R10" s="241" t="s">
        <v>42</v>
      </c>
      <c r="S10" s="241"/>
      <c r="T10" s="241"/>
      <c r="U10" s="241"/>
      <c r="V10" s="22"/>
      <c r="W10" s="23"/>
      <c r="X10" s="24"/>
      <c r="Y10" s="67"/>
    </row>
    <row r="11" spans="2:29" ht="19.5" customHeight="1">
      <c r="C11" s="289"/>
      <c r="D11" s="290"/>
      <c r="E11" s="290"/>
      <c r="F11" s="291"/>
      <c r="G11" s="25"/>
      <c r="H11" s="283" t="s">
        <v>118</v>
      </c>
      <c r="I11" s="283"/>
      <c r="J11" s="283"/>
      <c r="K11" s="283"/>
      <c r="L11" s="3"/>
      <c r="M11" s="283" t="s">
        <v>43</v>
      </c>
      <c r="N11" s="283"/>
      <c r="O11" s="283"/>
      <c r="P11" s="283"/>
      <c r="Q11" s="3"/>
      <c r="R11" s="148" t="s">
        <v>44</v>
      </c>
      <c r="S11" s="148"/>
      <c r="T11" s="148"/>
      <c r="U11" s="148"/>
      <c r="V11" s="2"/>
      <c r="W11" s="26"/>
      <c r="X11" s="27"/>
    </row>
    <row r="12" spans="2:29" ht="19.5">
      <c r="C12" s="289"/>
      <c r="D12" s="290"/>
      <c r="E12" s="290"/>
      <c r="F12" s="291"/>
      <c r="G12" s="25"/>
      <c r="H12" s="283" t="s">
        <v>45</v>
      </c>
      <c r="I12" s="283"/>
      <c r="J12" s="283"/>
      <c r="K12" s="283"/>
      <c r="L12" s="3"/>
      <c r="M12" s="283" t="s">
        <v>46</v>
      </c>
      <c r="N12" s="283"/>
      <c r="O12" s="283"/>
      <c r="P12" s="283"/>
      <c r="Q12" s="3"/>
      <c r="R12" s="148" t="s">
        <v>47</v>
      </c>
      <c r="S12" s="148"/>
      <c r="T12" s="148"/>
      <c r="U12" s="148"/>
      <c r="V12" s="2"/>
      <c r="W12" s="26"/>
      <c r="X12" s="27"/>
    </row>
    <row r="13" spans="2:29" ht="19.5">
      <c r="C13" s="289"/>
      <c r="D13" s="290"/>
      <c r="E13" s="290"/>
      <c r="F13" s="291"/>
      <c r="G13" s="25"/>
      <c r="H13" s="283" t="s">
        <v>119</v>
      </c>
      <c r="I13" s="283"/>
      <c r="J13" s="283"/>
      <c r="K13" s="283"/>
      <c r="L13" s="3"/>
      <c r="M13" s="283" t="s">
        <v>48</v>
      </c>
      <c r="N13" s="283"/>
      <c r="O13" s="283"/>
      <c r="P13" s="283"/>
      <c r="Q13" s="3"/>
      <c r="R13" s="148" t="s">
        <v>49</v>
      </c>
      <c r="S13" s="148"/>
      <c r="T13" s="148"/>
      <c r="U13" s="148"/>
      <c r="V13" s="2"/>
      <c r="W13" s="26"/>
      <c r="X13" s="27"/>
    </row>
    <row r="14" spans="2:29" ht="19.5">
      <c r="C14" s="289"/>
      <c r="D14" s="290"/>
      <c r="E14" s="290"/>
      <c r="F14" s="291"/>
      <c r="G14" s="25"/>
      <c r="H14" s="283" t="s">
        <v>50</v>
      </c>
      <c r="I14" s="283"/>
      <c r="J14" s="283"/>
      <c r="K14" s="283"/>
      <c r="L14" s="3"/>
      <c r="M14" s="283" t="s">
        <v>51</v>
      </c>
      <c r="N14" s="283"/>
      <c r="O14" s="283"/>
      <c r="P14" s="283"/>
      <c r="Q14" s="3"/>
      <c r="R14" s="148" t="s">
        <v>52</v>
      </c>
      <c r="S14" s="148"/>
      <c r="T14" s="148"/>
      <c r="U14" s="148"/>
      <c r="V14" s="2"/>
      <c r="W14" s="26"/>
      <c r="X14" s="27"/>
    </row>
    <row r="15" spans="2:29" s="61" customFormat="1" ht="19.5">
      <c r="C15" s="289"/>
      <c r="D15" s="290"/>
      <c r="E15" s="290"/>
      <c r="F15" s="291"/>
      <c r="G15" s="25"/>
      <c r="H15" s="295" t="s">
        <v>110</v>
      </c>
      <c r="I15" s="295"/>
      <c r="J15" s="295"/>
      <c r="K15" s="295"/>
      <c r="L15" s="64"/>
      <c r="M15" s="295" t="s">
        <v>111</v>
      </c>
      <c r="N15" s="295"/>
      <c r="O15" s="295"/>
      <c r="P15" s="295"/>
      <c r="Q15" s="68"/>
      <c r="R15" s="148"/>
      <c r="S15" s="148"/>
      <c r="T15" s="148"/>
      <c r="U15" s="148"/>
      <c r="V15" s="60"/>
      <c r="W15" s="26"/>
      <c r="X15" s="27"/>
      <c r="Y15" s="66"/>
    </row>
    <row r="16" spans="2:29" s="88" customFormat="1" ht="19.5">
      <c r="C16" s="289"/>
      <c r="D16" s="290"/>
      <c r="E16" s="290"/>
      <c r="F16" s="291"/>
      <c r="G16" s="25"/>
      <c r="H16" s="95" t="s">
        <v>123</v>
      </c>
      <c r="I16" s="95"/>
      <c r="J16" s="94"/>
      <c r="K16" s="284"/>
      <c r="L16" s="284"/>
      <c r="M16" s="284"/>
      <c r="N16" s="284"/>
      <c r="O16" s="284"/>
      <c r="P16" s="284"/>
      <c r="Q16" s="284"/>
      <c r="R16" s="284"/>
      <c r="S16" s="284"/>
      <c r="T16" s="284"/>
      <c r="U16" s="284"/>
      <c r="V16" s="89" t="s">
        <v>26</v>
      </c>
      <c r="W16" s="26"/>
      <c r="X16" s="27"/>
      <c r="Y16" s="66"/>
    </row>
    <row r="17" spans="2:34" ht="19.5">
      <c r="C17" s="289"/>
      <c r="D17" s="290"/>
      <c r="E17" s="290"/>
      <c r="F17" s="291"/>
      <c r="G17" s="25"/>
      <c r="H17" s="90" t="s">
        <v>124</v>
      </c>
      <c r="I17" s="90"/>
      <c r="J17" s="96"/>
      <c r="K17" s="284"/>
      <c r="L17" s="284"/>
      <c r="M17" s="284"/>
      <c r="N17" s="284"/>
      <c r="O17" s="284"/>
      <c r="P17" s="284"/>
      <c r="Q17" s="284"/>
      <c r="R17" s="284"/>
      <c r="S17" s="284"/>
      <c r="T17" s="284"/>
      <c r="U17" s="284"/>
      <c r="V17" s="89" t="s">
        <v>26</v>
      </c>
      <c r="W17" s="26"/>
      <c r="X17" s="27"/>
      <c r="Y17" s="66"/>
      <c r="Z17" s="302"/>
      <c r="AA17" s="302"/>
      <c r="AB17" s="302"/>
      <c r="AC17" s="302"/>
      <c r="AD17" s="302"/>
      <c r="AE17" s="302"/>
      <c r="AF17" s="302"/>
      <c r="AG17" s="302"/>
      <c r="AH17" s="302"/>
    </row>
    <row r="18" spans="2:34" s="126" customFormat="1" ht="33" customHeight="1">
      <c r="C18" s="289"/>
      <c r="D18" s="290"/>
      <c r="E18" s="290"/>
      <c r="F18" s="291"/>
      <c r="G18" s="305" t="s">
        <v>186</v>
      </c>
      <c r="H18" s="205"/>
      <c r="I18" s="205"/>
      <c r="J18" s="205"/>
      <c r="K18" s="205"/>
      <c r="L18" s="205"/>
      <c r="M18" s="205"/>
      <c r="N18" s="205"/>
      <c r="O18" s="205"/>
      <c r="P18" s="205"/>
      <c r="Q18" s="205"/>
      <c r="R18" s="205"/>
      <c r="S18" s="205"/>
      <c r="T18" s="205"/>
      <c r="U18" s="205"/>
      <c r="V18" s="205"/>
      <c r="W18" s="205"/>
      <c r="X18" s="206"/>
      <c r="Y18" s="66"/>
      <c r="Z18" s="302"/>
      <c r="AA18" s="302"/>
      <c r="AB18" s="302"/>
      <c r="AC18" s="302"/>
      <c r="AD18" s="302"/>
      <c r="AE18" s="302"/>
      <c r="AF18" s="302"/>
      <c r="AG18" s="302"/>
      <c r="AH18" s="302"/>
    </row>
    <row r="19" spans="2:34" ht="19.5">
      <c r="C19" s="292"/>
      <c r="D19" s="293"/>
      <c r="E19" s="293"/>
      <c r="F19" s="294"/>
      <c r="G19" s="303" t="s">
        <v>53</v>
      </c>
      <c r="H19" s="304"/>
      <c r="I19" s="304"/>
      <c r="J19" s="304"/>
      <c r="K19" s="304"/>
      <c r="L19" s="304"/>
      <c r="M19" s="304"/>
      <c r="N19" s="304"/>
      <c r="O19" s="304"/>
      <c r="P19" s="304"/>
      <c r="Q19" s="304"/>
      <c r="R19" s="304"/>
      <c r="S19" s="304"/>
      <c r="T19" s="304"/>
      <c r="U19" s="304"/>
      <c r="V19" s="304"/>
      <c r="W19" s="28"/>
      <c r="X19" s="27"/>
      <c r="Z19" s="302"/>
      <c r="AA19" s="302"/>
      <c r="AB19" s="302"/>
      <c r="AC19" s="302"/>
      <c r="AD19" s="302"/>
      <c r="AE19" s="302"/>
      <c r="AF19" s="302"/>
      <c r="AG19" s="302"/>
      <c r="AH19" s="302"/>
    </row>
    <row r="20" spans="2:34" ht="39.75" customHeight="1">
      <c r="C20" s="296" t="s">
        <v>54</v>
      </c>
      <c r="D20" s="211"/>
      <c r="E20" s="211"/>
      <c r="F20" s="212"/>
      <c r="G20" s="309"/>
      <c r="H20" s="306"/>
      <c r="I20" s="306"/>
      <c r="J20" s="306"/>
      <c r="K20" s="306"/>
      <c r="L20" s="306"/>
      <c r="M20" s="29" t="s">
        <v>17</v>
      </c>
      <c r="N20" s="306"/>
      <c r="O20" s="306"/>
      <c r="P20" s="306"/>
      <c r="Q20" s="306"/>
      <c r="R20" s="306"/>
      <c r="S20" s="306"/>
      <c r="T20" s="30"/>
      <c r="U20" s="30"/>
      <c r="V20" s="30"/>
      <c r="W20" s="30"/>
      <c r="X20" s="31"/>
      <c r="Z20" s="302"/>
      <c r="AA20" s="302"/>
      <c r="AB20" s="302"/>
      <c r="AC20" s="302"/>
      <c r="AD20" s="302"/>
      <c r="AE20" s="302"/>
      <c r="AF20" s="302"/>
      <c r="AG20" s="302"/>
      <c r="AH20" s="302"/>
    </row>
    <row r="21" spans="2:34" ht="39.75" customHeight="1">
      <c r="C21" s="297" t="s">
        <v>55</v>
      </c>
      <c r="D21" s="298"/>
      <c r="E21" s="298"/>
      <c r="F21" s="299"/>
      <c r="G21" s="53"/>
      <c r="H21" s="300"/>
      <c r="I21" s="300"/>
      <c r="J21" s="30" t="s">
        <v>7</v>
      </c>
      <c r="K21" s="52"/>
      <c r="L21" s="30" t="s">
        <v>8</v>
      </c>
      <c r="M21" s="52"/>
      <c r="N21" s="30" t="s">
        <v>19</v>
      </c>
      <c r="O21" s="30" t="s">
        <v>17</v>
      </c>
      <c r="P21" s="51"/>
      <c r="Q21" s="300"/>
      <c r="R21" s="300"/>
      <c r="S21" s="30" t="s">
        <v>7</v>
      </c>
      <c r="T21" s="52"/>
      <c r="U21" s="30" t="s">
        <v>8</v>
      </c>
      <c r="V21" s="52"/>
      <c r="W21" s="30" t="s">
        <v>19</v>
      </c>
      <c r="X21" s="31"/>
    </row>
    <row r="22" spans="2:34" ht="39.75" customHeight="1">
      <c r="C22" s="297" t="s">
        <v>56</v>
      </c>
      <c r="D22" s="298"/>
      <c r="E22" s="298"/>
      <c r="F22" s="299"/>
      <c r="G22" s="307"/>
      <c r="H22" s="308"/>
      <c r="I22" s="308"/>
      <c r="J22" s="308"/>
      <c r="K22" s="308"/>
      <c r="L22" s="308"/>
      <c r="M22" s="308"/>
      <c r="N22" s="30" t="s">
        <v>27</v>
      </c>
      <c r="O22" s="30"/>
      <c r="P22" s="30"/>
      <c r="Q22" s="30"/>
      <c r="R22" s="30"/>
      <c r="S22" s="30"/>
      <c r="T22" s="30"/>
      <c r="U22" s="30"/>
      <c r="V22" s="30"/>
      <c r="W22" s="30"/>
      <c r="X22" s="31"/>
    </row>
    <row r="23" spans="2:34" ht="36.75" customHeight="1">
      <c r="B23" s="59"/>
      <c r="C23" s="285" t="s">
        <v>139</v>
      </c>
      <c r="D23" s="285"/>
      <c r="E23" s="285"/>
      <c r="F23" s="285"/>
      <c r="G23" s="285"/>
      <c r="H23" s="285"/>
      <c r="I23" s="285"/>
      <c r="J23" s="285"/>
      <c r="K23" s="285"/>
      <c r="L23" s="285"/>
      <c r="M23" s="285"/>
      <c r="N23" s="285"/>
      <c r="O23" s="285"/>
      <c r="P23" s="285"/>
      <c r="Q23" s="285"/>
      <c r="R23" s="285"/>
      <c r="S23" s="285"/>
      <c r="T23" s="285"/>
      <c r="U23" s="285"/>
      <c r="V23" s="285"/>
      <c r="W23" s="285"/>
      <c r="X23" s="285"/>
      <c r="Y23" s="66"/>
    </row>
    <row r="24" spans="2:34" s="97" customFormat="1"/>
    <row r="25" spans="2:34" s="97" customFormat="1" ht="24">
      <c r="E25" s="98" t="s">
        <v>126</v>
      </c>
    </row>
    <row r="26" spans="2:34" s="97" customFormat="1">
      <c r="E26" s="98"/>
      <c r="G26" s="1" t="s">
        <v>125</v>
      </c>
    </row>
    <row r="27" spans="2:34" s="97" customFormat="1">
      <c r="E27" s="98"/>
      <c r="G27" s="1" t="s">
        <v>127</v>
      </c>
    </row>
    <row r="28" spans="2:34" s="86" customFormat="1" ht="5.0999999999999996" customHeight="1">
      <c r="B28" s="12"/>
      <c r="C28" s="18"/>
      <c r="Q28" s="18"/>
      <c r="S28" s="18"/>
      <c r="T28" s="18"/>
      <c r="U28" s="18"/>
      <c r="V28" s="18"/>
      <c r="W28" s="18"/>
      <c r="X28" s="18"/>
      <c r="Z28" s="87"/>
      <c r="AA28" s="87"/>
      <c r="AB28" s="87"/>
      <c r="AC28" s="87"/>
    </row>
    <row r="29" spans="2:34" s="86" customFormat="1" ht="18.75" customHeight="1">
      <c r="B29" s="91"/>
      <c r="C29" s="91"/>
      <c r="D29" s="301" t="s">
        <v>130</v>
      </c>
      <c r="E29" s="301"/>
      <c r="F29" s="301"/>
      <c r="G29" s="301"/>
      <c r="H29" s="301"/>
      <c r="I29" s="301"/>
      <c r="J29" s="301"/>
      <c r="K29" s="301"/>
      <c r="L29" s="301"/>
      <c r="M29" s="301"/>
      <c r="N29" s="301"/>
      <c r="O29" s="301"/>
      <c r="P29" s="301"/>
      <c r="Q29" s="301"/>
      <c r="R29" s="301"/>
      <c r="S29" s="301"/>
      <c r="T29" s="301"/>
      <c r="U29" s="301"/>
      <c r="V29" s="301"/>
      <c r="W29" s="301"/>
      <c r="X29" s="301"/>
      <c r="Y29" s="66"/>
      <c r="Z29" s="87"/>
      <c r="AA29" s="87"/>
      <c r="AB29" s="87"/>
      <c r="AC29" s="87"/>
    </row>
    <row r="30" spans="2:34" s="86" customFormat="1" ht="18.75" customHeight="1">
      <c r="B30" s="93"/>
      <c r="C30" s="93"/>
      <c r="D30" s="93" t="s">
        <v>121</v>
      </c>
      <c r="E30" s="93"/>
      <c r="F30" s="93"/>
      <c r="G30" s="93"/>
      <c r="H30" s="93"/>
      <c r="I30" s="93"/>
      <c r="J30" s="93"/>
      <c r="K30" s="93"/>
      <c r="L30" s="93"/>
      <c r="M30" s="93"/>
      <c r="N30" s="93"/>
      <c r="O30" s="93"/>
      <c r="P30" s="93"/>
      <c r="Q30" s="93"/>
      <c r="R30" s="93"/>
      <c r="S30" s="93"/>
      <c r="T30" s="93"/>
      <c r="U30" s="93"/>
      <c r="V30" s="93"/>
      <c r="W30" s="93"/>
      <c r="X30" s="92"/>
      <c r="Y30" s="66"/>
      <c r="Z30" s="87"/>
      <c r="AA30" s="87"/>
      <c r="AB30" s="87"/>
      <c r="AC30" s="87"/>
    </row>
    <row r="31" spans="2:34" s="86" customFormat="1" ht="18.75" customHeight="1">
      <c r="B31" s="93"/>
      <c r="C31" s="93"/>
      <c r="D31" s="93" t="s">
        <v>120</v>
      </c>
      <c r="E31" s="93"/>
      <c r="F31" s="93"/>
      <c r="G31" s="93"/>
      <c r="H31" s="93"/>
      <c r="I31" s="93"/>
      <c r="J31" s="93"/>
      <c r="K31" s="93"/>
      <c r="L31" s="93"/>
      <c r="M31" s="93"/>
      <c r="N31" s="93"/>
      <c r="O31" s="93"/>
      <c r="P31" s="93"/>
      <c r="Q31" s="93"/>
      <c r="R31" s="93"/>
      <c r="S31" s="93"/>
      <c r="T31" s="93"/>
      <c r="U31" s="93"/>
      <c r="V31" s="93"/>
      <c r="W31" s="93"/>
      <c r="X31" s="92"/>
      <c r="Y31" s="66"/>
      <c r="Z31" s="87"/>
      <c r="AA31" s="87"/>
      <c r="AB31" s="87"/>
      <c r="AC31" s="87"/>
    </row>
    <row r="32" spans="2:34" s="86" customFormat="1" ht="18.75" customHeight="1">
      <c r="B32" s="93"/>
      <c r="C32" s="93"/>
      <c r="D32" s="93" t="s">
        <v>122</v>
      </c>
      <c r="E32" s="93"/>
      <c r="F32" s="93"/>
      <c r="G32" s="93"/>
      <c r="H32" s="93"/>
      <c r="I32" s="93"/>
      <c r="J32" s="93"/>
      <c r="K32" s="93"/>
      <c r="L32" s="93"/>
      <c r="M32" s="93"/>
      <c r="N32" s="93"/>
      <c r="O32" s="93"/>
      <c r="P32" s="93"/>
      <c r="Q32" s="93"/>
      <c r="R32" s="93"/>
      <c r="S32" s="93"/>
      <c r="T32" s="93"/>
      <c r="U32" s="93"/>
      <c r="V32" s="93"/>
      <c r="W32" s="93"/>
      <c r="X32" s="92"/>
      <c r="Y32" s="66"/>
      <c r="Z32" s="87"/>
      <c r="AA32" s="87"/>
      <c r="AB32" s="87"/>
      <c r="AC32" s="87"/>
    </row>
    <row r="33" spans="2:29" s="86" customFormat="1" ht="18.75" customHeight="1">
      <c r="B33" s="12"/>
      <c r="C33" s="18"/>
      <c r="Q33" s="18"/>
      <c r="S33" s="18"/>
      <c r="T33" s="18"/>
      <c r="U33" s="18"/>
      <c r="V33" s="18"/>
      <c r="W33" s="18"/>
      <c r="X33" s="18"/>
      <c r="Z33" s="87"/>
      <c r="AA33" s="87"/>
      <c r="AB33" s="87"/>
      <c r="AC33" s="87"/>
    </row>
  </sheetData>
  <mergeCells count="42">
    <mergeCell ref="H13:K13"/>
    <mergeCell ref="M13:P13"/>
    <mergeCell ref="B2:X2"/>
    <mergeCell ref="Z2:AC2"/>
    <mergeCell ref="C8:E8"/>
    <mergeCell ref="G8:H8"/>
    <mergeCell ref="B4:G6"/>
    <mergeCell ref="H4:X4"/>
    <mergeCell ref="H6:X6"/>
    <mergeCell ref="H5:X5"/>
    <mergeCell ref="M11:P11"/>
    <mergeCell ref="R11:U11"/>
    <mergeCell ref="H12:K12"/>
    <mergeCell ref="R12:U12"/>
    <mergeCell ref="M12:P12"/>
    <mergeCell ref="R13:U13"/>
    <mergeCell ref="H21:I21"/>
    <mergeCell ref="C21:F21"/>
    <mergeCell ref="D29:X29"/>
    <mergeCell ref="Q21:R21"/>
    <mergeCell ref="Z17:AH20"/>
    <mergeCell ref="G19:V19"/>
    <mergeCell ref="G18:X18"/>
    <mergeCell ref="N20:S20"/>
    <mergeCell ref="G22:M22"/>
    <mergeCell ref="G20:L20"/>
    <mergeCell ref="H14:K14"/>
    <mergeCell ref="M14:P14"/>
    <mergeCell ref="K17:U17"/>
    <mergeCell ref="R14:U14"/>
    <mergeCell ref="C23:X23"/>
    <mergeCell ref="C10:F19"/>
    <mergeCell ref="H10:K10"/>
    <mergeCell ref="M10:P10"/>
    <mergeCell ref="R10:U10"/>
    <mergeCell ref="H11:K11"/>
    <mergeCell ref="H15:K15"/>
    <mergeCell ref="M15:P15"/>
    <mergeCell ref="R15:U15"/>
    <mergeCell ref="C20:F20"/>
    <mergeCell ref="K16:U16"/>
    <mergeCell ref="C22:F22"/>
  </mergeCells>
  <phoneticPr fontId="1"/>
  <printOptions horizontalCentered="1"/>
  <pageMargins left="0.70866141732283472" right="0.70866141732283472" top="0.35433070866141736" bottom="0" header="0.31496062992125984" footer="0.31496062992125984"/>
  <pageSetup paperSize="9" scale="86" fitToHeight="0" orientation="portrait" r:id="rId1"/>
  <headerFooter>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530" r:id="rId4" name="Check Box 290">
              <controlPr defaultSize="0" autoFill="0" autoLine="0" autoPict="0">
                <anchor moveWithCells="1">
                  <from>
                    <xdr:col>6</xdr:col>
                    <xdr:colOff>66675</xdr:colOff>
                    <xdr:row>8</xdr:row>
                    <xdr:rowOff>238125</xdr:rowOff>
                  </from>
                  <to>
                    <xdr:col>9</xdr:col>
                    <xdr:colOff>295275</xdr:colOff>
                    <xdr:row>10</xdr:row>
                    <xdr:rowOff>28575</xdr:rowOff>
                  </to>
                </anchor>
              </controlPr>
            </control>
          </mc:Choice>
        </mc:AlternateContent>
        <mc:AlternateContent xmlns:mc="http://schemas.openxmlformats.org/markup-compatibility/2006">
          <mc:Choice Requires="x14">
            <control shapeId="10531" r:id="rId5" name="Check Box 291">
              <controlPr defaultSize="0" autoFill="0" autoLine="0" autoPict="0">
                <anchor moveWithCells="1">
                  <from>
                    <xdr:col>6</xdr:col>
                    <xdr:colOff>66675</xdr:colOff>
                    <xdr:row>9</xdr:row>
                    <xdr:rowOff>219075</xdr:rowOff>
                  </from>
                  <to>
                    <xdr:col>9</xdr:col>
                    <xdr:colOff>295275</xdr:colOff>
                    <xdr:row>10</xdr:row>
                    <xdr:rowOff>228600</xdr:rowOff>
                  </to>
                </anchor>
              </controlPr>
            </control>
          </mc:Choice>
        </mc:AlternateContent>
        <mc:AlternateContent xmlns:mc="http://schemas.openxmlformats.org/markup-compatibility/2006">
          <mc:Choice Requires="x14">
            <control shapeId="10532" r:id="rId6" name="Check Box 292">
              <controlPr defaultSize="0" autoFill="0" autoLine="0" autoPict="0">
                <anchor moveWithCells="1">
                  <from>
                    <xdr:col>6</xdr:col>
                    <xdr:colOff>66675</xdr:colOff>
                    <xdr:row>11</xdr:row>
                    <xdr:rowOff>219075</xdr:rowOff>
                  </from>
                  <to>
                    <xdr:col>9</xdr:col>
                    <xdr:colOff>295275</xdr:colOff>
                    <xdr:row>12</xdr:row>
                    <xdr:rowOff>228600</xdr:rowOff>
                  </to>
                </anchor>
              </controlPr>
            </control>
          </mc:Choice>
        </mc:AlternateContent>
        <mc:AlternateContent xmlns:mc="http://schemas.openxmlformats.org/markup-compatibility/2006">
          <mc:Choice Requires="x14">
            <control shapeId="10533" r:id="rId7" name="Check Box 293">
              <controlPr defaultSize="0" autoFill="0" autoLine="0" autoPict="0">
                <anchor moveWithCells="1">
                  <from>
                    <xdr:col>6</xdr:col>
                    <xdr:colOff>66675</xdr:colOff>
                    <xdr:row>13</xdr:row>
                    <xdr:rowOff>219075</xdr:rowOff>
                  </from>
                  <to>
                    <xdr:col>9</xdr:col>
                    <xdr:colOff>295275</xdr:colOff>
                    <xdr:row>14</xdr:row>
                    <xdr:rowOff>228600</xdr:rowOff>
                  </to>
                </anchor>
              </controlPr>
            </control>
          </mc:Choice>
        </mc:AlternateContent>
        <mc:AlternateContent xmlns:mc="http://schemas.openxmlformats.org/markup-compatibility/2006">
          <mc:Choice Requires="x14">
            <control shapeId="10534" r:id="rId8" name="Check Box 294">
              <controlPr defaultSize="0" autoFill="0" autoLine="0" autoPict="0">
                <anchor moveWithCells="1">
                  <from>
                    <xdr:col>6</xdr:col>
                    <xdr:colOff>66675</xdr:colOff>
                    <xdr:row>12</xdr:row>
                    <xdr:rowOff>219075</xdr:rowOff>
                  </from>
                  <to>
                    <xdr:col>9</xdr:col>
                    <xdr:colOff>295275</xdr:colOff>
                    <xdr:row>14</xdr:row>
                    <xdr:rowOff>0</xdr:rowOff>
                  </to>
                </anchor>
              </controlPr>
            </control>
          </mc:Choice>
        </mc:AlternateContent>
        <mc:AlternateContent xmlns:mc="http://schemas.openxmlformats.org/markup-compatibility/2006">
          <mc:Choice Requires="x14">
            <control shapeId="10535" r:id="rId9" name="Check Box 295">
              <controlPr defaultSize="0" autoFill="0" autoLine="0" autoPict="0">
                <anchor moveWithCells="1">
                  <from>
                    <xdr:col>6</xdr:col>
                    <xdr:colOff>66675</xdr:colOff>
                    <xdr:row>10</xdr:row>
                    <xdr:rowOff>219075</xdr:rowOff>
                  </from>
                  <to>
                    <xdr:col>9</xdr:col>
                    <xdr:colOff>295275</xdr:colOff>
                    <xdr:row>11</xdr:row>
                    <xdr:rowOff>228600</xdr:rowOff>
                  </to>
                </anchor>
              </controlPr>
            </control>
          </mc:Choice>
        </mc:AlternateContent>
        <mc:AlternateContent xmlns:mc="http://schemas.openxmlformats.org/markup-compatibility/2006">
          <mc:Choice Requires="x14">
            <control shapeId="10536" r:id="rId10" name="Check Box 296">
              <controlPr defaultSize="0" autoFill="0" autoLine="0" autoPict="0">
                <anchor moveWithCells="1">
                  <from>
                    <xdr:col>11</xdr:col>
                    <xdr:colOff>76200</xdr:colOff>
                    <xdr:row>8</xdr:row>
                    <xdr:rowOff>228600</xdr:rowOff>
                  </from>
                  <to>
                    <xdr:col>15</xdr:col>
                    <xdr:colOff>0</xdr:colOff>
                    <xdr:row>10</xdr:row>
                    <xdr:rowOff>19050</xdr:rowOff>
                  </to>
                </anchor>
              </controlPr>
            </control>
          </mc:Choice>
        </mc:AlternateContent>
        <mc:AlternateContent xmlns:mc="http://schemas.openxmlformats.org/markup-compatibility/2006">
          <mc:Choice Requires="x14">
            <control shapeId="10537" r:id="rId11" name="Check Box 297">
              <controlPr defaultSize="0" autoFill="0" autoLine="0" autoPict="0">
                <anchor moveWithCells="1">
                  <from>
                    <xdr:col>11</xdr:col>
                    <xdr:colOff>76200</xdr:colOff>
                    <xdr:row>9</xdr:row>
                    <xdr:rowOff>238125</xdr:rowOff>
                  </from>
                  <to>
                    <xdr:col>15</xdr:col>
                    <xdr:colOff>0</xdr:colOff>
                    <xdr:row>11</xdr:row>
                    <xdr:rowOff>28575</xdr:rowOff>
                  </to>
                </anchor>
              </controlPr>
            </control>
          </mc:Choice>
        </mc:AlternateContent>
        <mc:AlternateContent xmlns:mc="http://schemas.openxmlformats.org/markup-compatibility/2006">
          <mc:Choice Requires="x14">
            <control shapeId="10538" r:id="rId12" name="Check Box 298">
              <controlPr defaultSize="0" autoFill="0" autoLine="0" autoPict="0">
                <anchor moveWithCells="1">
                  <from>
                    <xdr:col>11</xdr:col>
                    <xdr:colOff>76200</xdr:colOff>
                    <xdr:row>10</xdr:row>
                    <xdr:rowOff>247650</xdr:rowOff>
                  </from>
                  <to>
                    <xdr:col>15</xdr:col>
                    <xdr:colOff>19050</xdr:colOff>
                    <xdr:row>12</xdr:row>
                    <xdr:rowOff>28575</xdr:rowOff>
                  </to>
                </anchor>
              </controlPr>
            </control>
          </mc:Choice>
        </mc:AlternateContent>
        <mc:AlternateContent xmlns:mc="http://schemas.openxmlformats.org/markup-compatibility/2006">
          <mc:Choice Requires="x14">
            <control shapeId="10539" r:id="rId13" name="Check Box 299">
              <controlPr defaultSize="0" autoFill="0" autoLine="0" autoPict="0">
                <anchor moveWithCells="1">
                  <from>
                    <xdr:col>11</xdr:col>
                    <xdr:colOff>76200</xdr:colOff>
                    <xdr:row>12</xdr:row>
                    <xdr:rowOff>219075</xdr:rowOff>
                  </from>
                  <to>
                    <xdr:col>15</xdr:col>
                    <xdr:colOff>0</xdr:colOff>
                    <xdr:row>13</xdr:row>
                    <xdr:rowOff>228600</xdr:rowOff>
                  </to>
                </anchor>
              </controlPr>
            </control>
          </mc:Choice>
        </mc:AlternateContent>
        <mc:AlternateContent xmlns:mc="http://schemas.openxmlformats.org/markup-compatibility/2006">
          <mc:Choice Requires="x14">
            <control shapeId="10540" r:id="rId14" name="Check Box 300">
              <controlPr defaultSize="0" autoFill="0" autoLine="0" autoPict="0">
                <anchor moveWithCells="1">
                  <from>
                    <xdr:col>11</xdr:col>
                    <xdr:colOff>76200</xdr:colOff>
                    <xdr:row>11</xdr:row>
                    <xdr:rowOff>228600</xdr:rowOff>
                  </from>
                  <to>
                    <xdr:col>15</xdr:col>
                    <xdr:colOff>0</xdr:colOff>
                    <xdr:row>13</xdr:row>
                    <xdr:rowOff>19050</xdr:rowOff>
                  </to>
                </anchor>
              </controlPr>
            </control>
          </mc:Choice>
        </mc:AlternateContent>
        <mc:AlternateContent xmlns:mc="http://schemas.openxmlformats.org/markup-compatibility/2006">
          <mc:Choice Requires="x14">
            <control shapeId="10541" r:id="rId15" name="Check Box 301">
              <controlPr defaultSize="0" autoFill="0" autoLine="0" autoPict="0">
                <anchor moveWithCells="1">
                  <from>
                    <xdr:col>16</xdr:col>
                    <xdr:colOff>76200</xdr:colOff>
                    <xdr:row>9</xdr:row>
                    <xdr:rowOff>219075</xdr:rowOff>
                  </from>
                  <to>
                    <xdr:col>19</xdr:col>
                    <xdr:colOff>219075</xdr:colOff>
                    <xdr:row>10</xdr:row>
                    <xdr:rowOff>228600</xdr:rowOff>
                  </to>
                </anchor>
              </controlPr>
            </control>
          </mc:Choice>
        </mc:AlternateContent>
        <mc:AlternateContent xmlns:mc="http://schemas.openxmlformats.org/markup-compatibility/2006">
          <mc:Choice Requires="x14">
            <control shapeId="10542" r:id="rId16" name="Check Box 302">
              <controlPr defaultSize="0" autoFill="0" autoLine="0" autoPict="0">
                <anchor moveWithCells="1">
                  <from>
                    <xdr:col>16</xdr:col>
                    <xdr:colOff>76200</xdr:colOff>
                    <xdr:row>11</xdr:row>
                    <xdr:rowOff>219075</xdr:rowOff>
                  </from>
                  <to>
                    <xdr:col>19</xdr:col>
                    <xdr:colOff>219075</xdr:colOff>
                    <xdr:row>12</xdr:row>
                    <xdr:rowOff>228600</xdr:rowOff>
                  </to>
                </anchor>
              </controlPr>
            </control>
          </mc:Choice>
        </mc:AlternateContent>
        <mc:AlternateContent xmlns:mc="http://schemas.openxmlformats.org/markup-compatibility/2006">
          <mc:Choice Requires="x14">
            <control shapeId="10543" r:id="rId17" name="Check Box 303">
              <controlPr defaultSize="0" autoFill="0" autoLine="0" autoPict="0">
                <anchor moveWithCells="1">
                  <from>
                    <xdr:col>16</xdr:col>
                    <xdr:colOff>76200</xdr:colOff>
                    <xdr:row>10</xdr:row>
                    <xdr:rowOff>228600</xdr:rowOff>
                  </from>
                  <to>
                    <xdr:col>19</xdr:col>
                    <xdr:colOff>228600</xdr:colOff>
                    <xdr:row>12</xdr:row>
                    <xdr:rowOff>19050</xdr:rowOff>
                  </to>
                </anchor>
              </controlPr>
            </control>
          </mc:Choice>
        </mc:AlternateContent>
        <mc:AlternateContent xmlns:mc="http://schemas.openxmlformats.org/markup-compatibility/2006">
          <mc:Choice Requires="x14">
            <control shapeId="10544" r:id="rId18" name="Check Box 304">
              <controlPr defaultSize="0" autoFill="0" autoLine="0" autoPict="0">
                <anchor moveWithCells="1">
                  <from>
                    <xdr:col>16</xdr:col>
                    <xdr:colOff>76200</xdr:colOff>
                    <xdr:row>8</xdr:row>
                    <xdr:rowOff>238125</xdr:rowOff>
                  </from>
                  <to>
                    <xdr:col>19</xdr:col>
                    <xdr:colOff>228600</xdr:colOff>
                    <xdr:row>10</xdr:row>
                    <xdr:rowOff>28575</xdr:rowOff>
                  </to>
                </anchor>
              </controlPr>
            </control>
          </mc:Choice>
        </mc:AlternateContent>
        <mc:AlternateContent xmlns:mc="http://schemas.openxmlformats.org/markup-compatibility/2006">
          <mc:Choice Requires="x14">
            <control shapeId="10545" r:id="rId19" name="Check Box 305">
              <controlPr defaultSize="0" autoFill="0" autoLine="0" autoPict="0">
                <anchor moveWithCells="1">
                  <from>
                    <xdr:col>16</xdr:col>
                    <xdr:colOff>76200</xdr:colOff>
                    <xdr:row>12</xdr:row>
                    <xdr:rowOff>219075</xdr:rowOff>
                  </from>
                  <to>
                    <xdr:col>19</xdr:col>
                    <xdr:colOff>228600</xdr:colOff>
                    <xdr:row>13</xdr:row>
                    <xdr:rowOff>228600</xdr:rowOff>
                  </to>
                </anchor>
              </controlPr>
            </control>
          </mc:Choice>
        </mc:AlternateContent>
        <mc:AlternateContent xmlns:mc="http://schemas.openxmlformats.org/markup-compatibility/2006">
          <mc:Choice Requires="x14">
            <control shapeId="10552" r:id="rId20" name="Check Box 312">
              <controlPr defaultSize="0" autoFill="0" autoLine="0" autoPict="0">
                <anchor moveWithCells="1">
                  <from>
                    <xdr:col>6</xdr:col>
                    <xdr:colOff>66675</xdr:colOff>
                    <xdr:row>14</xdr:row>
                    <xdr:rowOff>219075</xdr:rowOff>
                  </from>
                  <to>
                    <xdr:col>7</xdr:col>
                    <xdr:colOff>295275</xdr:colOff>
                    <xdr:row>16</xdr:row>
                    <xdr:rowOff>19050</xdr:rowOff>
                  </to>
                </anchor>
              </controlPr>
            </control>
          </mc:Choice>
        </mc:AlternateContent>
        <mc:AlternateContent xmlns:mc="http://schemas.openxmlformats.org/markup-compatibility/2006">
          <mc:Choice Requires="x14">
            <control shapeId="10554" r:id="rId21" name="Check Box 314">
              <controlPr defaultSize="0" autoFill="0" autoLine="0" autoPict="0">
                <anchor moveWithCells="1">
                  <from>
                    <xdr:col>11</xdr:col>
                    <xdr:colOff>76200</xdr:colOff>
                    <xdr:row>13</xdr:row>
                    <xdr:rowOff>238125</xdr:rowOff>
                  </from>
                  <to>
                    <xdr:col>15</xdr:col>
                    <xdr:colOff>0</xdr:colOff>
                    <xdr:row>14</xdr:row>
                    <xdr:rowOff>247650</xdr:rowOff>
                  </to>
                </anchor>
              </controlPr>
            </control>
          </mc:Choice>
        </mc:AlternateContent>
        <mc:AlternateContent xmlns:mc="http://schemas.openxmlformats.org/markup-compatibility/2006">
          <mc:Choice Requires="x14">
            <control shapeId="10555" r:id="rId22" name="Check Box 315">
              <controlPr defaultSize="0" autoFill="0" autoLine="0" autoPict="0">
                <anchor moveWithCells="1">
                  <from>
                    <xdr:col>1</xdr:col>
                    <xdr:colOff>85725</xdr:colOff>
                    <xdr:row>27</xdr:row>
                    <xdr:rowOff>219075</xdr:rowOff>
                  </from>
                  <to>
                    <xdr:col>3</xdr:col>
                    <xdr:colOff>161925</xdr:colOff>
                    <xdr:row>29</xdr:row>
                    <xdr:rowOff>76200</xdr:rowOff>
                  </to>
                </anchor>
              </controlPr>
            </control>
          </mc:Choice>
        </mc:AlternateContent>
        <mc:AlternateContent xmlns:mc="http://schemas.openxmlformats.org/markup-compatibility/2006">
          <mc:Choice Requires="x14">
            <control shapeId="10556" r:id="rId23" name="Check Box 316">
              <controlPr defaultSize="0" autoFill="0" autoLine="0" autoPict="0">
                <anchor moveWithCells="1">
                  <from>
                    <xdr:col>6</xdr:col>
                    <xdr:colOff>76200</xdr:colOff>
                    <xdr:row>15</xdr:row>
                    <xdr:rowOff>247650</xdr:rowOff>
                  </from>
                  <to>
                    <xdr:col>8</xdr:col>
                    <xdr:colOff>66675</xdr:colOff>
                    <xdr:row>16</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'参照リスト（供用時はシートを非表示に）'!$A$2:$A$13</xm:f>
          </x14:formula1>
          <xm:sqref>K21 T21</xm:sqref>
        </x14:dataValidation>
        <x14:dataValidation type="list" allowBlank="1" showInputMessage="1" showErrorMessage="1">
          <x14:formula1>
            <xm:f>'参照リスト（供用時はシートを非表示に）'!$B$2:$B$32</xm:f>
          </x14:formula1>
          <xm:sqref>M21 V21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FF00"/>
  </sheetPr>
  <dimension ref="A1:Z70"/>
  <sheetViews>
    <sheetView workbookViewId="0">
      <pane ySplit="1" topLeftCell="A2" activePane="bottomLeft" state="frozen"/>
      <selection activeCell="I90" sqref="I90:M90"/>
      <selection pane="bottomLeft" activeCell="L15" sqref="L15"/>
    </sheetView>
  </sheetViews>
  <sheetFormatPr defaultRowHeight="18.75"/>
  <cols>
    <col min="1" max="2" width="3.125" style="36" bestFit="1" customWidth="1"/>
    <col min="4" max="4" width="38" bestFit="1" customWidth="1"/>
    <col min="6" max="6" width="10.375" bestFit="1" customWidth="1"/>
    <col min="7" max="7" width="10.375" customWidth="1"/>
    <col min="10" max="14" width="10.125" bestFit="1" customWidth="1"/>
    <col min="15" max="17" width="11.125" bestFit="1" customWidth="1"/>
    <col min="20" max="21" width="10.375" bestFit="1" customWidth="1"/>
    <col min="25" max="26" width="10.375" bestFit="1" customWidth="1"/>
  </cols>
  <sheetData>
    <row r="1" spans="1:26">
      <c r="A1" s="35" t="s">
        <v>23</v>
      </c>
      <c r="B1" s="35" t="s">
        <v>24</v>
      </c>
      <c r="D1" t="s">
        <v>108</v>
      </c>
      <c r="E1" s="37"/>
      <c r="F1" s="37" t="s">
        <v>76</v>
      </c>
      <c r="J1" s="37" t="s">
        <v>67</v>
      </c>
      <c r="K1" s="37" t="s">
        <v>68</v>
      </c>
      <c r="L1" s="37" t="s">
        <v>69</v>
      </c>
      <c r="M1" s="37" t="s">
        <v>70</v>
      </c>
      <c r="N1" s="37" t="s">
        <v>71</v>
      </c>
      <c r="O1" s="37" t="s">
        <v>72</v>
      </c>
      <c r="P1" s="37" t="s">
        <v>95</v>
      </c>
      <c r="Q1" s="37" t="s">
        <v>96</v>
      </c>
      <c r="S1" s="37"/>
      <c r="T1" s="37" t="s">
        <v>90</v>
      </c>
      <c r="U1" s="37" t="s">
        <v>91</v>
      </c>
      <c r="V1" s="37" t="s">
        <v>92</v>
      </c>
      <c r="W1" s="43" t="e">
        <f>#REF!</f>
        <v>#REF!</v>
      </c>
      <c r="X1" s="37" t="b">
        <v>1</v>
      </c>
      <c r="Y1" s="37" t="s">
        <v>93</v>
      </c>
      <c r="Z1" s="37" t="s">
        <v>94</v>
      </c>
    </row>
    <row r="2" spans="1:26">
      <c r="A2" s="35">
        <v>1</v>
      </c>
      <c r="B2" s="35">
        <v>1</v>
      </c>
      <c r="D2" t="s">
        <v>107</v>
      </c>
      <c r="E2" s="37" t="s">
        <v>78</v>
      </c>
      <c r="F2" s="37"/>
      <c r="G2" t="b">
        <v>0</v>
      </c>
      <c r="I2" s="37" t="s">
        <v>89</v>
      </c>
      <c r="J2" s="37" t="b">
        <v>1</v>
      </c>
      <c r="K2" s="37" t="b">
        <v>0</v>
      </c>
      <c r="L2" s="37" t="b">
        <v>0</v>
      </c>
      <c r="M2" s="37" t="b">
        <v>0</v>
      </c>
      <c r="N2" s="37" t="b">
        <v>0</v>
      </c>
      <c r="O2" s="37" t="b">
        <v>0</v>
      </c>
      <c r="P2" s="324" t="b">
        <v>0</v>
      </c>
      <c r="Q2" s="324"/>
      <c r="S2" s="37" t="s">
        <v>78</v>
      </c>
      <c r="T2" s="37">
        <f>IF(U2=TRUE,0,1)</f>
        <v>1</v>
      </c>
      <c r="U2" s="37" t="b">
        <v>0</v>
      </c>
      <c r="V2" s="37" t="e">
        <f>V15-IF($W$1=$U15,1,0)</f>
        <v>#REF!</v>
      </c>
      <c r="X2" s="37" t="s">
        <v>78</v>
      </c>
      <c r="Y2" s="37" t="e">
        <f>IF($X$1=TRUE,IF(Z2&gt;=12,1,0),1)</f>
        <v>#REF!</v>
      </c>
      <c r="Z2" s="37" t="e">
        <f>#REF!</f>
        <v>#REF!</v>
      </c>
    </row>
    <row r="3" spans="1:26">
      <c r="A3" s="35">
        <v>2</v>
      </c>
      <c r="B3" s="35">
        <v>2</v>
      </c>
      <c r="D3" t="s">
        <v>62</v>
      </c>
      <c r="E3" s="37" t="s">
        <v>79</v>
      </c>
      <c r="F3" s="37"/>
      <c r="G3" t="b">
        <v>0</v>
      </c>
      <c r="S3" s="37" t="s">
        <v>79</v>
      </c>
      <c r="T3" s="37">
        <f t="shared" ref="T3:T13" si="0">IF(U3=TRUE,0,1)</f>
        <v>1</v>
      </c>
      <c r="U3" s="37" t="b">
        <v>0</v>
      </c>
      <c r="V3" s="37" t="e">
        <f t="shared" ref="V3:V13" si="1">V16-IF($W$1=$U16,1,0)</f>
        <v>#REF!</v>
      </c>
      <c r="X3" s="37" t="s">
        <v>79</v>
      </c>
      <c r="Y3" s="37" t="e">
        <f t="shared" ref="Y3:Y13" si="2">IF($X$1=TRUE,IF(Z3&gt;=12,1,0),1)</f>
        <v>#REF!</v>
      </c>
      <c r="Z3" s="37" t="e">
        <f>#REF!</f>
        <v>#REF!</v>
      </c>
    </row>
    <row r="4" spans="1:26">
      <c r="A4" s="35">
        <v>3</v>
      </c>
      <c r="B4" s="35">
        <v>3</v>
      </c>
      <c r="D4" t="s">
        <v>63</v>
      </c>
      <c r="E4" s="37" t="s">
        <v>80</v>
      </c>
      <c r="F4" s="37"/>
      <c r="G4" t="b">
        <v>0</v>
      </c>
      <c r="I4" s="37" t="s">
        <v>73</v>
      </c>
      <c r="J4" s="37" t="e">
        <f>#REF!</f>
        <v>#REF!</v>
      </c>
      <c r="K4" s="37" t="e">
        <f>#REF!</f>
        <v>#REF!</v>
      </c>
      <c r="L4" s="37" t="e">
        <f>#REF!</f>
        <v>#REF!</v>
      </c>
      <c r="M4" s="37" t="e">
        <f>#REF!</f>
        <v>#REF!</v>
      </c>
      <c r="N4" s="45" t="e">
        <f>IF(OR(AND(COUNTIFS(N8,"*なし")&gt;0,COUNTIFS(N13,"*あり")&gt;0)=TRUE,AND(N2=TRUE,COUNTIFS(N8,"*なし")&gt;0)),4,#REF!)</f>
        <v>#REF!</v>
      </c>
      <c r="O4" s="37" t="e">
        <f>#REF!</f>
        <v>#REF!</v>
      </c>
      <c r="P4" s="37" t="e">
        <f>#REF!</f>
        <v>#REF!</v>
      </c>
      <c r="Q4" s="37" t="e">
        <f>#REF!</f>
        <v>#REF!</v>
      </c>
      <c r="S4" s="37" t="s">
        <v>80</v>
      </c>
      <c r="T4" s="37">
        <f t="shared" si="0"/>
        <v>1</v>
      </c>
      <c r="U4" s="37" t="b">
        <v>0</v>
      </c>
      <c r="V4" s="37" t="e">
        <f t="shared" si="1"/>
        <v>#REF!</v>
      </c>
      <c r="X4" s="37" t="s">
        <v>80</v>
      </c>
      <c r="Y4" s="37" t="e">
        <f t="shared" si="2"/>
        <v>#REF!</v>
      </c>
      <c r="Z4" s="37" t="e">
        <f>#REF!</f>
        <v>#REF!</v>
      </c>
    </row>
    <row r="5" spans="1:26">
      <c r="A5" s="35">
        <v>4</v>
      </c>
      <c r="B5" s="35">
        <v>4</v>
      </c>
      <c r="D5" t="s">
        <v>64</v>
      </c>
      <c r="E5" s="37" t="s">
        <v>34</v>
      </c>
      <c r="F5" s="37"/>
      <c r="G5" t="b">
        <v>0</v>
      </c>
      <c r="I5" s="37" t="s">
        <v>74</v>
      </c>
      <c r="J5" s="37" t="e">
        <f>#REF!</f>
        <v>#REF!</v>
      </c>
      <c r="K5" s="37" t="e">
        <f>#REF!</f>
        <v>#REF!</v>
      </c>
      <c r="L5" s="37" t="e">
        <f>#REF!</f>
        <v>#REF!</v>
      </c>
      <c r="M5" s="37" t="e">
        <f>#REF!</f>
        <v>#REF!</v>
      </c>
      <c r="N5" s="45" t="e">
        <f>IF(OR(AND(COUNTIFS(N8,"*なし")&gt;0,COUNTIFS(N13,"*あり")&gt;0)=TRUE,AND(N2=TRUE,COUNTIFS(N8,"*なし")&gt;0)),9,#REF!)</f>
        <v>#REF!</v>
      </c>
      <c r="O5" s="37" t="e">
        <f>#REF!</f>
        <v>#REF!</v>
      </c>
      <c r="P5" s="37" t="e">
        <f>#REF!</f>
        <v>#REF!</v>
      </c>
      <c r="Q5" s="37" t="e">
        <f>#REF!</f>
        <v>#REF!</v>
      </c>
      <c r="S5" s="37" t="s">
        <v>34</v>
      </c>
      <c r="T5" s="37">
        <f t="shared" si="0"/>
        <v>1</v>
      </c>
      <c r="U5" s="37" t="b">
        <v>0</v>
      </c>
      <c r="V5" s="37" t="e">
        <f t="shared" si="1"/>
        <v>#REF!</v>
      </c>
      <c r="X5" s="37" t="s">
        <v>34</v>
      </c>
      <c r="Y5" s="37" t="e">
        <f t="shared" si="2"/>
        <v>#REF!</v>
      </c>
      <c r="Z5" s="37" t="e">
        <f>#REF!</f>
        <v>#REF!</v>
      </c>
    </row>
    <row r="6" spans="1:26">
      <c r="A6" s="35">
        <v>5</v>
      </c>
      <c r="B6" s="35">
        <v>5</v>
      </c>
      <c r="D6" t="s">
        <v>65</v>
      </c>
      <c r="E6" s="37" t="s">
        <v>81</v>
      </c>
      <c r="F6" s="37"/>
      <c r="G6" t="b">
        <v>0</v>
      </c>
      <c r="I6" s="37" t="s">
        <v>75</v>
      </c>
      <c r="J6" s="37" t="e">
        <f>#REF!</f>
        <v>#REF!</v>
      </c>
      <c r="K6" s="37" t="e">
        <f>#REF!</f>
        <v>#REF!</v>
      </c>
      <c r="L6" s="37" t="e">
        <f>#REF!</f>
        <v>#REF!</v>
      </c>
      <c r="M6" s="37" t="e">
        <f>#REF!</f>
        <v>#REF!</v>
      </c>
      <c r="N6" s="45" t="e">
        <f>IF(OR(AND(COUNTIFS(N8,"*なし")&gt;0,COUNTIFS(N13,"*あり")&gt;0)=TRUE,AND(N2=TRUE,COUNTIFS(N8,"*なし")&gt;0)),1,#REF!)</f>
        <v>#REF!</v>
      </c>
      <c r="O6" s="37" t="e">
        <f>#REF!</f>
        <v>#REF!</v>
      </c>
      <c r="P6" s="37" t="e">
        <f>#REF!</f>
        <v>#REF!</v>
      </c>
      <c r="Q6" s="37" t="e">
        <f>#REF!</f>
        <v>#REF!</v>
      </c>
      <c r="S6" s="37" t="s">
        <v>81</v>
      </c>
      <c r="T6" s="37">
        <f t="shared" si="0"/>
        <v>1</v>
      </c>
      <c r="U6" s="37" t="b">
        <v>0</v>
      </c>
      <c r="V6" s="37" t="e">
        <f t="shared" si="1"/>
        <v>#REF!</v>
      </c>
      <c r="X6" s="37" t="s">
        <v>81</v>
      </c>
      <c r="Y6" s="37" t="e">
        <f t="shared" si="2"/>
        <v>#REF!</v>
      </c>
      <c r="Z6" s="37" t="e">
        <f>#REF!</f>
        <v>#REF!</v>
      </c>
    </row>
    <row r="7" spans="1:26">
      <c r="A7" s="35">
        <v>6</v>
      </c>
      <c r="B7" s="35">
        <v>6</v>
      </c>
      <c r="E7" s="37" t="s">
        <v>82</v>
      </c>
      <c r="F7" s="37" t="e">
        <f>1*J25*K25*M25*N25*O25*T7*Y7</f>
        <v>#REF!</v>
      </c>
      <c r="G7" t="b">
        <v>0</v>
      </c>
      <c r="J7" s="41" t="e">
        <f>DATE(2018+J4,J5,J6)</f>
        <v>#REF!</v>
      </c>
      <c r="K7" s="41" t="e">
        <f t="shared" ref="K7:P7" si="3">DATE(2018+K4,K5,K6)</f>
        <v>#REF!</v>
      </c>
      <c r="L7" s="41" t="e">
        <f t="shared" si="3"/>
        <v>#REF!</v>
      </c>
      <c r="M7" s="41" t="e">
        <f t="shared" si="3"/>
        <v>#REF!</v>
      </c>
      <c r="N7" s="41" t="e">
        <f t="shared" si="3"/>
        <v>#REF!</v>
      </c>
      <c r="O7" s="41" t="e">
        <f t="shared" si="3"/>
        <v>#REF!</v>
      </c>
      <c r="P7" s="41" t="e">
        <f t="shared" si="3"/>
        <v>#REF!</v>
      </c>
      <c r="Q7" s="41" t="e">
        <f>DATE(2018+Q4,Q5,Q6)</f>
        <v>#REF!</v>
      </c>
      <c r="S7" s="37" t="s">
        <v>82</v>
      </c>
      <c r="T7" s="37">
        <f t="shared" si="0"/>
        <v>1</v>
      </c>
      <c r="U7" s="37" t="b">
        <v>0</v>
      </c>
      <c r="V7" s="37" t="e">
        <f t="shared" si="1"/>
        <v>#REF!</v>
      </c>
      <c r="X7" s="37" t="s">
        <v>82</v>
      </c>
      <c r="Y7" s="37" t="e">
        <f t="shared" si="2"/>
        <v>#REF!</v>
      </c>
      <c r="Z7" s="37" t="e">
        <f>#REF!</f>
        <v>#REF!</v>
      </c>
    </row>
    <row r="8" spans="1:26">
      <c r="A8" s="35">
        <v>7</v>
      </c>
      <c r="B8" s="35">
        <v>7</v>
      </c>
      <c r="E8" s="37" t="s">
        <v>83</v>
      </c>
      <c r="F8" s="37" t="e">
        <f t="shared" ref="F8:F13" si="4">1*J26*K26*M26*N26*O26*T8*Y8</f>
        <v>#REF!</v>
      </c>
      <c r="G8" t="b">
        <v>0</v>
      </c>
      <c r="J8" s="38"/>
      <c r="K8" s="38"/>
      <c r="L8" s="38"/>
      <c r="M8" s="38"/>
      <c r="N8" s="38" t="e">
        <f>IF(AND(#REF!="",#REF!="",#REF!="")=TRUE,"記載なし","")&amp;IF((#REF!+#REF!+#REF!)&gt;0,"記載あり","")</f>
        <v>#REF!</v>
      </c>
      <c r="O8" s="38"/>
      <c r="P8" s="38"/>
      <c r="Q8" s="38"/>
      <c r="S8" s="37" t="s">
        <v>83</v>
      </c>
      <c r="T8" s="37">
        <f t="shared" si="0"/>
        <v>1</v>
      </c>
      <c r="U8" s="37" t="b">
        <v>0</v>
      </c>
      <c r="V8" s="37" t="e">
        <f t="shared" si="1"/>
        <v>#REF!</v>
      </c>
      <c r="X8" s="37" t="s">
        <v>83</v>
      </c>
      <c r="Y8" s="37" t="e">
        <f t="shared" si="2"/>
        <v>#REF!</v>
      </c>
      <c r="Z8" s="37" t="e">
        <f>#REF!</f>
        <v>#REF!</v>
      </c>
    </row>
    <row r="9" spans="1:26">
      <c r="A9" s="35">
        <v>8</v>
      </c>
      <c r="B9" s="35">
        <v>8</v>
      </c>
      <c r="E9" s="37" t="s">
        <v>84</v>
      </c>
      <c r="F9" s="37" t="e">
        <f t="shared" si="4"/>
        <v>#REF!</v>
      </c>
      <c r="G9" t="b">
        <v>1</v>
      </c>
      <c r="I9" s="37" t="s">
        <v>73</v>
      </c>
      <c r="N9" s="45" t="e">
        <f>IF(OR(AND(COUNTIFS(N8,"*あり")&gt;0,COUNTIFS(N13,"*なし")&gt;0)=TRUE,AND(N2=TRUE,COUNTIFS(N13,"*なし")&gt;0)),5,#REF!)</f>
        <v>#REF!</v>
      </c>
      <c r="S9" s="37" t="s">
        <v>84</v>
      </c>
      <c r="T9" s="37">
        <f t="shared" si="0"/>
        <v>0</v>
      </c>
      <c r="U9" s="37" t="b">
        <v>1</v>
      </c>
      <c r="V9" s="37" t="e">
        <f t="shared" si="1"/>
        <v>#REF!</v>
      </c>
      <c r="X9" s="37" t="s">
        <v>84</v>
      </c>
      <c r="Y9" s="37" t="e">
        <f t="shared" si="2"/>
        <v>#REF!</v>
      </c>
      <c r="Z9" s="37" t="e">
        <f>#REF!</f>
        <v>#REF!</v>
      </c>
    </row>
    <row r="10" spans="1:26">
      <c r="A10" s="35">
        <v>9</v>
      </c>
      <c r="B10" s="35">
        <v>9</v>
      </c>
      <c r="E10" s="37" t="s">
        <v>85</v>
      </c>
      <c r="F10" s="37" t="e">
        <f t="shared" si="4"/>
        <v>#REF!</v>
      </c>
      <c r="G10" t="b">
        <v>1</v>
      </c>
      <c r="I10" s="37" t="s">
        <v>74</v>
      </c>
      <c r="N10" s="45" t="e">
        <f>IF(OR(AND(COUNTIFS(N8,"*あり")&gt;0,COUNTIFS(N13,"*なし")&gt;0)=TRUE,AND(N2=TRUE,COUNTIFS(N13,"*なし")&gt;0)),3,#REF!)</f>
        <v>#REF!</v>
      </c>
      <c r="S10" s="37" t="s">
        <v>85</v>
      </c>
      <c r="T10" s="37">
        <f t="shared" si="0"/>
        <v>0</v>
      </c>
      <c r="U10" s="37" t="b">
        <v>1</v>
      </c>
      <c r="V10" s="37" t="e">
        <f t="shared" si="1"/>
        <v>#REF!</v>
      </c>
      <c r="X10" s="37" t="s">
        <v>85</v>
      </c>
      <c r="Y10" s="37" t="e">
        <f t="shared" si="2"/>
        <v>#REF!</v>
      </c>
      <c r="Z10" s="37" t="e">
        <f>#REF!</f>
        <v>#REF!</v>
      </c>
    </row>
    <row r="11" spans="1:26">
      <c r="A11" s="35">
        <v>10</v>
      </c>
      <c r="B11" s="35">
        <v>10</v>
      </c>
      <c r="E11" s="37" t="s">
        <v>86</v>
      </c>
      <c r="F11" s="37" t="e">
        <f t="shared" si="4"/>
        <v>#REF!</v>
      </c>
      <c r="G11" t="b">
        <v>1</v>
      </c>
      <c r="I11" s="37" t="s">
        <v>75</v>
      </c>
      <c r="N11" s="45" t="e">
        <f>IF(OR(AND(COUNTIFS(N8,"*あり")&gt;0,COUNTIFS(N13,"*なし")&gt;0)=TRUE,AND(N2=TRUE,COUNTIFS(N13,"*なし")&gt;0)),31,#REF!)</f>
        <v>#REF!</v>
      </c>
      <c r="S11" s="37" t="s">
        <v>86</v>
      </c>
      <c r="T11" s="37">
        <f t="shared" si="0"/>
        <v>0</v>
      </c>
      <c r="U11" s="37" t="b">
        <v>1</v>
      </c>
      <c r="V11" s="37" t="e">
        <f t="shared" si="1"/>
        <v>#REF!</v>
      </c>
      <c r="X11" s="37" t="s">
        <v>86</v>
      </c>
      <c r="Y11" s="37" t="e">
        <f t="shared" si="2"/>
        <v>#REF!</v>
      </c>
      <c r="Z11" s="37" t="e">
        <f>#REF!</f>
        <v>#REF!</v>
      </c>
    </row>
    <row r="12" spans="1:26">
      <c r="A12" s="35">
        <v>11</v>
      </c>
      <c r="B12" s="35">
        <v>11</v>
      </c>
      <c r="E12" s="37" t="s">
        <v>87</v>
      </c>
      <c r="F12" s="37" t="e">
        <f t="shared" si="4"/>
        <v>#REF!</v>
      </c>
      <c r="G12" t="b">
        <v>1</v>
      </c>
      <c r="N12" s="41" t="e">
        <f>DATE(2018+N9,N10,N11)</f>
        <v>#REF!</v>
      </c>
      <c r="S12" s="37" t="s">
        <v>87</v>
      </c>
      <c r="T12" s="37">
        <f t="shared" si="0"/>
        <v>0</v>
      </c>
      <c r="U12" s="37" t="b">
        <v>1</v>
      </c>
      <c r="V12" s="37" t="e">
        <f t="shared" si="1"/>
        <v>#REF!</v>
      </c>
      <c r="X12" s="37" t="s">
        <v>87</v>
      </c>
      <c r="Y12" s="37" t="e">
        <f t="shared" si="2"/>
        <v>#REF!</v>
      </c>
      <c r="Z12" s="37" t="e">
        <f>#REF!</f>
        <v>#REF!</v>
      </c>
    </row>
    <row r="13" spans="1:26">
      <c r="A13" s="35">
        <v>12</v>
      </c>
      <c r="B13" s="35">
        <v>12</v>
      </c>
      <c r="E13" s="37" t="s">
        <v>88</v>
      </c>
      <c r="F13" s="37" t="e">
        <f t="shared" si="4"/>
        <v>#REF!</v>
      </c>
      <c r="G13" t="b">
        <v>1</v>
      </c>
      <c r="N13" s="38" t="e">
        <f>IF(AND(#REF!="",#REF!="",#REF!="")=TRUE,"記載なし","")&amp;IF((#REF!+#REF!+#REF!)&gt;0,"記載あり","")</f>
        <v>#REF!</v>
      </c>
      <c r="S13" s="37" t="s">
        <v>88</v>
      </c>
      <c r="T13" s="37">
        <f t="shared" si="0"/>
        <v>0</v>
      </c>
      <c r="U13" s="37" t="b">
        <v>1</v>
      </c>
      <c r="V13" s="37" t="e">
        <f t="shared" si="1"/>
        <v>#REF!</v>
      </c>
      <c r="X13" s="37" t="s">
        <v>88</v>
      </c>
      <c r="Y13" s="37" t="e">
        <f t="shared" si="2"/>
        <v>#REF!</v>
      </c>
      <c r="Z13" s="37" t="e">
        <f>#REF!</f>
        <v>#REF!</v>
      </c>
    </row>
    <row r="14" spans="1:26" ht="19.5" thickBot="1">
      <c r="B14" s="35">
        <v>13</v>
      </c>
      <c r="I14" t="s">
        <v>100</v>
      </c>
      <c r="J14" t="e">
        <f>IF($F$18&lt;=J7,1,0)</f>
        <v>#REF!</v>
      </c>
      <c r="K14" t="e">
        <f>IF($F$18&lt;=K7,1,0)</f>
        <v>#REF!</v>
      </c>
      <c r="L14" t="e">
        <f t="shared" ref="L14:P14" si="5">IF($F$18&lt;=L7,1,0)</f>
        <v>#REF!</v>
      </c>
      <c r="M14" t="e">
        <f t="shared" si="5"/>
        <v>#REF!</v>
      </c>
      <c r="N14" t="e">
        <f t="shared" si="5"/>
        <v>#REF!</v>
      </c>
      <c r="O14" t="e">
        <f t="shared" si="5"/>
        <v>#REF!</v>
      </c>
      <c r="P14" t="e">
        <f t="shared" si="5"/>
        <v>#REF!</v>
      </c>
      <c r="Q14" t="e">
        <f t="shared" ref="Q14" si="6">IF($F$18&lt;=Q7,1,0)</f>
        <v>#REF!</v>
      </c>
    </row>
    <row r="15" spans="1:26" ht="19.5" thickBot="1">
      <c r="B15" s="35">
        <v>14</v>
      </c>
      <c r="E15" s="47" t="s">
        <v>101</v>
      </c>
      <c r="F15" s="46" t="e">
        <f>IF(COUNTIFS(F25:F26,TRUE)&gt;0,SUM(F2:F13),0)</f>
        <v>#REF!</v>
      </c>
      <c r="J15" t="e">
        <f>IF($F$19&gt;=J7,1,0)</f>
        <v>#REF!</v>
      </c>
      <c r="K15" t="e">
        <f>IF($F$19&gt;=K7,1,0)</f>
        <v>#REF!</v>
      </c>
      <c r="L15" t="e">
        <f t="shared" ref="L15:P15" si="7">IF($F$19&gt;=L7,1,0)</f>
        <v>#REF!</v>
      </c>
      <c r="M15" t="e">
        <f t="shared" si="7"/>
        <v>#REF!</v>
      </c>
      <c r="N15" t="e">
        <f t="shared" si="7"/>
        <v>#REF!</v>
      </c>
      <c r="O15" t="e">
        <f t="shared" si="7"/>
        <v>#REF!</v>
      </c>
      <c r="P15" t="e">
        <f t="shared" si="7"/>
        <v>#REF!</v>
      </c>
      <c r="Q15" t="e">
        <f t="shared" ref="Q15" si="8">IF($F$19&gt;=Q7,1,0)</f>
        <v>#REF!</v>
      </c>
      <c r="U15">
        <v>4</v>
      </c>
      <c r="V15" t="e">
        <f>IF($W$1=$U15,1,0)+IF(SUM($V16:V$26)&gt;0,1,0)</f>
        <v>#REF!</v>
      </c>
      <c r="X15" s="37" t="s">
        <v>106</v>
      </c>
    </row>
    <row r="16" spans="1:26">
      <c r="B16" s="35">
        <v>15</v>
      </c>
      <c r="N16" t="e">
        <f>IF($F$18&lt;=N12,1,0)</f>
        <v>#REF!</v>
      </c>
      <c r="U16">
        <v>5</v>
      </c>
      <c r="V16" t="e">
        <f>IF($W$1=$U16,1,0)+IF(SUM($V17:V$26)&gt;0,1,0)</f>
        <v>#REF!</v>
      </c>
      <c r="X16" s="37">
        <v>0</v>
      </c>
    </row>
    <row r="17" spans="2:24">
      <c r="B17" s="35">
        <v>16</v>
      </c>
      <c r="E17" t="s">
        <v>97</v>
      </c>
      <c r="F17" s="39">
        <v>4</v>
      </c>
      <c r="N17" t="e">
        <f>IF($F$19&gt;=N12,1,0)</f>
        <v>#REF!</v>
      </c>
      <c r="U17">
        <v>6</v>
      </c>
      <c r="V17" t="e">
        <f>IF($W$1=$U17,1,0)+IF(SUM($V18:V$26)&gt;0,1,0)</f>
        <v>#REF!</v>
      </c>
      <c r="X17" s="37">
        <v>1</v>
      </c>
    </row>
    <row r="18" spans="2:24">
      <c r="B18" s="35">
        <v>17</v>
      </c>
      <c r="E18" t="s">
        <v>98</v>
      </c>
      <c r="F18" s="44">
        <f>DATE(2018+F17,9,1)</f>
        <v>44805</v>
      </c>
      <c r="G18" s="38"/>
      <c r="I18" s="42"/>
      <c r="J18" s="42" t="e">
        <f>IF(AND(J14=1,J15=0)=TRUE,"期間後の転入",IF(AND(J14=0,J15=1)=TRUE,"期間前の転入",""))</f>
        <v>#REF!</v>
      </c>
      <c r="K18" s="42" t="e">
        <f>IF(AND(K14=1,K15=0)=TRUE,"期間後の転出",IF(AND(K14=0,K15=1)=TRUE,"期間前の転出",""))</f>
        <v>#REF!</v>
      </c>
      <c r="L18" s="42" t="e">
        <f>IF(AND(L14=1,L15=0)=TRUE,"期間後の転居",IF(AND(L14=0,L15=1)=TRUE,"期間前の転居",""))</f>
        <v>#REF!</v>
      </c>
      <c r="M18" s="42" t="e">
        <f>IF(AND(M14=1,M15=0)=TRUE,"期間後の転学",IF(AND(M14=0,M15=1)=TRUE,"期間前の転学",""))</f>
        <v>#REF!</v>
      </c>
      <c r="N18" s="42" t="e">
        <f>IF(AND(N14=1,N15=0)=TRUE,"期間後の休学",IF(AND(N14=0,N15=1)=TRUE,"期間前の休学",""))</f>
        <v>#REF!</v>
      </c>
      <c r="O18" s="42" t="e">
        <f>IF(AND(O14=1,O15=0)=TRUE,"期間後の退学",IF(AND(O14=0,O15=1)=TRUE,"期間前の退学",""))</f>
        <v>#REF!</v>
      </c>
      <c r="P18" s="42" t="e">
        <f>IF(AND(P14=1,P15=0)=TRUE,"期間後の経路変更",IF(AND(P14=0,P15=1)=TRUE,"期間前の経路変更",""))</f>
        <v>#REF!</v>
      </c>
      <c r="Q18" s="42" t="e">
        <f>IF(AND(Q14=1,Q15=0)=TRUE,"期間後の経路変更",IF(AND(Q14=0,Q15=1)=TRUE,"期間前の経路変更",""))</f>
        <v>#REF!</v>
      </c>
      <c r="U18">
        <v>7</v>
      </c>
      <c r="V18" t="e">
        <f>IF($W$1=$U18,1,0)+IF(SUM($V19:V$26)&gt;0,1,0)</f>
        <v>#REF!</v>
      </c>
      <c r="X18" s="37">
        <v>2</v>
      </c>
    </row>
    <row r="19" spans="2:24">
      <c r="B19" s="35">
        <v>18</v>
      </c>
      <c r="E19" t="s">
        <v>99</v>
      </c>
      <c r="F19" s="44">
        <f>DATE(2018+F17+1,3,31)</f>
        <v>45016</v>
      </c>
      <c r="G19" s="38"/>
      <c r="I19" s="42"/>
      <c r="J19" s="42"/>
      <c r="K19" s="42"/>
      <c r="L19" s="42"/>
      <c r="M19" s="42"/>
      <c r="N19" s="42" t="e">
        <f>IF(AND(N15=1,N16=0)=TRUE,"期間後の復学",IF(AND(N15=0,N16=1)=TRUE,"期間前の復学",""))</f>
        <v>#REF!</v>
      </c>
      <c r="O19" s="42"/>
      <c r="P19" s="42"/>
      <c r="Q19" s="42"/>
      <c r="U19">
        <v>8</v>
      </c>
      <c r="V19" t="e">
        <f>IF($W$1=$U19,1,0)+IF(SUM($V20:V$26)&gt;0,1,0)</f>
        <v>#REF!</v>
      </c>
      <c r="X19" s="37">
        <v>3</v>
      </c>
    </row>
    <row r="20" spans="2:24">
      <c r="B20" s="35">
        <v>19</v>
      </c>
      <c r="H20">
        <v>4</v>
      </c>
      <c r="I20" s="37" t="s">
        <v>78</v>
      </c>
      <c r="J20" s="37" t="e">
        <f>IF($J$4*$J$5*$J$6=0,1,IF(J$18="期間後*",0,IF(J$18="期間前*",1,J33)))</f>
        <v>#REF!</v>
      </c>
      <c r="K20" s="37" t="e">
        <f>IF($K$4*$K$5*$K$6=0,1,IF(K$18="期間前*",0,IF(K$18="期間後*",1,K33)))</f>
        <v>#REF!</v>
      </c>
      <c r="M20" s="37" t="e">
        <f>IF($M$4*$M$5*$M$6=0,1,IF(M$18="期間前*",1,IF(M$18="期間後*",1,M33)))</f>
        <v>#REF!</v>
      </c>
      <c r="N20" s="37" t="e">
        <f>IF(AND(OR($N$2="",$N$2=FALSE)=TRUE,COUNTIFS($N$8,"*なし")&gt;0,COUNTIFS($N$13,"*なし")&gt;0)=TRUE,1,N33)</f>
        <v>#REF!</v>
      </c>
      <c r="O20" s="37" t="e">
        <f>IF($O$4*$O$5*$O$6=0,1,IF(O$18="期間前*",0,IF(O$18="期間後*",1,O33)))</f>
        <v>#REF!</v>
      </c>
      <c r="U20">
        <v>9</v>
      </c>
      <c r="V20" t="e">
        <f>IF($W$1=$U20,1,0)+IF(SUM($V21:V$26)&gt;0,1,0)</f>
        <v>#REF!</v>
      </c>
      <c r="X20" s="37">
        <v>4</v>
      </c>
    </row>
    <row r="21" spans="2:24">
      <c r="B21" s="35">
        <v>20</v>
      </c>
      <c r="H21">
        <v>5</v>
      </c>
      <c r="I21" s="37" t="s">
        <v>79</v>
      </c>
      <c r="J21" s="37" t="e">
        <f t="shared" ref="J21:J31" si="9">IF($J$4*$J$5*$J$6=0,1,IF(J$18="期間後*",0,IF(J$18="期間前*",1,J34)))</f>
        <v>#REF!</v>
      </c>
      <c r="K21" s="37" t="e">
        <f t="shared" ref="K21:K31" si="10">IF($K$4*$K$5*$K$6=0,1,IF(K$18="期間前*",0,IF(K$18="期間後*",1,K34)))</f>
        <v>#REF!</v>
      </c>
      <c r="M21" s="37" t="e">
        <f t="shared" ref="M21:M31" si="11">IF($M$4*$M$5*$M$6=0,1,IF(M$18="期間前*",1,IF(M$18="期間後*",1,M34)))</f>
        <v>#REF!</v>
      </c>
      <c r="N21" s="37" t="e">
        <f t="shared" ref="N21:N31" si="12">IF(AND(OR($N$2="",$N$2=FALSE)=TRUE,COUNTIFS($N$8,"*なし")&gt;0,COUNTIFS($N$13,"*なし")&gt;0)=TRUE,1,N34)</f>
        <v>#REF!</v>
      </c>
      <c r="O21" s="37" t="e">
        <f t="shared" ref="O21:O31" si="13">IF($O$4*$O$5*$O$6=0,1,IF(O$18="期間前*",0,IF(O$18="期間後*",1,O34)))</f>
        <v>#REF!</v>
      </c>
      <c r="U21">
        <v>10</v>
      </c>
      <c r="V21" t="e">
        <f>IF($W$1=$U21,1,0)+IF(SUM($V22:V$26)&gt;0,1,0)</f>
        <v>#REF!</v>
      </c>
      <c r="X21" s="37">
        <v>5</v>
      </c>
    </row>
    <row r="22" spans="2:24">
      <c r="B22" s="35">
        <v>21</v>
      </c>
      <c r="H22">
        <v>6</v>
      </c>
      <c r="I22" s="37" t="s">
        <v>80</v>
      </c>
      <c r="J22" s="37" t="e">
        <f t="shared" si="9"/>
        <v>#REF!</v>
      </c>
      <c r="K22" s="37" t="e">
        <f t="shared" si="10"/>
        <v>#REF!</v>
      </c>
      <c r="M22" s="37" t="e">
        <f t="shared" si="11"/>
        <v>#REF!</v>
      </c>
      <c r="N22" s="37" t="e">
        <f t="shared" si="12"/>
        <v>#REF!</v>
      </c>
      <c r="O22" s="37" t="e">
        <f t="shared" si="13"/>
        <v>#REF!</v>
      </c>
      <c r="U22">
        <v>11</v>
      </c>
      <c r="V22" t="e">
        <f>IF($W$1=$U22,1,0)+IF(SUM($V23:V$26)&gt;0,1,0)</f>
        <v>#REF!</v>
      </c>
      <c r="X22" s="37">
        <v>6</v>
      </c>
    </row>
    <row r="23" spans="2:24">
      <c r="B23" s="35">
        <v>22</v>
      </c>
      <c r="H23">
        <v>7</v>
      </c>
      <c r="I23" s="37" t="s">
        <v>34</v>
      </c>
      <c r="J23" s="37" t="e">
        <f t="shared" si="9"/>
        <v>#REF!</v>
      </c>
      <c r="K23" s="37" t="e">
        <f t="shared" si="10"/>
        <v>#REF!</v>
      </c>
      <c r="M23" s="37" t="e">
        <f t="shared" si="11"/>
        <v>#REF!</v>
      </c>
      <c r="N23" s="37" t="e">
        <f t="shared" si="12"/>
        <v>#REF!</v>
      </c>
      <c r="O23" s="37" t="e">
        <f t="shared" si="13"/>
        <v>#REF!</v>
      </c>
      <c r="U23">
        <v>12</v>
      </c>
      <c r="V23" t="e">
        <f>IF($W$1=$U23,1,0)+IF(SUM($V24:V$26)&gt;0,1,0)</f>
        <v>#REF!</v>
      </c>
      <c r="X23" s="37">
        <v>7</v>
      </c>
    </row>
    <row r="24" spans="2:24">
      <c r="B24" s="35">
        <v>23</v>
      </c>
      <c r="E24" t="s">
        <v>102</v>
      </c>
      <c r="H24">
        <v>8</v>
      </c>
      <c r="I24" s="37" t="s">
        <v>81</v>
      </c>
      <c r="J24" s="37" t="e">
        <f t="shared" si="9"/>
        <v>#REF!</v>
      </c>
      <c r="K24" s="37" t="e">
        <f t="shared" si="10"/>
        <v>#REF!</v>
      </c>
      <c r="M24" s="37" t="e">
        <f t="shared" si="11"/>
        <v>#REF!</v>
      </c>
      <c r="N24" s="37" t="e">
        <f t="shared" si="12"/>
        <v>#REF!</v>
      </c>
      <c r="O24" s="37" t="e">
        <f t="shared" si="13"/>
        <v>#REF!</v>
      </c>
      <c r="U24">
        <v>1</v>
      </c>
      <c r="V24" t="e">
        <f>IF($W$1=$U24,1,0)+IF(SUM($V25:V$26)&gt;0,1,0)</f>
        <v>#REF!</v>
      </c>
      <c r="X24" s="37">
        <v>8</v>
      </c>
    </row>
    <row r="25" spans="2:24">
      <c r="B25" s="35">
        <v>24</v>
      </c>
      <c r="E25" s="40" t="s">
        <v>103</v>
      </c>
      <c r="F25" t="b">
        <v>0</v>
      </c>
      <c r="H25">
        <v>9</v>
      </c>
      <c r="I25" s="37" t="s">
        <v>82</v>
      </c>
      <c r="J25" s="37" t="e">
        <f t="shared" si="9"/>
        <v>#REF!</v>
      </c>
      <c r="K25" s="37" t="e">
        <f t="shared" si="10"/>
        <v>#REF!</v>
      </c>
      <c r="M25" s="37" t="e">
        <f t="shared" si="11"/>
        <v>#REF!</v>
      </c>
      <c r="N25" s="37" t="e">
        <f t="shared" si="12"/>
        <v>#REF!</v>
      </c>
      <c r="O25" s="37" t="e">
        <f t="shared" si="13"/>
        <v>#REF!</v>
      </c>
      <c r="U25">
        <v>2</v>
      </c>
      <c r="V25" t="e">
        <f>IF($W$1=$U25,1,0)+IF(SUM($V26:V$26)&gt;0,1,0)</f>
        <v>#REF!</v>
      </c>
      <c r="X25" s="37">
        <v>9</v>
      </c>
    </row>
    <row r="26" spans="2:24">
      <c r="B26" s="35">
        <v>25</v>
      </c>
      <c r="E26" s="40" t="s">
        <v>104</v>
      </c>
      <c r="F26" t="b">
        <v>1</v>
      </c>
      <c r="H26">
        <v>10</v>
      </c>
      <c r="I26" s="37" t="s">
        <v>83</v>
      </c>
      <c r="J26" s="37" t="e">
        <f t="shared" si="9"/>
        <v>#REF!</v>
      </c>
      <c r="K26" s="37" t="e">
        <f t="shared" si="10"/>
        <v>#REF!</v>
      </c>
      <c r="M26" s="37" t="e">
        <f t="shared" si="11"/>
        <v>#REF!</v>
      </c>
      <c r="N26" s="37" t="e">
        <f t="shared" si="12"/>
        <v>#REF!</v>
      </c>
      <c r="O26" s="37" t="e">
        <f t="shared" si="13"/>
        <v>#REF!</v>
      </c>
      <c r="U26">
        <v>3</v>
      </c>
      <c r="V26" t="e">
        <f>IF($W$1=$U26,1,0)</f>
        <v>#REF!</v>
      </c>
    </row>
    <row r="27" spans="2:24">
      <c r="B27" s="35">
        <v>26</v>
      </c>
      <c r="H27">
        <v>11</v>
      </c>
      <c r="I27" s="37" t="s">
        <v>84</v>
      </c>
      <c r="J27" s="37" t="e">
        <f t="shared" si="9"/>
        <v>#REF!</v>
      </c>
      <c r="K27" s="37" t="e">
        <f t="shared" si="10"/>
        <v>#REF!</v>
      </c>
      <c r="M27" s="37" t="e">
        <f t="shared" si="11"/>
        <v>#REF!</v>
      </c>
      <c r="N27" s="37" t="e">
        <f t="shared" si="12"/>
        <v>#REF!</v>
      </c>
      <c r="O27" s="37" t="e">
        <f t="shared" si="13"/>
        <v>#REF!</v>
      </c>
    </row>
    <row r="28" spans="2:24">
      <c r="B28" s="35">
        <v>27</v>
      </c>
      <c r="H28">
        <v>12</v>
      </c>
      <c r="I28" s="37" t="s">
        <v>85</v>
      </c>
      <c r="J28" s="37" t="e">
        <f t="shared" si="9"/>
        <v>#REF!</v>
      </c>
      <c r="K28" s="37" t="e">
        <f t="shared" si="10"/>
        <v>#REF!</v>
      </c>
      <c r="M28" s="37" t="e">
        <f t="shared" si="11"/>
        <v>#REF!</v>
      </c>
      <c r="N28" s="37" t="e">
        <f t="shared" si="12"/>
        <v>#REF!</v>
      </c>
      <c r="O28" s="37" t="e">
        <f t="shared" si="13"/>
        <v>#REF!</v>
      </c>
    </row>
    <row r="29" spans="2:24">
      <c r="B29" s="35">
        <v>28</v>
      </c>
      <c r="H29">
        <v>1</v>
      </c>
      <c r="I29" s="37" t="s">
        <v>86</v>
      </c>
      <c r="J29" s="37" t="e">
        <f t="shared" si="9"/>
        <v>#REF!</v>
      </c>
      <c r="K29" s="37" t="e">
        <f t="shared" si="10"/>
        <v>#REF!</v>
      </c>
      <c r="M29" s="37" t="e">
        <f t="shared" si="11"/>
        <v>#REF!</v>
      </c>
      <c r="N29" s="37" t="e">
        <f t="shared" si="12"/>
        <v>#REF!</v>
      </c>
      <c r="O29" s="37" t="e">
        <f t="shared" si="13"/>
        <v>#REF!</v>
      </c>
    </row>
    <row r="30" spans="2:24">
      <c r="B30" s="35">
        <v>29</v>
      </c>
      <c r="H30">
        <v>2</v>
      </c>
      <c r="I30" s="37" t="s">
        <v>87</v>
      </c>
      <c r="J30" s="37" t="e">
        <f t="shared" si="9"/>
        <v>#REF!</v>
      </c>
      <c r="K30" s="37" t="e">
        <f t="shared" si="10"/>
        <v>#REF!</v>
      </c>
      <c r="M30" s="37" t="e">
        <f t="shared" si="11"/>
        <v>#REF!</v>
      </c>
      <c r="N30" s="37" t="e">
        <f t="shared" si="12"/>
        <v>#REF!</v>
      </c>
      <c r="O30" s="37" t="e">
        <f t="shared" si="13"/>
        <v>#REF!</v>
      </c>
    </row>
    <row r="31" spans="2:24">
      <c r="B31" s="35">
        <v>30</v>
      </c>
      <c r="H31">
        <v>3</v>
      </c>
      <c r="I31" s="37" t="s">
        <v>88</v>
      </c>
      <c r="J31" s="37" t="e">
        <f t="shared" si="9"/>
        <v>#REF!</v>
      </c>
      <c r="K31" s="37" t="e">
        <f t="shared" si="10"/>
        <v>#REF!</v>
      </c>
      <c r="M31" s="37" t="e">
        <f t="shared" si="11"/>
        <v>#REF!</v>
      </c>
      <c r="N31" s="37" t="e">
        <f t="shared" si="12"/>
        <v>#REF!</v>
      </c>
      <c r="O31" s="37" t="e">
        <f t="shared" si="13"/>
        <v>#REF!</v>
      </c>
    </row>
    <row r="32" spans="2:24">
      <c r="B32" s="35">
        <v>31</v>
      </c>
    </row>
    <row r="33" spans="8:15">
      <c r="H33">
        <v>4</v>
      </c>
      <c r="I33" s="37" t="s">
        <v>78</v>
      </c>
      <c r="J33" s="37" t="e">
        <f t="shared" ref="J33:J44" si="14">J46-IF($J$5=$H33,1,0)</f>
        <v>#REF!</v>
      </c>
      <c r="K33" s="37" t="e">
        <f t="shared" ref="K33:K44" si="15">K46-IF($K$5=$H33,1,0)</f>
        <v>#REF!</v>
      </c>
      <c r="M33" s="37" t="e">
        <f t="shared" ref="M33:M44" si="16">(M46+1)*(IF($M$5=$H33,1,0)-1)*(-1)</f>
        <v>#REF!</v>
      </c>
      <c r="N33" s="37" t="e">
        <f>N46-IF(COUNTIFS($N$18,"期間前*")&gt;0,0,IF($N$5=$H33,1,0))+N59-IF(COUNTIFS($N$19,"期間後*")&gt;0,0,IF($N$10=$H33,1,0))</f>
        <v>#REF!</v>
      </c>
      <c r="O33" s="37" t="e">
        <f>O46-IF($O$5=$H33,1,0)</f>
        <v>#REF!</v>
      </c>
    </row>
    <row r="34" spans="8:15">
      <c r="H34">
        <v>5</v>
      </c>
      <c r="I34" s="37" t="s">
        <v>79</v>
      </c>
      <c r="J34" s="37" t="e">
        <f t="shared" si="14"/>
        <v>#REF!</v>
      </c>
      <c r="K34" s="37" t="e">
        <f t="shared" si="15"/>
        <v>#REF!</v>
      </c>
      <c r="M34" s="37" t="e">
        <f t="shared" si="16"/>
        <v>#REF!</v>
      </c>
      <c r="N34" s="37" t="e">
        <f t="shared" ref="N34:N44" si="17">N47-IF(COUNTIFS($N$18,"期間前*")&gt;0,0,IF($N$5=$H34,1,0))+N60-IF(COUNTIFS($N$19,"期間後*")&gt;0,0,IF($N$10=$H34,1,0))</f>
        <v>#REF!</v>
      </c>
      <c r="O34" s="37" t="e">
        <f t="shared" ref="O34:O44" si="18">O47-IF($O$5=$H34,1,0)</f>
        <v>#REF!</v>
      </c>
    </row>
    <row r="35" spans="8:15">
      <c r="H35">
        <v>6</v>
      </c>
      <c r="I35" s="37" t="s">
        <v>80</v>
      </c>
      <c r="J35" s="37" t="e">
        <f t="shared" si="14"/>
        <v>#REF!</v>
      </c>
      <c r="K35" s="37" t="e">
        <f t="shared" si="15"/>
        <v>#REF!</v>
      </c>
      <c r="M35" s="37" t="e">
        <f t="shared" si="16"/>
        <v>#REF!</v>
      </c>
      <c r="N35" s="37" t="e">
        <f t="shared" si="17"/>
        <v>#REF!</v>
      </c>
      <c r="O35" s="37" t="e">
        <f t="shared" si="18"/>
        <v>#REF!</v>
      </c>
    </row>
    <row r="36" spans="8:15">
      <c r="H36">
        <v>7</v>
      </c>
      <c r="I36" s="37" t="s">
        <v>34</v>
      </c>
      <c r="J36" s="37" t="e">
        <f t="shared" si="14"/>
        <v>#REF!</v>
      </c>
      <c r="K36" s="37" t="e">
        <f t="shared" si="15"/>
        <v>#REF!</v>
      </c>
      <c r="M36" s="37" t="e">
        <f t="shared" si="16"/>
        <v>#REF!</v>
      </c>
      <c r="N36" s="37" t="e">
        <f t="shared" si="17"/>
        <v>#REF!</v>
      </c>
      <c r="O36" s="37" t="e">
        <f t="shared" si="18"/>
        <v>#REF!</v>
      </c>
    </row>
    <row r="37" spans="8:15">
      <c r="H37">
        <v>8</v>
      </c>
      <c r="I37" s="37" t="s">
        <v>81</v>
      </c>
      <c r="J37" s="37" t="e">
        <f t="shared" si="14"/>
        <v>#REF!</v>
      </c>
      <c r="K37" s="37" t="e">
        <f t="shared" si="15"/>
        <v>#REF!</v>
      </c>
      <c r="M37" s="37" t="e">
        <f t="shared" si="16"/>
        <v>#REF!</v>
      </c>
      <c r="N37" s="37" t="e">
        <f t="shared" si="17"/>
        <v>#REF!</v>
      </c>
      <c r="O37" s="37" t="e">
        <f t="shared" si="18"/>
        <v>#REF!</v>
      </c>
    </row>
    <row r="38" spans="8:15">
      <c r="H38">
        <v>9</v>
      </c>
      <c r="I38" s="37" t="s">
        <v>82</v>
      </c>
      <c r="J38" s="37" t="e">
        <f t="shared" si="14"/>
        <v>#REF!</v>
      </c>
      <c r="K38" s="37" t="e">
        <f t="shared" si="15"/>
        <v>#REF!</v>
      </c>
      <c r="M38" s="37" t="e">
        <f t="shared" si="16"/>
        <v>#REF!</v>
      </c>
      <c r="N38" s="37" t="e">
        <f t="shared" si="17"/>
        <v>#REF!</v>
      </c>
      <c r="O38" s="37" t="e">
        <f t="shared" si="18"/>
        <v>#REF!</v>
      </c>
    </row>
    <row r="39" spans="8:15">
      <c r="H39">
        <v>10</v>
      </c>
      <c r="I39" s="37" t="s">
        <v>83</v>
      </c>
      <c r="J39" s="37" t="e">
        <f t="shared" si="14"/>
        <v>#REF!</v>
      </c>
      <c r="K39" s="37" t="e">
        <f t="shared" si="15"/>
        <v>#REF!</v>
      </c>
      <c r="M39" s="37" t="e">
        <f t="shared" si="16"/>
        <v>#REF!</v>
      </c>
      <c r="N39" s="37" t="e">
        <f t="shared" si="17"/>
        <v>#REF!</v>
      </c>
      <c r="O39" s="37" t="e">
        <f>O52-IF($O$5=$H39,1,0)</f>
        <v>#REF!</v>
      </c>
    </row>
    <row r="40" spans="8:15">
      <c r="H40">
        <v>11</v>
      </c>
      <c r="I40" s="37" t="s">
        <v>84</v>
      </c>
      <c r="J40" s="37" t="e">
        <f t="shared" si="14"/>
        <v>#REF!</v>
      </c>
      <c r="K40" s="37" t="e">
        <f t="shared" si="15"/>
        <v>#REF!</v>
      </c>
      <c r="M40" s="37" t="e">
        <f t="shared" si="16"/>
        <v>#REF!</v>
      </c>
      <c r="N40" s="37" t="e">
        <f t="shared" si="17"/>
        <v>#REF!</v>
      </c>
      <c r="O40" s="37" t="e">
        <f t="shared" si="18"/>
        <v>#REF!</v>
      </c>
    </row>
    <row r="41" spans="8:15">
      <c r="H41">
        <v>12</v>
      </c>
      <c r="I41" s="37" t="s">
        <v>85</v>
      </c>
      <c r="J41" s="37" t="e">
        <f t="shared" si="14"/>
        <v>#REF!</v>
      </c>
      <c r="K41" s="37" t="e">
        <f t="shared" si="15"/>
        <v>#REF!</v>
      </c>
      <c r="M41" s="37" t="e">
        <f t="shared" si="16"/>
        <v>#REF!</v>
      </c>
      <c r="N41" s="37" t="e">
        <f t="shared" si="17"/>
        <v>#REF!</v>
      </c>
      <c r="O41" s="37" t="e">
        <f t="shared" si="18"/>
        <v>#REF!</v>
      </c>
    </row>
    <row r="42" spans="8:15">
      <c r="H42">
        <v>1</v>
      </c>
      <c r="I42" s="37" t="s">
        <v>86</v>
      </c>
      <c r="J42" s="37" t="e">
        <f t="shared" si="14"/>
        <v>#REF!</v>
      </c>
      <c r="K42" s="37" t="e">
        <f t="shared" si="15"/>
        <v>#REF!</v>
      </c>
      <c r="M42" s="37" t="e">
        <f t="shared" si="16"/>
        <v>#REF!</v>
      </c>
      <c r="N42" s="37" t="e">
        <f t="shared" si="17"/>
        <v>#REF!</v>
      </c>
      <c r="O42" s="37" t="e">
        <f t="shared" si="18"/>
        <v>#REF!</v>
      </c>
    </row>
    <row r="43" spans="8:15">
      <c r="H43">
        <v>2</v>
      </c>
      <c r="I43" s="37" t="s">
        <v>87</v>
      </c>
      <c r="J43" s="37" t="e">
        <f t="shared" si="14"/>
        <v>#REF!</v>
      </c>
      <c r="K43" s="37" t="e">
        <f t="shared" si="15"/>
        <v>#REF!</v>
      </c>
      <c r="M43" s="37" t="e">
        <f t="shared" si="16"/>
        <v>#REF!</v>
      </c>
      <c r="N43" s="37" t="e">
        <f t="shared" si="17"/>
        <v>#REF!</v>
      </c>
      <c r="O43" s="37" t="e">
        <f t="shared" si="18"/>
        <v>#REF!</v>
      </c>
    </row>
    <row r="44" spans="8:15">
      <c r="H44">
        <v>3</v>
      </c>
      <c r="I44" s="37" t="s">
        <v>88</v>
      </c>
      <c r="J44" s="37" t="e">
        <f t="shared" si="14"/>
        <v>#REF!</v>
      </c>
      <c r="K44" s="37" t="e">
        <f t="shared" si="15"/>
        <v>#REF!</v>
      </c>
      <c r="M44" s="37" t="e">
        <f t="shared" si="16"/>
        <v>#REF!</v>
      </c>
      <c r="N44" s="37" t="e">
        <f t="shared" si="17"/>
        <v>#REF!</v>
      </c>
      <c r="O44" s="37" t="e">
        <f t="shared" si="18"/>
        <v>#REF!</v>
      </c>
    </row>
    <row r="46" spans="8:15">
      <c r="H46">
        <v>4</v>
      </c>
      <c r="I46" t="s">
        <v>77</v>
      </c>
      <c r="J46" t="e">
        <f>IF($J$5=$H46,1,0)</f>
        <v>#REF!</v>
      </c>
      <c r="K46" t="e">
        <f>IF($K$5=$H46,1,0)+IF(SUM(K47:$K$57)&gt;0,1,0)</f>
        <v>#REF!</v>
      </c>
      <c r="M46" t="e">
        <f t="shared" ref="M46:M57" si="19">IF($M$5=$H46,1,0)</f>
        <v>#REF!</v>
      </c>
      <c r="N46" t="e">
        <f>IF(COUNTIFS($N$18,"期間前*")&gt;0,0,IF($N$5=$H46,1,0)+IF(SUM($N47:N$57)&gt;0,1,0))</f>
        <v>#REF!</v>
      </c>
      <c r="O46" t="e">
        <f>IF($O$5=$H46,1,0)+IF(SUM($O47:O$57)&gt;0,1,0)</f>
        <v>#REF!</v>
      </c>
    </row>
    <row r="47" spans="8:15">
      <c r="H47">
        <v>5</v>
      </c>
      <c r="I47" t="s">
        <v>32</v>
      </c>
      <c r="J47" t="e">
        <f t="shared" ref="J47:J57" si="20">IF($J$5=$H47,1,0)+IF($J46&gt;0,1,0)</f>
        <v>#REF!</v>
      </c>
      <c r="K47" t="e">
        <f>IF($K$5=$H47,1,0)+IF(SUM(K48:$K$57)&gt;0,1,0)</f>
        <v>#REF!</v>
      </c>
      <c r="M47" t="e">
        <f t="shared" si="19"/>
        <v>#REF!</v>
      </c>
      <c r="N47" t="e">
        <f>IF(COUNTIFS($N$18,"期間前*")&gt;0,0,IF($N$5=$H47,1,0)+IF(SUM($N48:N$57)&gt;0,1,0))</f>
        <v>#REF!</v>
      </c>
      <c r="O47" t="e">
        <f>IF($O$5=$H47,1,0)+IF(SUM($O48:O$57)&gt;0,1,0)</f>
        <v>#REF!</v>
      </c>
    </row>
    <row r="48" spans="8:15">
      <c r="H48">
        <v>6</v>
      </c>
      <c r="I48" t="s">
        <v>33</v>
      </c>
      <c r="J48" t="e">
        <f t="shared" si="20"/>
        <v>#REF!</v>
      </c>
      <c r="K48" t="e">
        <f>IF($K$5=$H48,1,0)+IF(SUM(K49:$K$57)&gt;0,1,0)</f>
        <v>#REF!</v>
      </c>
      <c r="M48" t="e">
        <f t="shared" si="19"/>
        <v>#REF!</v>
      </c>
      <c r="N48" t="e">
        <f>IF(COUNTIFS($N$18,"期間前*")&gt;0,0,IF($N$5=$H48,1,0)+IF(SUM($N49:N$57)&gt;0,1,0))</f>
        <v>#REF!</v>
      </c>
      <c r="O48" t="e">
        <f>IF($O$5=$H48,1,0)+IF(SUM($O49:O$57)&gt;0,1,0)</f>
        <v>#REF!</v>
      </c>
    </row>
    <row r="49" spans="8:15">
      <c r="H49">
        <v>7</v>
      </c>
      <c r="I49" t="s">
        <v>34</v>
      </c>
      <c r="J49" t="e">
        <f t="shared" si="20"/>
        <v>#REF!</v>
      </c>
      <c r="K49" t="e">
        <f>IF($K$5=$H49,1,0)+IF(SUM(K50:$K$57)&gt;0,1,0)</f>
        <v>#REF!</v>
      </c>
      <c r="M49" t="e">
        <f t="shared" si="19"/>
        <v>#REF!</v>
      </c>
      <c r="N49" t="e">
        <f>IF(COUNTIFS($N$18,"期間前*")&gt;0,0,IF($N$5=$H49,1,0)+IF(SUM($N50:N$57)&gt;0,1,0))</f>
        <v>#REF!</v>
      </c>
      <c r="O49" t="e">
        <f>IF($O$5=$H49,1,0)+IF(SUM($O50:O$57)&gt;0,1,0)</f>
        <v>#REF!</v>
      </c>
    </row>
    <row r="50" spans="8:15">
      <c r="H50">
        <v>8</v>
      </c>
      <c r="I50" t="s">
        <v>81</v>
      </c>
      <c r="J50" t="e">
        <f t="shared" si="20"/>
        <v>#REF!</v>
      </c>
      <c r="K50" t="e">
        <f>IF($K$5=$H50,1,0)+IF(SUM(K51:$K$57)&gt;0,1,0)</f>
        <v>#REF!</v>
      </c>
      <c r="M50" t="e">
        <f t="shared" si="19"/>
        <v>#REF!</v>
      </c>
      <c r="N50" t="e">
        <f>IF(COUNTIFS($N$18,"期間前*")&gt;0,0,IF($N$5=$H50,1,0)+IF(SUM($N51:N$57)&gt;0,1,0))</f>
        <v>#REF!</v>
      </c>
      <c r="O50" t="e">
        <f>IF($O$5=$H50,1,0)+IF(SUM($O51:O$57)&gt;0,1,0)</f>
        <v>#REF!</v>
      </c>
    </row>
    <row r="51" spans="8:15">
      <c r="H51">
        <v>9</v>
      </c>
      <c r="I51" t="s">
        <v>82</v>
      </c>
      <c r="J51" t="e">
        <f t="shared" si="20"/>
        <v>#REF!</v>
      </c>
      <c r="K51" t="e">
        <f>IF($K$5=$H51,1,0)+IF(SUM(K52:$K$57)&gt;0,1,0)</f>
        <v>#REF!</v>
      </c>
      <c r="M51" t="e">
        <f t="shared" si="19"/>
        <v>#REF!</v>
      </c>
      <c r="N51" t="e">
        <f>IF(COUNTIFS($N$18,"期間前*")&gt;0,0,IF($N$5=$H51,1,0)+IF(SUM($N52:N$57)&gt;0,1,0))</f>
        <v>#REF!</v>
      </c>
      <c r="O51" t="e">
        <f>IF($O$5=$H51,1,0)+IF(SUM($O52:O$57)&gt;0,1,0)</f>
        <v>#REF!</v>
      </c>
    </row>
    <row r="52" spans="8:15">
      <c r="H52">
        <v>10</v>
      </c>
      <c r="I52" t="s">
        <v>83</v>
      </c>
      <c r="J52" t="e">
        <f t="shared" si="20"/>
        <v>#REF!</v>
      </c>
      <c r="K52" t="e">
        <f>IF($K$5=$H52,1,0)+IF(SUM(K53:$K$57)&gt;0,1,0)</f>
        <v>#REF!</v>
      </c>
      <c r="M52" t="e">
        <f t="shared" si="19"/>
        <v>#REF!</v>
      </c>
      <c r="N52" t="e">
        <f>IF(COUNTIFS($N$18,"期間前*")&gt;0,0,IF($N$5=$H52,1,0)+IF(SUM($N53:N$57)&gt;0,1,0))</f>
        <v>#REF!</v>
      </c>
      <c r="O52" t="e">
        <f>IF($O$5=$H52,1,0)+IF(SUM($O53:O$57)&gt;0,1,0)</f>
        <v>#REF!</v>
      </c>
    </row>
    <row r="53" spans="8:15">
      <c r="H53">
        <v>11</v>
      </c>
      <c r="I53" t="s">
        <v>84</v>
      </c>
      <c r="J53" t="e">
        <f t="shared" si="20"/>
        <v>#REF!</v>
      </c>
      <c r="K53" t="e">
        <f>IF($K$5=$H53,1,0)+IF(SUM(K54:$K$57)&gt;0,1,0)</f>
        <v>#REF!</v>
      </c>
      <c r="M53" t="e">
        <f t="shared" si="19"/>
        <v>#REF!</v>
      </c>
      <c r="N53" t="e">
        <f>IF(COUNTIFS($N$18,"期間前*")&gt;0,0,IF($N$5=$H53,1,0)+IF(SUM($N54:N$57)&gt;0,1,0))</f>
        <v>#REF!</v>
      </c>
      <c r="O53" t="e">
        <f>IF($O$5=$H53,1,0)+IF(SUM($O54:O$57)&gt;0,1,0)</f>
        <v>#REF!</v>
      </c>
    </row>
    <row r="54" spans="8:15">
      <c r="H54">
        <v>12</v>
      </c>
      <c r="I54" t="s">
        <v>85</v>
      </c>
      <c r="J54" t="e">
        <f t="shared" si="20"/>
        <v>#REF!</v>
      </c>
      <c r="K54" t="e">
        <f>IF($K$5=$H54,1,0)+IF(SUM(K55:$K$57)&gt;0,1,0)</f>
        <v>#REF!</v>
      </c>
      <c r="M54" t="e">
        <f t="shared" si="19"/>
        <v>#REF!</v>
      </c>
      <c r="N54" t="e">
        <f>IF(COUNTIFS($N$18,"期間前*")&gt;0,0,IF($N$5=$H54,1,0)+IF(SUM($N55:N$57)&gt;0,1,0))</f>
        <v>#REF!</v>
      </c>
      <c r="O54" t="e">
        <f>IF($O$5=$H54,1,0)+IF(SUM($O55:O$57)&gt;0,1,0)</f>
        <v>#REF!</v>
      </c>
    </row>
    <row r="55" spans="8:15">
      <c r="H55">
        <v>1</v>
      </c>
      <c r="I55" t="s">
        <v>86</v>
      </c>
      <c r="J55" t="e">
        <f t="shared" si="20"/>
        <v>#REF!</v>
      </c>
      <c r="K55" t="e">
        <f>IF($K$5=$H55,1,0)+IF(SUM(K56:$K$57)&gt;0,1,0)</f>
        <v>#REF!</v>
      </c>
      <c r="M55" t="e">
        <f t="shared" si="19"/>
        <v>#REF!</v>
      </c>
      <c r="N55" t="e">
        <f>IF(COUNTIFS($N$18,"期間前*")&gt;0,0,IF($N$5=$H55,1,0)+IF(SUM($N56:N$57)&gt;0,1,0))</f>
        <v>#REF!</v>
      </c>
      <c r="O55" t="e">
        <f>IF($O$5=$H55,1,0)+IF(SUM($O56:O$57)&gt;0,1,0)</f>
        <v>#REF!</v>
      </c>
    </row>
    <row r="56" spans="8:15">
      <c r="H56">
        <v>2</v>
      </c>
      <c r="I56" t="s">
        <v>87</v>
      </c>
      <c r="J56" t="e">
        <f t="shared" si="20"/>
        <v>#REF!</v>
      </c>
      <c r="K56" t="e">
        <f>IF($K$5=$H56,1,0)+IF(SUM(K57:$K$57)&gt;0,1,0)</f>
        <v>#REF!</v>
      </c>
      <c r="M56" t="e">
        <f t="shared" si="19"/>
        <v>#REF!</v>
      </c>
      <c r="N56" t="e">
        <f>IF(COUNTIFS($N$18,"期間前*")&gt;0,0,IF($N$5=$H56,1,0)+IF(SUM($N57:N$57)&gt;0,1,0))</f>
        <v>#REF!</v>
      </c>
      <c r="O56" t="e">
        <f>IF($O$5=$H56,1,0)+IF(SUM($O57:O$57)&gt;0,1,0)</f>
        <v>#REF!</v>
      </c>
    </row>
    <row r="57" spans="8:15">
      <c r="H57">
        <v>3</v>
      </c>
      <c r="I57" t="s">
        <v>88</v>
      </c>
      <c r="J57" t="e">
        <f t="shared" si="20"/>
        <v>#REF!</v>
      </c>
      <c r="K57" t="e">
        <f>IF($K$5=$H57,1,0)</f>
        <v>#REF!</v>
      </c>
      <c r="M57" t="e">
        <f t="shared" si="19"/>
        <v>#REF!</v>
      </c>
      <c r="N57" t="e">
        <f>IF(COUNTIFS($N$18,"期間前*")&gt;0,0,IF($K$5=$H57,1,0))</f>
        <v>#REF!</v>
      </c>
      <c r="O57" t="e">
        <f>IF($O$5=$H57,1,0)</f>
        <v>#REF!</v>
      </c>
    </row>
    <row r="59" spans="8:15">
      <c r="H59">
        <v>4</v>
      </c>
      <c r="I59" t="s">
        <v>77</v>
      </c>
      <c r="N59" t="e">
        <f>IF(COUNTIFS($N$19,"期間後*")&gt;0,0,IF($N$10=$H59,1,0))</f>
        <v>#REF!</v>
      </c>
    </row>
    <row r="60" spans="8:15">
      <c r="H60">
        <v>5</v>
      </c>
      <c r="I60" t="s">
        <v>32</v>
      </c>
      <c r="N60" t="e">
        <f>IF(COUNTIFS($N$19,"期間後*")&gt;0,0,IF($N$10=$H60,1,0)+IF($N59&gt;0,1,0))</f>
        <v>#REF!</v>
      </c>
    </row>
    <row r="61" spans="8:15">
      <c r="H61">
        <v>6</v>
      </c>
      <c r="I61" t="s">
        <v>33</v>
      </c>
      <c r="N61" t="e">
        <f t="shared" ref="N61:N70" si="21">IF(COUNTIFS($N$19,"期間後*")&gt;0,0,IF($N$10=$H61,1,0)+IF($N60&gt;0,1,0))</f>
        <v>#REF!</v>
      </c>
    </row>
    <row r="62" spans="8:15">
      <c r="H62">
        <v>7</v>
      </c>
      <c r="I62" t="s">
        <v>34</v>
      </c>
      <c r="N62" t="e">
        <f t="shared" si="21"/>
        <v>#REF!</v>
      </c>
    </row>
    <row r="63" spans="8:15">
      <c r="H63">
        <v>8</v>
      </c>
      <c r="I63" t="s">
        <v>81</v>
      </c>
      <c r="N63" t="e">
        <f t="shared" si="21"/>
        <v>#REF!</v>
      </c>
    </row>
    <row r="64" spans="8:15">
      <c r="H64">
        <v>9</v>
      </c>
      <c r="I64" t="s">
        <v>82</v>
      </c>
      <c r="N64" t="e">
        <f t="shared" si="21"/>
        <v>#REF!</v>
      </c>
    </row>
    <row r="65" spans="8:14">
      <c r="H65">
        <v>10</v>
      </c>
      <c r="I65" t="s">
        <v>83</v>
      </c>
      <c r="N65" t="e">
        <f t="shared" si="21"/>
        <v>#REF!</v>
      </c>
    </row>
    <row r="66" spans="8:14">
      <c r="H66">
        <v>11</v>
      </c>
      <c r="I66" t="s">
        <v>84</v>
      </c>
      <c r="N66" t="e">
        <f t="shared" si="21"/>
        <v>#REF!</v>
      </c>
    </row>
    <row r="67" spans="8:14">
      <c r="H67">
        <v>12</v>
      </c>
      <c r="I67" t="s">
        <v>85</v>
      </c>
      <c r="N67" t="e">
        <f t="shared" si="21"/>
        <v>#REF!</v>
      </c>
    </row>
    <row r="68" spans="8:14">
      <c r="H68">
        <v>1</v>
      </c>
      <c r="I68" t="s">
        <v>86</v>
      </c>
      <c r="N68" t="e">
        <f t="shared" si="21"/>
        <v>#REF!</v>
      </c>
    </row>
    <row r="69" spans="8:14">
      <c r="H69">
        <v>2</v>
      </c>
      <c r="I69" t="s">
        <v>87</v>
      </c>
      <c r="N69" t="e">
        <f t="shared" si="21"/>
        <v>#REF!</v>
      </c>
    </row>
    <row r="70" spans="8:14">
      <c r="H70">
        <v>3</v>
      </c>
      <c r="I70" t="s">
        <v>88</v>
      </c>
      <c r="N70" t="e">
        <f t="shared" si="21"/>
        <v>#REF!</v>
      </c>
    </row>
  </sheetData>
  <mergeCells count="1">
    <mergeCell ref="P2:Q2"/>
  </mergeCells>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様式１（申請者情報）</vt:lpstr>
      <vt:lpstr>別紙-経路変更</vt:lpstr>
      <vt:lpstr>様式1（定期券情報入力）</vt:lpstr>
      <vt:lpstr>参照リスト（供用時はシートを非表示に）</vt:lpstr>
      <vt:lpstr>'別紙-経路変更'!Print_Area</vt:lpstr>
      <vt:lpstr>'様式１（申請者情報）'!Print_Area</vt:lpstr>
      <vt:lpstr>'様式1（定期券情報入力）'!Print_Area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Makoto Anan</cp:lastModifiedBy>
  <cp:lastPrinted>2025-12-23T00:35:34Z</cp:lastPrinted>
  <dcterms:created xsi:type="dcterms:W3CDTF">2022-06-30T11:01:38Z</dcterms:created>
  <dcterms:modified xsi:type="dcterms:W3CDTF">2025-12-23T00:40:23Z</dcterms:modified>
</cp:coreProperties>
</file>