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5\020_水質試験年報データ版\★R04_作業フォルダ\【作業終了】17_排ガス試験成績\"/>
    </mc:Choice>
  </mc:AlternateContent>
  <bookViews>
    <workbookView xWindow="0" yWindow="0" windowWidth="28800" windowHeight="12370" firstSheet="1" activeTab="8"/>
  </bookViews>
  <sheets>
    <sheet name="成績書まとめ" sheetId="18" state="hidden" r:id="rId1"/>
    <sheet name="1号炉_R4.08" sheetId="20" r:id="rId2"/>
    <sheet name="1号炉_R4.09" sheetId="21" r:id="rId3"/>
    <sheet name="1号炉_R5.02" sheetId="22" r:id="rId4"/>
    <sheet name="2号炉_R4.05" sheetId="24" r:id="rId5"/>
    <sheet name="2号炉_R4.06" sheetId="25" r:id="rId6"/>
    <sheet name="2号炉_R4.12" sheetId="26" r:id="rId7"/>
    <sheet name="1号炉_平均" sheetId="23" r:id="rId8"/>
    <sheet name="2号炉_平均" sheetId="27" r:id="rId9"/>
    <sheet name="補助ボイラー" sheetId="19" state="hidden" r:id="rId10"/>
  </sheets>
  <definedNames>
    <definedName name="_xlnm.Print_Area" localSheetId="1">'1号炉_R4.08'!$C$15:$K$49</definedName>
    <definedName name="_xlnm.Print_Area" localSheetId="2">'1号炉_R4.09'!$C$15:$K$49</definedName>
    <definedName name="_xlnm.Print_Area" localSheetId="3">'1号炉_R5.02'!$C$15:$K$49</definedName>
    <definedName name="_xlnm.Print_Area" localSheetId="7">'1号炉_平均'!$C$15:$K$49</definedName>
    <definedName name="_xlnm.Print_Area" localSheetId="4">'2号炉_R4.05'!$B$2:$O$52</definedName>
    <definedName name="_xlnm.Print_Area" localSheetId="5">'2号炉_R4.06'!$B$2:$O$52</definedName>
    <definedName name="_xlnm.Print_Area" localSheetId="6">'2号炉_R4.12'!$C$15:$K$49</definedName>
    <definedName name="_xlnm.Print_Area" localSheetId="8">'2号炉_平均'!$C$15:$K$49</definedName>
    <definedName name="_xlnm.Print_Area" localSheetId="0">成績書まとめ!$B$1:$M$44</definedName>
  </definedNames>
  <calcPr calcId="162913"/>
</workbook>
</file>

<file path=xl/calcChain.xml><?xml version="1.0" encoding="utf-8"?>
<calcChain xmlns="http://schemas.openxmlformats.org/spreadsheetml/2006/main">
  <c r="K24" i="23" l="1"/>
  <c r="G11" i="19" l="1"/>
  <c r="E97" i="18" l="1"/>
  <c r="E98" i="18"/>
  <c r="E94" i="18" l="1"/>
  <c r="E95" i="18" l="1"/>
  <c r="E96" i="18"/>
  <c r="E93" i="18"/>
  <c r="E92" i="18"/>
  <c r="R29" i="18"/>
  <c r="I29" i="18" s="1"/>
  <c r="E86" i="18" s="1"/>
  <c r="E83" i="18"/>
  <c r="E82" i="18"/>
  <c r="E69" i="18"/>
  <c r="E68" i="18"/>
  <c r="E91" i="18"/>
  <c r="Q25" i="18"/>
  <c r="E85" i="18"/>
  <c r="R25" i="18"/>
  <c r="E46" i="18"/>
  <c r="E90" i="18"/>
  <c r="E89" i="18"/>
  <c r="E88" i="18"/>
  <c r="E87" i="18"/>
  <c r="E84" i="18"/>
  <c r="E81" i="18"/>
  <c r="E80" i="18"/>
  <c r="E79" i="18"/>
  <c r="E78" i="18"/>
  <c r="E77" i="18"/>
  <c r="E76" i="18"/>
  <c r="E75" i="18"/>
  <c r="E74" i="18"/>
  <c r="E73" i="18"/>
  <c r="E72" i="18"/>
  <c r="E71" i="18"/>
  <c r="P26" i="18"/>
  <c r="S26" i="18" s="1"/>
  <c r="E26" i="18" s="1"/>
  <c r="E70" i="18" s="1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3" i="18"/>
  <c r="E52" i="18"/>
  <c r="E51" i="18"/>
  <c r="E50" i="18"/>
  <c r="E49" i="18"/>
  <c r="E48" i="18"/>
  <c r="Q40" i="18"/>
  <c r="R40" i="18"/>
  <c r="Q38" i="18"/>
  <c r="P38" i="18"/>
  <c r="Q36" i="18"/>
  <c r="R36" i="18"/>
  <c r="Q35" i="18"/>
  <c r="R35" i="18"/>
  <c r="Q33" i="18"/>
  <c r="P33" i="18"/>
  <c r="P25" i="18"/>
  <c r="S25" i="18" l="1"/>
  <c r="S36" i="18"/>
  <c r="S40" i="18"/>
  <c r="S35" i="18"/>
</calcChain>
</file>

<file path=xl/comments1.xml><?xml version="1.0" encoding="utf-8"?>
<comments xmlns="http://schemas.openxmlformats.org/spreadsheetml/2006/main">
  <authors>
    <author>神戸市</author>
  </authors>
  <commentList>
    <comment ref="R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神戸市:</t>
        </r>
        <r>
          <rPr>
            <sz val="9"/>
            <color indexed="81"/>
            <rFont val="ＭＳ Ｐゴシック"/>
            <family val="3"/>
            <charset val="128"/>
          </rPr>
          <t xml:space="preserve">
切捨て</t>
        </r>
      </text>
    </comment>
  </commentList>
</comments>
</file>

<file path=xl/sharedStrings.xml><?xml version="1.0" encoding="utf-8"?>
<sst xmlns="http://schemas.openxmlformats.org/spreadsheetml/2006/main" count="1835" uniqueCount="228">
  <si>
    <t>処理ケーキ量</t>
    <rPh sb="0" eb="2">
      <t>ショリ</t>
    </rPh>
    <rPh sb="5" eb="6">
      <t>リョウ</t>
    </rPh>
    <phoneticPr fontId="2"/>
  </si>
  <si>
    <t>乾燥ケーキ炉投入量</t>
    <rPh sb="0" eb="2">
      <t>カンソウ</t>
    </rPh>
    <rPh sb="5" eb="6">
      <t>ロ</t>
    </rPh>
    <rPh sb="6" eb="8">
      <t>トウニュウ</t>
    </rPh>
    <rPh sb="8" eb="9">
      <t>リョウ</t>
    </rPh>
    <phoneticPr fontId="2"/>
  </si>
  <si>
    <t>湿ケーキ炉投入量</t>
    <rPh sb="0" eb="1">
      <t>シツ</t>
    </rPh>
    <rPh sb="4" eb="5">
      <t>ロ</t>
    </rPh>
    <rPh sb="5" eb="7">
      <t>トウニュウ</t>
    </rPh>
    <rPh sb="7" eb="8">
      <t>リョウ</t>
    </rPh>
    <phoneticPr fontId="2"/>
  </si>
  <si>
    <t>焼却灰発生量</t>
    <rPh sb="0" eb="2">
      <t>ショウキャク</t>
    </rPh>
    <rPh sb="2" eb="3">
      <t>ハイ</t>
    </rPh>
    <rPh sb="3" eb="5">
      <t>ハッセイ</t>
    </rPh>
    <rPh sb="5" eb="6">
      <t>リョウ</t>
    </rPh>
    <phoneticPr fontId="2"/>
  </si>
  <si>
    <t>総排水量</t>
    <rPh sb="0" eb="1">
      <t>ソウ</t>
    </rPh>
    <rPh sb="1" eb="3">
      <t>ハイスイ</t>
    </rPh>
    <rPh sb="3" eb="4">
      <t>リョウ</t>
    </rPh>
    <phoneticPr fontId="2"/>
  </si>
  <si>
    <t>測定場所</t>
    <rPh sb="0" eb="2">
      <t>ソクテイ</t>
    </rPh>
    <rPh sb="2" eb="4">
      <t>バショ</t>
    </rPh>
    <phoneticPr fontId="2"/>
  </si>
  <si>
    <t>測定項目</t>
    <rPh sb="0" eb="2">
      <t>ソクテイ</t>
    </rPh>
    <rPh sb="2" eb="4">
      <t>コウモク</t>
    </rPh>
    <phoneticPr fontId="2"/>
  </si>
  <si>
    <t>排ガス量（湿）</t>
    <rPh sb="0" eb="1">
      <t>ハイ</t>
    </rPh>
    <rPh sb="3" eb="4">
      <t>リョウ</t>
    </rPh>
    <rPh sb="5" eb="6">
      <t>シツ</t>
    </rPh>
    <phoneticPr fontId="2"/>
  </si>
  <si>
    <t>排ガス量（乾）</t>
    <rPh sb="0" eb="1">
      <t>ハイ</t>
    </rPh>
    <rPh sb="3" eb="4">
      <t>リョウ</t>
    </rPh>
    <rPh sb="5" eb="6">
      <t>イヌイ</t>
    </rPh>
    <phoneticPr fontId="2"/>
  </si>
  <si>
    <t>排ガス水分</t>
    <rPh sb="0" eb="1">
      <t>ハイ</t>
    </rPh>
    <rPh sb="3" eb="5">
      <t>スイブン</t>
    </rPh>
    <phoneticPr fontId="2"/>
  </si>
  <si>
    <t>排ガス温度</t>
    <rPh sb="0" eb="1">
      <t>ハイ</t>
    </rPh>
    <rPh sb="3" eb="5">
      <t>オンド</t>
    </rPh>
    <phoneticPr fontId="2"/>
  </si>
  <si>
    <t>酸素濃度</t>
    <rPh sb="0" eb="2">
      <t>サンソ</t>
    </rPh>
    <rPh sb="2" eb="4">
      <t>ノウド</t>
    </rPh>
    <phoneticPr fontId="2"/>
  </si>
  <si>
    <t>硫黄酸化物</t>
    <rPh sb="0" eb="2">
      <t>イオウ</t>
    </rPh>
    <rPh sb="2" eb="4">
      <t>サンカ</t>
    </rPh>
    <rPh sb="4" eb="5">
      <t>ブツ</t>
    </rPh>
    <phoneticPr fontId="2"/>
  </si>
  <si>
    <t>塩化水素</t>
    <rPh sb="0" eb="2">
      <t>エンカ</t>
    </rPh>
    <rPh sb="2" eb="4">
      <t>スイソ</t>
    </rPh>
    <phoneticPr fontId="2"/>
  </si>
  <si>
    <t>シアン化水素</t>
    <rPh sb="3" eb="4">
      <t>カ</t>
    </rPh>
    <rPh sb="4" eb="6">
      <t>スイソ</t>
    </rPh>
    <phoneticPr fontId="2"/>
  </si>
  <si>
    <t>脱硫効率</t>
    <rPh sb="0" eb="2">
      <t>ダツリュウ</t>
    </rPh>
    <rPh sb="2" eb="4">
      <t>コウリツ</t>
    </rPh>
    <phoneticPr fontId="2"/>
  </si>
  <si>
    <t>塩化水素除去効率</t>
    <rPh sb="0" eb="2">
      <t>エンカ</t>
    </rPh>
    <rPh sb="2" eb="4">
      <t>スイソ</t>
    </rPh>
    <rPh sb="4" eb="6">
      <t>ジョキョ</t>
    </rPh>
    <rPh sb="6" eb="8">
      <t>コウリツ</t>
    </rPh>
    <phoneticPr fontId="2"/>
  </si>
  <si>
    <t>集じん効率</t>
    <rPh sb="0" eb="1">
      <t>シュウ</t>
    </rPh>
    <rPh sb="3" eb="5">
      <t>コウリツ</t>
    </rPh>
    <phoneticPr fontId="2"/>
  </si>
  <si>
    <t>（スクラバー入口）</t>
    <rPh sb="6" eb="8">
      <t>イリグチ</t>
    </rPh>
    <phoneticPr fontId="2"/>
  </si>
  <si>
    <t>（スクラバー出口）</t>
    <rPh sb="6" eb="8">
      <t>デグチ</t>
    </rPh>
    <phoneticPr fontId="2"/>
  </si>
  <si>
    <t>測　定　対　象　炉</t>
    <rPh sb="0" eb="1">
      <t>ソク</t>
    </rPh>
    <rPh sb="2" eb="3">
      <t>サダム</t>
    </rPh>
    <rPh sb="4" eb="5">
      <t>タイ</t>
    </rPh>
    <rPh sb="6" eb="7">
      <t>ゾウ</t>
    </rPh>
    <rPh sb="8" eb="9">
      <t>ロ</t>
    </rPh>
    <phoneticPr fontId="2"/>
  </si>
  <si>
    <t>測　　　 定 　　　日</t>
    <rPh sb="0" eb="1">
      <t>ソク</t>
    </rPh>
    <rPh sb="5" eb="6">
      <t>サダム</t>
    </rPh>
    <rPh sb="10" eb="11">
      <t>ヒ</t>
    </rPh>
    <phoneticPr fontId="2"/>
  </si>
  <si>
    <t>操　炉　状　況</t>
    <rPh sb="0" eb="1">
      <t>ミサオ</t>
    </rPh>
    <rPh sb="2" eb="3">
      <t>ロ</t>
    </rPh>
    <rPh sb="4" eb="5">
      <t>ジョウ</t>
    </rPh>
    <rPh sb="6" eb="7">
      <t>イワン</t>
    </rPh>
    <phoneticPr fontId="2"/>
  </si>
  <si>
    <t>測　定　結　果</t>
    <rPh sb="0" eb="1">
      <t>ソク</t>
    </rPh>
    <rPh sb="2" eb="3">
      <t>サダム</t>
    </rPh>
    <rPh sb="4" eb="5">
      <t>ケツ</t>
    </rPh>
    <rPh sb="6" eb="7">
      <t>カ</t>
    </rPh>
    <phoneticPr fontId="2"/>
  </si>
  <si>
    <t>煙　　突</t>
    <rPh sb="0" eb="1">
      <t>ケムリ</t>
    </rPh>
    <rPh sb="3" eb="4">
      <t>ヅキ</t>
    </rPh>
    <phoneticPr fontId="2"/>
  </si>
  <si>
    <t>換算値＝</t>
    <rPh sb="0" eb="2">
      <t>カンザン</t>
    </rPh>
    <rPh sb="2" eb="3">
      <t>チ</t>
    </rPh>
    <phoneticPr fontId="2"/>
  </si>
  <si>
    <t>21-　実測酸素濃度</t>
    <rPh sb="4" eb="6">
      <t>ジッソク</t>
    </rPh>
    <rPh sb="6" eb="8">
      <t>サンソ</t>
    </rPh>
    <rPh sb="8" eb="10">
      <t>ノウド</t>
    </rPh>
    <phoneticPr fontId="2"/>
  </si>
  <si>
    <t>参　考</t>
    <rPh sb="0" eb="1">
      <t>サン</t>
    </rPh>
    <rPh sb="2" eb="3">
      <t>コウ</t>
    </rPh>
    <phoneticPr fontId="2"/>
  </si>
  <si>
    <t>×実測ばいじん濃度</t>
    <rPh sb="1" eb="3">
      <t>ジッソク</t>
    </rPh>
    <rPh sb="7" eb="9">
      <t>ノウド</t>
    </rPh>
    <phoneticPr fontId="2"/>
  </si>
  <si>
    <t>×実測窒素酸化物濃度</t>
    <rPh sb="1" eb="3">
      <t>ジッソク</t>
    </rPh>
    <rPh sb="3" eb="5">
      <t>チッソ</t>
    </rPh>
    <rPh sb="5" eb="8">
      <t>サンカブツ</t>
    </rPh>
    <rPh sb="8" eb="10">
      <t>ノウド</t>
    </rPh>
    <phoneticPr fontId="2"/>
  </si>
  <si>
    <r>
      <t>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</t>
    </r>
    <rPh sb="5" eb="7">
      <t>カンザン</t>
    </rPh>
    <phoneticPr fontId="2"/>
  </si>
  <si>
    <t>東部スラッジセンター環境管理試験結果　（排ガス）</t>
    <rPh sb="0" eb="2">
      <t>トウブ</t>
    </rPh>
    <rPh sb="10" eb="12">
      <t>カンキョウ</t>
    </rPh>
    <rPh sb="12" eb="14">
      <t>カンリ</t>
    </rPh>
    <rPh sb="14" eb="16">
      <t>シケン</t>
    </rPh>
    <rPh sb="16" eb="18">
      <t>ケッカ</t>
    </rPh>
    <rPh sb="20" eb="21">
      <t>ハイ</t>
    </rPh>
    <phoneticPr fontId="2"/>
  </si>
  <si>
    <t>規　制　基　準</t>
    <rPh sb="0" eb="1">
      <t>キ</t>
    </rPh>
    <rPh sb="2" eb="3">
      <t>セイ</t>
    </rPh>
    <rPh sb="4" eb="5">
      <t>モト</t>
    </rPh>
    <rPh sb="6" eb="7">
      <t>ジュン</t>
    </rPh>
    <phoneticPr fontId="2"/>
  </si>
  <si>
    <t>ば　い　じ　ん</t>
    <phoneticPr fontId="2"/>
  </si>
  <si>
    <t>塩　化　水　素</t>
    <rPh sb="0" eb="1">
      <t>シオ</t>
    </rPh>
    <rPh sb="2" eb="3">
      <t>カ</t>
    </rPh>
    <rPh sb="4" eb="5">
      <t>ミズ</t>
    </rPh>
    <rPh sb="6" eb="7">
      <t>ス</t>
    </rPh>
    <phoneticPr fontId="2"/>
  </si>
  <si>
    <t>排ガススクラバー水量</t>
    <rPh sb="0" eb="1">
      <t>ハイ</t>
    </rPh>
    <rPh sb="8" eb="10">
      <t>スイリョウ</t>
    </rPh>
    <phoneticPr fontId="2"/>
  </si>
  <si>
    <t>銅</t>
    <rPh sb="0" eb="1">
      <t>ドウ</t>
    </rPh>
    <phoneticPr fontId="2"/>
  </si>
  <si>
    <t>鉛</t>
    <rPh sb="0" eb="1">
      <t>ナマリ</t>
    </rPh>
    <phoneticPr fontId="2"/>
  </si>
  <si>
    <t>亜鉛</t>
    <rPh sb="0" eb="2">
      <t>アエン</t>
    </rPh>
    <phoneticPr fontId="2"/>
  </si>
  <si>
    <t>鉄</t>
    <rPh sb="0" eb="1">
      <t>テツ</t>
    </rPh>
    <phoneticPr fontId="2"/>
  </si>
  <si>
    <t>砒素</t>
    <rPh sb="0" eb="2">
      <t>ヒソ</t>
    </rPh>
    <phoneticPr fontId="2"/>
  </si>
  <si>
    <t>フッ素化合物</t>
    <rPh sb="2" eb="3">
      <t>ソ</t>
    </rPh>
    <rPh sb="3" eb="6">
      <t>カゴウブツ</t>
    </rPh>
    <phoneticPr fontId="2"/>
  </si>
  <si>
    <t>21-　（　１２　）</t>
    <phoneticPr fontId="2"/>
  </si>
  <si>
    <t>操炉状況</t>
    <rPh sb="0" eb="1">
      <t>ソウ</t>
    </rPh>
    <rPh sb="1" eb="2">
      <t>ロ</t>
    </rPh>
    <rPh sb="2" eb="4">
      <t>ジョウキョウ</t>
    </rPh>
    <phoneticPr fontId="2"/>
  </si>
  <si>
    <t>硫黄酸化物排出量*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</si>
  <si>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t>－</t>
    <phoneticPr fontId="2"/>
  </si>
  <si>
    <t>除去効率</t>
    <rPh sb="0" eb="2">
      <t>ジョキョ</t>
    </rPh>
    <rPh sb="2" eb="4">
      <t>コウリツ</t>
    </rPh>
    <phoneticPr fontId="2"/>
  </si>
  <si>
    <t>×実測塩化水素濃度</t>
    <rPh sb="1" eb="3">
      <t>ジッソク</t>
    </rPh>
    <rPh sb="3" eb="5">
      <t>エンカ</t>
    </rPh>
    <rPh sb="5" eb="7">
      <t>スイソ</t>
    </rPh>
    <rPh sb="7" eb="9">
      <t>ノウド</t>
    </rPh>
    <phoneticPr fontId="2"/>
  </si>
  <si>
    <t>都市ガス使用量</t>
    <rPh sb="0" eb="2">
      <t>トシ</t>
    </rPh>
    <rPh sb="4" eb="7">
      <t>シヨウリョウ</t>
    </rPh>
    <phoneticPr fontId="2"/>
  </si>
  <si>
    <t>窒素酸化物排出量※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</si>
  <si>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－</t>
  </si>
  <si>
    <t>焼却灰発生量</t>
    <rPh sb="0" eb="3">
      <t>ショウキャクバイ</t>
    </rPh>
    <rPh sb="3" eb="5">
      <t>ハッセイ</t>
    </rPh>
    <rPh sb="5" eb="6">
      <t>リョウ</t>
    </rPh>
    <phoneticPr fontId="2"/>
  </si>
  <si>
    <t>重油使用量</t>
    <rPh sb="0" eb="2">
      <t>ジュウユ</t>
    </rPh>
    <rPh sb="2" eb="5">
      <t>シヨウリョウ</t>
    </rPh>
    <phoneticPr fontId="2"/>
  </si>
  <si>
    <t>ばいじん</t>
  </si>
  <si>
    <r>
      <t>ばいじん（Ｏ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10" eb="12">
      <t>カンザン</t>
    </rPh>
    <phoneticPr fontId="2"/>
  </si>
  <si>
    <t>窒素酸化物</t>
    <rPh sb="0" eb="2">
      <t>チッソ</t>
    </rPh>
    <rPh sb="2" eb="5">
      <t>サンカブツ</t>
    </rPh>
    <phoneticPr fontId="2"/>
  </si>
  <si>
    <r>
      <t>窒素酸化物（Ｏ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0" eb="2">
      <t>チッソ</t>
    </rPh>
    <rPh sb="2" eb="5">
      <t>サンカブツ</t>
    </rPh>
    <rPh sb="11" eb="13">
      <t>カンザン</t>
    </rPh>
    <phoneticPr fontId="2"/>
  </si>
  <si>
    <t>硫黄酸化物排出量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</si>
  <si>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r>
      <t>塩化水素（Ｏ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0" eb="2">
      <t>エンカ</t>
    </rPh>
    <rPh sb="2" eb="4">
      <t>スイソ</t>
    </rPh>
    <rPh sb="10" eb="12">
      <t>カンザン</t>
    </rPh>
    <phoneticPr fontId="2"/>
  </si>
  <si>
    <r>
      <t>一酸化炭素 (O</t>
    </r>
    <r>
      <rPr>
        <vertAlign val="subscript"/>
        <sz val="9"/>
        <rFont val="ＭＳ Ｐ明朝"/>
        <family val="1"/>
        <charset val="128"/>
      </rPr>
      <t xml:space="preserve">2 </t>
    </r>
    <r>
      <rPr>
        <sz val="9"/>
        <rFont val="ＭＳ Ｐ明朝"/>
        <family val="1"/>
        <charset val="128"/>
      </rPr>
      <t>12%)</t>
    </r>
    <rPh sb="0" eb="3">
      <t>イッサンカ</t>
    </rPh>
    <rPh sb="3" eb="5">
      <t>タンソ</t>
    </rPh>
    <phoneticPr fontId="2"/>
  </si>
  <si>
    <t>硫黄酸化物排出量</t>
    <rPh sb="0" eb="2">
      <t>イオウ</t>
    </rPh>
    <rPh sb="2" eb="5">
      <t>サンカブツ</t>
    </rPh>
    <rPh sb="5" eb="7">
      <t>ハイシュツ</t>
    </rPh>
    <rPh sb="7" eb="8">
      <t>リョウ</t>
    </rPh>
    <phoneticPr fontId="2"/>
  </si>
  <si>
    <t>クロム</t>
  </si>
  <si>
    <t>マンガン</t>
  </si>
  <si>
    <t>カドミウム</t>
  </si>
  <si>
    <t>ＰＣＢ</t>
  </si>
  <si>
    <t>kｇ／日</t>
    <rPh sb="3" eb="4">
      <t>ヒ</t>
    </rPh>
    <phoneticPr fontId="2"/>
  </si>
  <si>
    <t>排ガス スクラバー水量</t>
    <rPh sb="0" eb="1">
      <t>ハイ</t>
    </rPh>
    <rPh sb="9" eb="11">
      <t>スイリョウ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</si>
  <si>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rPh sb="3" eb="4">
      <t>ヒ</t>
    </rPh>
    <phoneticPr fontId="2"/>
  </si>
  <si>
    <t>kｇ／日</t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</si>
  <si>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phoneticPr fontId="2"/>
  </si>
  <si>
    <t>kｇ／日</t>
    <phoneticPr fontId="2"/>
  </si>
  <si>
    <t>&lt;0.001</t>
  </si>
  <si>
    <t>ＣＦ　入口</t>
    <rPh sb="3" eb="4">
      <t>イ</t>
    </rPh>
    <rPh sb="4" eb="5">
      <t>クチ</t>
    </rPh>
    <phoneticPr fontId="2"/>
  </si>
  <si>
    <t>ＣＦ 出口</t>
    <rPh sb="3" eb="4">
      <t>デ</t>
    </rPh>
    <rPh sb="4" eb="5">
      <t>クチ</t>
    </rPh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</si>
  <si>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</si>
  <si>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</si>
  <si>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t>－</t>
    <phoneticPr fontId="2"/>
  </si>
  <si>
    <t>％</t>
    <phoneticPr fontId="2"/>
  </si>
  <si>
    <t>℃</t>
    <phoneticPr fontId="2"/>
  </si>
  <si>
    <t>ＣＦ入</t>
    <rPh sb="2" eb="3">
      <t>イ</t>
    </rPh>
    <phoneticPr fontId="2"/>
  </si>
  <si>
    <t>ＣＦ出</t>
    <rPh sb="2" eb="3">
      <t>デ</t>
    </rPh>
    <phoneticPr fontId="2"/>
  </si>
  <si>
    <t>ばいじん</t>
    <phoneticPr fontId="2"/>
  </si>
  <si>
    <r>
      <t>ｇ／ｍ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</si>
  <si>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</si>
  <si>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r>
      <t>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6" eb="8">
      <t>カンザン</t>
    </rPh>
    <phoneticPr fontId="2"/>
  </si>
  <si>
    <r>
      <t>ｇ／ｍ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</si>
  <si>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％</t>
    <phoneticPr fontId="2"/>
  </si>
  <si>
    <t>－</t>
    <phoneticPr fontId="2"/>
  </si>
  <si>
    <t>ｐｐｍ</t>
    <phoneticPr fontId="2"/>
  </si>
  <si>
    <t>ｐｐｍ</t>
    <phoneticPr fontId="2"/>
  </si>
  <si>
    <t>－</t>
    <phoneticPr fontId="2"/>
  </si>
  <si>
    <t>250</t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</si>
  <si>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</si>
  <si>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</si>
  <si>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</si>
  <si>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700</t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</si>
  <si>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</si>
  <si>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</si>
  <si>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</si>
  <si>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</si>
  <si>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t>-</t>
    <phoneticPr fontId="2"/>
  </si>
  <si>
    <t>ｐｐｍ</t>
    <phoneticPr fontId="2"/>
  </si>
  <si>
    <t>％</t>
    <phoneticPr fontId="2"/>
  </si>
  <si>
    <r>
      <t>一酸化炭素濃度は、４時間連続測定結果の平均値をＯ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１２％換算したものである。</t>
    </r>
    <rPh sb="0" eb="3">
      <t>イッサンカ</t>
    </rPh>
    <rPh sb="3" eb="5">
      <t>タンソ</t>
    </rPh>
    <rPh sb="5" eb="7">
      <t>ノウド</t>
    </rPh>
    <rPh sb="10" eb="12">
      <t>ジカン</t>
    </rPh>
    <rPh sb="12" eb="14">
      <t>レンゾク</t>
    </rPh>
    <rPh sb="14" eb="16">
      <t>ソクテイ</t>
    </rPh>
    <rPh sb="16" eb="18">
      <t>ケッカ</t>
    </rPh>
    <rPh sb="19" eb="22">
      <t>ヘイキンチ</t>
    </rPh>
    <rPh sb="28" eb="30">
      <t>カンザン</t>
    </rPh>
    <phoneticPr fontId="2"/>
  </si>
  <si>
    <t>-</t>
    <phoneticPr fontId="2"/>
  </si>
  <si>
    <r>
      <t>※窒素酸化物については、事業場全体として、総量規制（兵庫県指導指針）6.800ｍ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（Ｎ）／Ｈがかかります。
*硫黄酸化物については、事業場全体として、総量規制4.794ｍ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（Ｎ）／Ｈがかかります。</t>
    </r>
    <phoneticPr fontId="2"/>
  </si>
  <si>
    <t>←ここからコピーして〔データ〕シートに値を貼り付ける</t>
    <rPh sb="19" eb="20">
      <t>アタイ</t>
    </rPh>
    <rPh sb="21" eb="22">
      <t>ハ</t>
    </rPh>
    <rPh sb="23" eb="24">
      <t>ツ</t>
    </rPh>
    <phoneticPr fontId="2"/>
  </si>
  <si>
    <r>
      <t>C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入口</t>
    </r>
    <rPh sb="2" eb="4">
      <t>イリグチ</t>
    </rPh>
    <phoneticPr fontId="2"/>
  </si>
  <si>
    <t>CF出口
（スクラバー入口）</t>
    <rPh sb="2" eb="4">
      <t>デグチ</t>
    </rPh>
    <rPh sb="11" eb="13">
      <t>イリグチ</t>
    </rPh>
    <phoneticPr fontId="2"/>
  </si>
  <si>
    <t>煙突出口
（スクラバー出口）</t>
    <rPh sb="0" eb="2">
      <t>エントツ</t>
    </rPh>
    <rPh sb="2" eb="4">
      <t>デグチ</t>
    </rPh>
    <rPh sb="11" eb="13">
      <t>デグチ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</si>
  <si>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phoneticPr fontId="2"/>
  </si>
  <si>
    <t>－</t>
    <phoneticPr fontId="2"/>
  </si>
  <si>
    <t>窒素酸化物排出量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</si>
  <si>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&lt;0.5</t>
  </si>
  <si>
    <t>&lt;2</t>
  </si>
  <si>
    <t>&lt;0.04</t>
  </si>
  <si>
    <t>&lt; 2</t>
    <phoneticPr fontId="2"/>
  </si>
  <si>
    <t>&lt; 0.5</t>
    <phoneticPr fontId="2"/>
  </si>
  <si>
    <t>ガス状水銀</t>
    <rPh sb="2" eb="3">
      <t>ジョウ</t>
    </rPh>
    <rPh sb="3" eb="5">
      <t>スイギン</t>
    </rPh>
    <phoneticPr fontId="2"/>
  </si>
  <si>
    <t>粒子状水銀</t>
    <rPh sb="0" eb="3">
      <t>リュウシジョウ</t>
    </rPh>
    <rPh sb="3" eb="5">
      <t>スイギン</t>
    </rPh>
    <phoneticPr fontId="2"/>
  </si>
  <si>
    <t>一酸化二窒素</t>
    <rPh sb="0" eb="3">
      <t>イッサンカ</t>
    </rPh>
    <rPh sb="3" eb="4">
      <t>ニ</t>
    </rPh>
    <rPh sb="4" eb="6">
      <t>チッソ</t>
    </rPh>
    <phoneticPr fontId="2"/>
  </si>
  <si>
    <t>窒素酸化物排出量※I20*I27=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</si>
  <si>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粒子状水銀</t>
    <rPh sb="0" eb="2">
      <t>リュウシ</t>
    </rPh>
    <rPh sb="2" eb="3">
      <t>ジョウ</t>
    </rPh>
    <rPh sb="3" eb="5">
      <t>スイギン</t>
    </rPh>
    <phoneticPr fontId="2"/>
  </si>
  <si>
    <t>一酸化二窒素（N2O）</t>
    <rPh sb="0" eb="1">
      <t>イチ</t>
    </rPh>
    <rPh sb="1" eb="3">
      <t>サンカ</t>
    </rPh>
    <rPh sb="3" eb="4">
      <t>ニ</t>
    </rPh>
    <rPh sb="4" eb="6">
      <t>チッソ</t>
    </rPh>
    <phoneticPr fontId="2"/>
  </si>
  <si>
    <t>セレン</t>
    <phoneticPr fontId="2"/>
  </si>
  <si>
    <t>&lt; 0.01</t>
    <phoneticPr fontId="2"/>
  </si>
  <si>
    <t>&lt; 0.01</t>
    <phoneticPr fontId="2"/>
  </si>
  <si>
    <t>&lt; 0.01</t>
    <phoneticPr fontId="2"/>
  </si>
  <si>
    <t>別紙</t>
    <rPh sb="0" eb="2">
      <t>ベッシ</t>
    </rPh>
    <phoneticPr fontId="2"/>
  </si>
  <si>
    <t>&lt;0.001</t>
    <phoneticPr fontId="2"/>
  </si>
  <si>
    <t>&lt;0.002</t>
    <phoneticPr fontId="2"/>
  </si>
  <si>
    <t>カドミウム</t>
    <phoneticPr fontId="2"/>
  </si>
  <si>
    <t>マンガン</t>
    <phoneticPr fontId="2"/>
  </si>
  <si>
    <t>クロム</t>
    <phoneticPr fontId="2"/>
  </si>
  <si>
    <t>％</t>
    <phoneticPr fontId="2"/>
  </si>
  <si>
    <t>セレン</t>
    <phoneticPr fontId="2"/>
  </si>
  <si>
    <t>ｐｐｍ</t>
    <phoneticPr fontId="2"/>
  </si>
  <si>
    <t>％</t>
    <phoneticPr fontId="2"/>
  </si>
  <si>
    <t>ばいじん</t>
    <phoneticPr fontId="2"/>
  </si>
  <si>
    <t>℃</t>
    <phoneticPr fontId="2"/>
  </si>
  <si>
    <t>（大気汚染防止法）</t>
    <rPh sb="1" eb="3">
      <t>タイキ</t>
    </rPh>
    <rPh sb="3" eb="5">
      <t>オセン</t>
    </rPh>
    <rPh sb="5" eb="7">
      <t>ボウシ</t>
    </rPh>
    <rPh sb="7" eb="8">
      <t>ホウ</t>
    </rPh>
    <phoneticPr fontId="2"/>
  </si>
  <si>
    <t>CF入口</t>
    <rPh sb="2" eb="4">
      <t>イリグチ</t>
    </rPh>
    <phoneticPr fontId="2"/>
  </si>
  <si>
    <t>一酸化炭素</t>
    <rPh sb="0" eb="3">
      <t>イッサンカ</t>
    </rPh>
    <rPh sb="3" eb="5">
      <t>タンソ</t>
    </rPh>
    <phoneticPr fontId="2"/>
  </si>
  <si>
    <t>セレン</t>
  </si>
  <si>
    <t>1　号　炉</t>
    <rPh sb="2" eb="3">
      <t>ゴウ</t>
    </rPh>
    <rPh sb="4" eb="5">
      <t>ロ</t>
    </rPh>
    <phoneticPr fontId="2"/>
  </si>
  <si>
    <t>平成28年8月分</t>
    <rPh sb="0" eb="2">
      <t>ヘイセイ</t>
    </rPh>
    <rPh sb="4" eb="5">
      <t>ネン</t>
    </rPh>
    <rPh sb="6" eb="8">
      <t>ガツブン</t>
    </rPh>
    <phoneticPr fontId="2"/>
  </si>
  <si>
    <t>&lt; 0.06</t>
    <phoneticPr fontId="2"/>
  </si>
  <si>
    <t>％</t>
    <phoneticPr fontId="2"/>
  </si>
  <si>
    <t>－</t>
    <phoneticPr fontId="2"/>
  </si>
  <si>
    <t>※3</t>
    <phoneticPr fontId="2"/>
  </si>
  <si>
    <t>窒素酸化物排出量　※1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</si>
  <si>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ｐｐｍ</t>
    <phoneticPr fontId="2"/>
  </si>
  <si>
    <t>硫黄酸化物排出量 ※2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</si>
  <si>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t>１．ばいじん等測定結果</t>
    <rPh sb="6" eb="7">
      <t>トウ</t>
    </rPh>
    <rPh sb="7" eb="9">
      <t>ソクテイ</t>
    </rPh>
    <rPh sb="9" eb="11">
      <t>ケッカ</t>
    </rPh>
    <phoneticPr fontId="2"/>
  </si>
  <si>
    <t>kｇ/日</t>
    <rPh sb="3" eb="4">
      <t>ヒ</t>
    </rPh>
    <phoneticPr fontId="2"/>
  </si>
  <si>
    <t>CF出口</t>
    <rPh sb="2" eb="3">
      <t>デ</t>
    </rPh>
    <rPh sb="3" eb="4">
      <t>クチ</t>
    </rPh>
    <phoneticPr fontId="2"/>
  </si>
  <si>
    <t>※3　敷地境界線上において、規制がかかります。（県条例）</t>
    <rPh sb="3" eb="5">
      <t>シキチ</t>
    </rPh>
    <rPh sb="5" eb="8">
      <t>キョウカイセン</t>
    </rPh>
    <rPh sb="8" eb="9">
      <t>ウエ</t>
    </rPh>
    <rPh sb="14" eb="16">
      <t>キセイ</t>
    </rPh>
    <rPh sb="24" eb="25">
      <t>ケン</t>
    </rPh>
    <rPh sb="25" eb="27">
      <t>ジョウレイ</t>
    </rPh>
    <phoneticPr fontId="2"/>
  </si>
  <si>
    <t>測定対象ボイラー</t>
    <rPh sb="0" eb="1">
      <t>ソク</t>
    </rPh>
    <rPh sb="1" eb="2">
      <t>サダム</t>
    </rPh>
    <rPh sb="2" eb="3">
      <t>タイ</t>
    </rPh>
    <rPh sb="3" eb="4">
      <t>ゾウ</t>
    </rPh>
    <phoneticPr fontId="2"/>
  </si>
  <si>
    <t xml:space="preserve">  補助ボイラー</t>
    <rPh sb="2" eb="4">
      <t>ホジョ</t>
    </rPh>
    <phoneticPr fontId="2"/>
  </si>
  <si>
    <t>測定ボイラー</t>
    <rPh sb="0" eb="2">
      <t>ソクテイ</t>
    </rPh>
    <phoneticPr fontId="2"/>
  </si>
  <si>
    <t>補助ボイラー</t>
    <rPh sb="0" eb="2">
      <t>ホジョ</t>
    </rPh>
    <phoneticPr fontId="2"/>
  </si>
  <si>
    <t>排出基準</t>
    <rPh sb="0" eb="2">
      <t>ハイシュツ</t>
    </rPh>
    <rPh sb="2" eb="4">
      <t>キジュン</t>
    </rPh>
    <phoneticPr fontId="2"/>
  </si>
  <si>
    <t>排出ガス量（湿）</t>
    <rPh sb="0" eb="1">
      <t>ハイ</t>
    </rPh>
    <rPh sb="1" eb="2">
      <t>シュツ</t>
    </rPh>
    <rPh sb="4" eb="5">
      <t>リョウ</t>
    </rPh>
    <rPh sb="6" eb="7">
      <t>シツ</t>
    </rPh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</si>
  <si>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（Ｎ）／Ｈ</t>
    </r>
    <phoneticPr fontId="2"/>
  </si>
  <si>
    <t>-</t>
    <phoneticPr fontId="2"/>
  </si>
  <si>
    <t>排出ガス量（乾）</t>
    <rPh sb="0" eb="1">
      <t>ハイ</t>
    </rPh>
    <rPh sb="1" eb="2">
      <t>シュツ</t>
    </rPh>
    <rPh sb="4" eb="5">
      <t>リョウ</t>
    </rPh>
    <rPh sb="6" eb="7">
      <t>イヌイ</t>
    </rPh>
    <phoneticPr fontId="2"/>
  </si>
  <si>
    <t>％</t>
    <phoneticPr fontId="2"/>
  </si>
  <si>
    <t>℃</t>
    <phoneticPr fontId="2"/>
  </si>
  <si>
    <t>ばいじん</t>
    <phoneticPr fontId="2"/>
  </si>
  <si>
    <r>
      <t>ｇ／ｍ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</t>
    </r>
    <phoneticPr fontId="2"/>
  </si>
  <si>
    <t>0.10</t>
    <phoneticPr fontId="2"/>
  </si>
  <si>
    <r>
      <t>（Ｏ</t>
    </r>
    <r>
      <rPr>
        <vertAlign val="subscript"/>
        <sz val="10"/>
        <rFont val="ＭＳ Ｐ明朝"/>
        <family val="1"/>
        <charset val="128"/>
      </rPr>
      <t xml:space="preserve">２ </t>
    </r>
    <r>
      <rPr>
        <sz val="10"/>
        <rFont val="ＭＳ Ｐ明朝"/>
        <family val="1"/>
        <charset val="128"/>
      </rPr>
      <t>5％換算）</t>
    </r>
    <rPh sb="6" eb="8">
      <t>カンザン</t>
    </rPh>
    <phoneticPr fontId="2"/>
  </si>
  <si>
    <t>150</t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</si>
  <si>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（Ｎ）／Ｈ</t>
    </r>
    <phoneticPr fontId="2"/>
  </si>
  <si>
    <t>0.97876</t>
    <phoneticPr fontId="2"/>
  </si>
  <si>
    <t>24</t>
    <phoneticPr fontId="2"/>
  </si>
  <si>
    <t>21</t>
    <phoneticPr fontId="2"/>
  </si>
  <si>
    <t>0.010</t>
    <phoneticPr fontId="2"/>
  </si>
  <si>
    <t>ガス状水銀</t>
    <phoneticPr fontId="2"/>
  </si>
  <si>
    <t>粒子状水銀</t>
    <phoneticPr fontId="2"/>
  </si>
  <si>
    <t>全水銀</t>
    <rPh sb="0" eb="1">
      <t>ゼン</t>
    </rPh>
    <rPh sb="1" eb="3">
      <t>スイギン</t>
    </rPh>
    <phoneticPr fontId="2"/>
  </si>
  <si>
    <t>　焼却灰発生量</t>
    <rPh sb="1" eb="3">
      <t>ショウキャク</t>
    </rPh>
    <rPh sb="3" eb="4">
      <t>ハイ</t>
    </rPh>
    <rPh sb="4" eb="6">
      <t>ハッセイ</t>
    </rPh>
    <rPh sb="6" eb="7">
      <t>リョウ</t>
    </rPh>
    <phoneticPr fontId="2"/>
  </si>
  <si>
    <t>　都市ガス使用量</t>
    <rPh sb="1" eb="3">
      <t>トシ</t>
    </rPh>
    <rPh sb="5" eb="8">
      <t>シヨウリョウ</t>
    </rPh>
    <phoneticPr fontId="2"/>
  </si>
  <si>
    <t>東部スラッジセンター排ガス測定結果　（排ガス）</t>
    <rPh sb="0" eb="2">
      <t>トウブ</t>
    </rPh>
    <rPh sb="10" eb="11">
      <t>ハイ</t>
    </rPh>
    <rPh sb="13" eb="15">
      <t>ソクテイ</t>
    </rPh>
    <rPh sb="15" eb="17">
      <t>ケッカ</t>
    </rPh>
    <rPh sb="19" eb="20">
      <t>ハイ</t>
    </rPh>
    <phoneticPr fontId="2"/>
  </si>
  <si>
    <t>　乾燥ケーキ量</t>
    <rPh sb="1" eb="3">
      <t>カンソウ</t>
    </rPh>
    <rPh sb="6" eb="7">
      <t>リョウ</t>
    </rPh>
    <phoneticPr fontId="2"/>
  </si>
  <si>
    <t>　脱水ケーキ処理量</t>
    <rPh sb="1" eb="3">
      <t>ダッスイ</t>
    </rPh>
    <rPh sb="6" eb="8">
      <t>ショリ</t>
    </rPh>
    <rPh sb="8" eb="9">
      <t>リョウ</t>
    </rPh>
    <phoneticPr fontId="2"/>
  </si>
  <si>
    <t>　脱水ケーキ直送量</t>
    <rPh sb="1" eb="3">
      <t>ダッスイ</t>
    </rPh>
    <rPh sb="6" eb="8">
      <t>チョクソウ</t>
    </rPh>
    <rPh sb="8" eb="9">
      <t>リョウ</t>
    </rPh>
    <phoneticPr fontId="2"/>
  </si>
  <si>
    <t>　スクラバー排水量</t>
    <rPh sb="6" eb="8">
      <t>ハイスイ</t>
    </rPh>
    <rPh sb="8" eb="9">
      <t>リョウ</t>
    </rPh>
    <phoneticPr fontId="2"/>
  </si>
  <si>
    <t>　排水量合計</t>
    <rPh sb="1" eb="3">
      <t>ハイスイ</t>
    </rPh>
    <rPh sb="3" eb="4">
      <t>リョウ</t>
    </rPh>
    <rPh sb="4" eb="6">
      <t>ゴウケイ</t>
    </rPh>
    <phoneticPr fontId="2"/>
  </si>
  <si>
    <t>　　2022/8/19</t>
    <phoneticPr fontId="2"/>
  </si>
  <si>
    <t xml:space="preserve"> 　1号炉　（Ａパタ－ン）</t>
    <rPh sb="3" eb="4">
      <t>ゴウ</t>
    </rPh>
    <rPh sb="4" eb="5">
      <t>ロ</t>
    </rPh>
    <phoneticPr fontId="2"/>
  </si>
  <si>
    <t>&lt;2</t>
    <phoneticPr fontId="2"/>
  </si>
  <si>
    <t>&lt;0.04</t>
    <phoneticPr fontId="2"/>
  </si>
  <si>
    <t>&lt;0.5</t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</si>
  <si>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3" eb="4">
      <t>ヒ</t>
    </rPh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</si>
  <si>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/日</t>
    </r>
    <rPh sb="3" eb="4">
      <t>ヒ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</si>
  <si>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</si>
  <si>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（Ｎ）/ｈ</t>
    </r>
    <phoneticPr fontId="2"/>
  </si>
  <si>
    <r>
      <t>ｇ/ｍ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</si>
  <si>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（Ｏ</t>
    </r>
    <r>
      <rPr>
        <vertAlign val="sub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１２％換算）</t>
    </r>
    <rPh sb="6" eb="8">
      <t>カンザン</t>
    </rPh>
    <phoneticPr fontId="2"/>
  </si>
  <si>
    <r>
      <t>同上測定時 Ｏ</t>
    </r>
    <r>
      <rPr>
        <vertAlign val="subscript"/>
        <sz val="11"/>
        <rFont val="ＭＳ Ｐ明朝"/>
        <family val="1"/>
        <charset val="128"/>
      </rPr>
      <t xml:space="preserve">２ </t>
    </r>
    <r>
      <rPr>
        <sz val="11"/>
        <rFont val="ＭＳ Ｐ明朝"/>
        <family val="1"/>
        <charset val="128"/>
      </rPr>
      <t>濃度</t>
    </r>
    <rPh sb="0" eb="2">
      <t>ドウジョウ</t>
    </rPh>
    <rPh sb="2" eb="4">
      <t>ソクテイ</t>
    </rPh>
    <rPh sb="4" eb="5">
      <t>トキ</t>
    </rPh>
    <rPh sb="9" eb="11">
      <t>ノウド</t>
    </rPh>
    <phoneticPr fontId="2"/>
  </si>
  <si>
    <r>
      <t>㎎/ｍ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</si>
  <si>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μg/ｍ</t>
    </r>
    <r>
      <rPr>
        <vertAlign val="superscript"/>
        <sz val="11"/>
        <color theme="1"/>
        <rFont val="ＭＳ Ｐ明朝"/>
        <family val="1"/>
        <charset val="128"/>
      </rPr>
      <t>３</t>
    </r>
    <r>
      <rPr>
        <sz val="11"/>
        <color theme="1"/>
        <rFont val="ＭＳ Ｐ明朝"/>
        <family val="1"/>
        <charset val="128"/>
      </rPr>
      <t>（Ｎ）</t>
    </r>
    <phoneticPr fontId="2"/>
  </si>
  <si>
    <r>
      <t>μg/ｍ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</si>
  <si>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※1　窒素酸化物については、事業場全体として、総量規制 （兵庫県指導指針 ） 6.80ｍ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（Ｎ）／ｈがかかります。</t>
    </r>
    <phoneticPr fontId="2"/>
  </si>
  <si>
    <r>
      <t>※2　硫黄酸化物については、事業場全体として、総量規制　4.79ｍ</t>
    </r>
    <r>
      <rPr>
        <vertAlign val="superscript"/>
        <sz val="11"/>
        <rFont val="ＭＳ 明朝"/>
        <family val="1"/>
        <charset val="128"/>
      </rPr>
      <t>３　</t>
    </r>
    <r>
      <rPr>
        <sz val="11"/>
        <rFont val="ＭＳ 明朝"/>
        <family val="1"/>
        <charset val="128"/>
      </rPr>
      <t>（Ｎ）／ｈが かかります。</t>
    </r>
    <rPh sb="3" eb="5">
      <t>イオウ</t>
    </rPh>
    <rPh sb="5" eb="8">
      <t>サンカブツ</t>
    </rPh>
    <rPh sb="14" eb="17">
      <t>ジギョウジョウ</t>
    </rPh>
    <rPh sb="17" eb="19">
      <t>ゼンタイ</t>
    </rPh>
    <rPh sb="23" eb="25">
      <t>ソウリョウ</t>
    </rPh>
    <rPh sb="25" eb="27">
      <t>キセイ</t>
    </rPh>
    <phoneticPr fontId="2"/>
  </si>
  <si>
    <t>　　2022/09/06</t>
    <phoneticPr fontId="2"/>
  </si>
  <si>
    <t xml:space="preserve"> 　1号炉　（Ｂパタ－ン）</t>
    <rPh sb="3" eb="4">
      <t>ゴウ</t>
    </rPh>
    <rPh sb="4" eb="5">
      <t>ロ</t>
    </rPh>
    <phoneticPr fontId="2"/>
  </si>
  <si>
    <t>　　2023/2/17</t>
    <phoneticPr fontId="2"/>
  </si>
  <si>
    <t xml:space="preserve"> 　１号炉　（Ａパタ－ン）</t>
    <rPh sb="3" eb="4">
      <t>ゴウ</t>
    </rPh>
    <rPh sb="4" eb="5">
      <t>ロ</t>
    </rPh>
    <phoneticPr fontId="2"/>
  </si>
  <si>
    <t>　排煙処理塔冷却水</t>
    <rPh sb="6" eb="9">
      <t>レイキャクスイ</t>
    </rPh>
    <phoneticPr fontId="2"/>
  </si>
  <si>
    <t>&lt;0.01</t>
    <phoneticPr fontId="2"/>
  </si>
  <si>
    <t>　　2022/5/24</t>
    <phoneticPr fontId="2"/>
  </si>
  <si>
    <t xml:space="preserve"> 　２号炉　（Ｂパタ－ン）</t>
    <rPh sb="3" eb="4">
      <t>ゴウ</t>
    </rPh>
    <rPh sb="4" eb="5">
      <t>ロ</t>
    </rPh>
    <phoneticPr fontId="2"/>
  </si>
  <si>
    <t>ｈ</t>
    <phoneticPr fontId="2"/>
  </si>
  <si>
    <t>　　2022/6/14</t>
    <phoneticPr fontId="2"/>
  </si>
  <si>
    <t xml:space="preserve"> 　２号炉　（Ａパタ－ン）</t>
    <rPh sb="3" eb="4">
      <t>ゴウ</t>
    </rPh>
    <rPh sb="4" eb="5">
      <t>ロ</t>
    </rPh>
    <phoneticPr fontId="2"/>
  </si>
  <si>
    <t>　　2022/12/12</t>
    <phoneticPr fontId="2"/>
  </si>
  <si>
    <t>&lt;0.05</t>
    <phoneticPr fontId="2"/>
  </si>
  <si>
    <t xml:space="preserve"> １号炉</t>
    <rPh sb="2" eb="3">
      <t>ゴウ</t>
    </rPh>
    <rPh sb="3" eb="4">
      <t>ロ</t>
    </rPh>
    <phoneticPr fontId="2"/>
  </si>
  <si>
    <t>平均値</t>
    <rPh sb="0" eb="2">
      <t>ヘイキン</t>
    </rPh>
    <rPh sb="2" eb="3">
      <t>チ</t>
    </rPh>
    <phoneticPr fontId="2"/>
  </si>
  <si>
    <t>平均値</t>
    <rPh sb="0" eb="3">
      <t>ヘイキンチ</t>
    </rPh>
    <phoneticPr fontId="2"/>
  </si>
  <si>
    <t xml:space="preserve"> ２号炉</t>
    <rPh sb="2" eb="3">
      <t>ゴウ</t>
    </rPh>
    <rPh sb="3" eb="4">
      <t>ロ</t>
    </rPh>
    <phoneticPr fontId="2"/>
  </si>
  <si>
    <t>-</t>
    <phoneticPr fontId="2"/>
  </si>
  <si>
    <t>&lt;2</t>
    <phoneticPr fontId="2"/>
  </si>
  <si>
    <t>&lt;0.04</t>
    <phoneticPr fontId="2"/>
  </si>
  <si>
    <t>&lt;0.5</t>
    <phoneticPr fontId="2"/>
  </si>
  <si>
    <t>&lt;0.01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</si>
</sst>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0.000_ "/>
    <numFmt numFmtId="178" formatCode="0.0_ "/>
    <numFmt numFmtId="179" formatCode="0.0"/>
    <numFmt numFmtId="180" formatCode="m&quot;月&quot;d&quot;日&quot;;@"/>
    <numFmt numFmtId="181" formatCode="#,##0_);[Red]\(#,##0\)"/>
    <numFmt numFmtId="182" formatCode="0.00_ "/>
    <numFmt numFmtId="183" formatCode="0.000"/>
    <numFmt numFmtId="184" formatCode="[$-411]ggge&quot;年&quot;m&quot;月&quot;d&quot;日&quot;;@"/>
    <numFmt numFmtId="185" formatCode="0_ "/>
    <numFmt numFmtId="186" formatCode="#,##0;[Red]#,##0"/>
    <numFmt numFmtId="187" formatCode="#,##0.000;[Red]#,##0.000"/>
    <numFmt numFmtId="188" formatCode="0.000_);\(0.0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9">
    <xf numFmtId="0" fontId="0" fillId="0" borderId="0" xfId="0"/>
    <xf numFmtId="0" fontId="5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right" vertical="center"/>
    </xf>
    <xf numFmtId="0" fontId="5" fillId="0" borderId="2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179" fontId="1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0" fontId="1" fillId="7" borderId="0" xfId="0" applyNumberFormat="1" applyFont="1" applyFill="1" applyAlignment="1">
      <alignment vertical="center"/>
    </xf>
    <xf numFmtId="0" fontId="3" fillId="9" borderId="0" xfId="0" applyNumberFormat="1" applyFont="1" applyFill="1" applyAlignment="1">
      <alignment horizontal="center" vertical="center" wrapText="1"/>
    </xf>
    <xf numFmtId="0" fontId="3" fillId="9" borderId="0" xfId="0" applyNumberFormat="1" applyFont="1" applyFill="1" applyBorder="1" applyAlignment="1">
      <alignment vertical="center"/>
    </xf>
    <xf numFmtId="0" fontId="3" fillId="9" borderId="0" xfId="0" applyNumberFormat="1" applyFont="1" applyFill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1" fillId="9" borderId="0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0" fontId="1" fillId="7" borderId="0" xfId="0" applyNumberFormat="1" applyFont="1" applyFill="1" applyBorder="1" applyAlignment="1">
      <alignment vertical="center"/>
    </xf>
    <xf numFmtId="0" fontId="1" fillId="6" borderId="4" xfId="0" applyNumberFormat="1" applyFont="1" applyFill="1" applyBorder="1" applyAlignment="1">
      <alignment vertical="center"/>
    </xf>
    <xf numFmtId="0" fontId="3" fillId="8" borderId="0" xfId="0" applyNumberFormat="1" applyFont="1" applyFill="1" applyAlignment="1">
      <alignment vertical="center" wrapText="1"/>
    </xf>
    <xf numFmtId="0" fontId="1" fillId="7" borderId="0" xfId="0" applyNumberFormat="1" applyFont="1" applyFill="1" applyBorder="1" applyAlignment="1">
      <alignment vertical="center" shrinkToFit="1"/>
    </xf>
    <xf numFmtId="0" fontId="1" fillId="7" borderId="0" xfId="0" applyNumberFormat="1" applyFont="1" applyFill="1" applyAlignment="1">
      <alignment vertical="center" shrinkToFit="1"/>
    </xf>
    <xf numFmtId="0" fontId="1" fillId="6" borderId="4" xfId="0" applyNumberFormat="1" applyFont="1" applyFill="1" applyBorder="1" applyAlignment="1">
      <alignment vertical="center" shrinkToFit="1"/>
    </xf>
    <xf numFmtId="0" fontId="1" fillId="6" borderId="0" xfId="0" applyNumberFormat="1" applyFont="1" applyFill="1" applyBorder="1" applyAlignment="1">
      <alignment vertical="center" shrinkToFit="1"/>
    </xf>
    <xf numFmtId="0" fontId="1" fillId="6" borderId="1" xfId="0" applyNumberFormat="1" applyFont="1" applyFill="1" applyBorder="1" applyAlignment="1">
      <alignment vertical="center" shrinkToFit="1"/>
    </xf>
    <xf numFmtId="0" fontId="3" fillId="8" borderId="4" xfId="0" applyNumberFormat="1" applyFont="1" applyFill="1" applyBorder="1" applyAlignment="1">
      <alignment vertical="center" shrinkToFit="1"/>
    </xf>
    <xf numFmtId="0" fontId="3" fillId="8" borderId="0" xfId="0" applyNumberFormat="1" applyFont="1" applyFill="1" applyAlignment="1">
      <alignment vertical="center" shrinkToFit="1"/>
    </xf>
    <xf numFmtId="0" fontId="3" fillId="2" borderId="0" xfId="0" applyNumberFormat="1" applyFont="1" applyFill="1" applyAlignment="1">
      <alignment vertical="center" shrinkToFit="1"/>
    </xf>
    <xf numFmtId="0" fontId="3" fillId="2" borderId="1" xfId="0" applyNumberFormat="1" applyFont="1" applyFill="1" applyBorder="1" applyAlignment="1">
      <alignment vertical="center" shrinkToFit="1"/>
    </xf>
    <xf numFmtId="0" fontId="3" fillId="9" borderId="4" xfId="0" applyNumberFormat="1" applyFont="1" applyFill="1" applyBorder="1" applyAlignment="1">
      <alignment horizontal="center" vertical="center" shrinkToFit="1"/>
    </xf>
    <xf numFmtId="0" fontId="3" fillId="9" borderId="0" xfId="0" applyNumberFormat="1" applyFont="1" applyFill="1" applyAlignment="1">
      <alignment horizontal="center" vertical="center" shrinkToFit="1"/>
    </xf>
    <xf numFmtId="0" fontId="3" fillId="9" borderId="0" xfId="0" applyNumberFormat="1" applyFont="1" applyFill="1" applyBorder="1" applyAlignment="1">
      <alignment vertical="center" shrinkToFit="1"/>
    </xf>
    <xf numFmtId="0" fontId="3" fillId="9" borderId="0" xfId="0" applyNumberFormat="1" applyFont="1" applyFill="1" applyAlignment="1">
      <alignment vertical="center" shrinkToFit="1"/>
    </xf>
    <xf numFmtId="0" fontId="1" fillId="0" borderId="0" xfId="0" applyNumberFormat="1" applyFont="1" applyAlignment="1">
      <alignment vertical="center" shrinkToFit="1"/>
    </xf>
    <xf numFmtId="0" fontId="3" fillId="8" borderId="4" xfId="0" applyNumberFormat="1" applyFont="1" applyFill="1" applyBorder="1" applyAlignment="1">
      <alignment horizontal="right" vertical="center"/>
    </xf>
    <xf numFmtId="0" fontId="3" fillId="9" borderId="4" xfId="0" applyNumberFormat="1" applyFont="1" applyFill="1" applyBorder="1" applyAlignment="1">
      <alignment horizontal="right" vertical="center"/>
    </xf>
    <xf numFmtId="0" fontId="1" fillId="9" borderId="0" xfId="0" applyNumberFormat="1" applyFont="1" applyFill="1" applyAlignment="1">
      <alignment vertical="center"/>
    </xf>
    <xf numFmtId="0" fontId="1" fillId="9" borderId="0" xfId="0" applyNumberFormat="1" applyFont="1" applyFill="1" applyAlignment="1">
      <alignment vertical="center" shrinkToFit="1"/>
    </xf>
    <xf numFmtId="0" fontId="20" fillId="9" borderId="0" xfId="0" applyNumberFormat="1" applyFont="1" applyFill="1" applyAlignment="1">
      <alignment vertical="center" shrinkToFit="1"/>
    </xf>
    <xf numFmtId="0" fontId="21" fillId="9" borderId="0" xfId="0" applyNumberFormat="1" applyFont="1" applyFill="1" applyBorder="1" applyAlignment="1">
      <alignment vertical="center" shrinkToFit="1"/>
    </xf>
    <xf numFmtId="0" fontId="5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8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176" fontId="15" fillId="0" borderId="16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right" vertical="center" shrinkToFit="1"/>
    </xf>
    <xf numFmtId="49" fontId="9" fillId="0" borderId="17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vertical="center" wrapText="1"/>
    </xf>
    <xf numFmtId="49" fontId="5" fillId="0" borderId="49" xfId="0" applyNumberFormat="1" applyFont="1" applyFill="1" applyBorder="1" applyAlignment="1">
      <alignment vertical="center" wrapText="1"/>
    </xf>
    <xf numFmtId="38" fontId="19" fillId="0" borderId="21" xfId="1" applyFont="1" applyFill="1" applyBorder="1" applyAlignment="1">
      <alignment horizontal="right" vertical="top"/>
    </xf>
    <xf numFmtId="49" fontId="9" fillId="0" borderId="9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49" fontId="19" fillId="0" borderId="18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49" fontId="19" fillId="0" borderId="18" xfId="0" applyNumberFormat="1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center" vertical="center"/>
    </xf>
    <xf numFmtId="176" fontId="15" fillId="0" borderId="21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19" fillId="0" borderId="20" xfId="0" applyNumberFormat="1" applyFont="1" applyFill="1" applyBorder="1" applyAlignment="1">
      <alignment vertical="center"/>
    </xf>
    <xf numFmtId="49" fontId="19" fillId="0" borderId="8" xfId="0" applyNumberFormat="1" applyFont="1" applyFill="1" applyBorder="1" applyAlignment="1">
      <alignment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9" fillId="0" borderId="28" xfId="0" applyNumberFormat="1" applyFont="1" applyFill="1" applyBorder="1" applyAlignment="1">
      <alignment horizontal="right" vertical="top"/>
    </xf>
    <xf numFmtId="49" fontId="9" fillId="0" borderId="34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81" fontId="4" fillId="0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5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33" xfId="0" applyNumberFormat="1" applyFont="1" applyBorder="1" applyAlignment="1">
      <alignment horizontal="left" vertical="center"/>
    </xf>
    <xf numFmtId="0" fontId="4" fillId="0" borderId="34" xfId="0" applyNumberFormat="1" applyFont="1" applyBorder="1" applyAlignment="1">
      <alignment horizontal="left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/>
    </xf>
    <xf numFmtId="0" fontId="5" fillId="0" borderId="20" xfId="0" applyNumberFormat="1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distributed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42" xfId="0" applyNumberFormat="1" applyFont="1" applyBorder="1" applyAlignment="1">
      <alignment horizontal="distributed" vertical="center"/>
    </xf>
    <xf numFmtId="0" fontId="5" fillId="0" borderId="35" xfId="0" applyNumberFormat="1" applyFont="1" applyBorder="1" applyAlignment="1">
      <alignment horizontal="distributed" vertical="center"/>
    </xf>
    <xf numFmtId="0" fontId="4" fillId="0" borderId="39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/>
    </xf>
    <xf numFmtId="0" fontId="4" fillId="0" borderId="40" xfId="0" applyNumberFormat="1" applyFont="1" applyBorder="1" applyAlignment="1">
      <alignment horizontal="right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horizontal="center" vertical="center"/>
    </xf>
    <xf numFmtId="179" fontId="15" fillId="0" borderId="11" xfId="0" applyNumberFormat="1" applyFont="1" applyBorder="1" applyAlignment="1">
      <alignment horizontal="center" vertical="center"/>
    </xf>
    <xf numFmtId="179" fontId="15" fillId="0" borderId="7" xfId="0" applyNumberFormat="1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178" fontId="15" fillId="0" borderId="11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77" fontId="15" fillId="0" borderId="11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179" fontId="15" fillId="0" borderId="6" xfId="0" applyNumberFormat="1" applyFont="1" applyBorder="1" applyAlignment="1">
      <alignment horizontal="center" vertical="center"/>
    </xf>
    <xf numFmtId="177" fontId="15" fillId="9" borderId="11" xfId="0" applyNumberFormat="1" applyFont="1" applyFill="1" applyBorder="1" applyAlignment="1">
      <alignment horizontal="center" vertical="center"/>
    </xf>
    <xf numFmtId="177" fontId="15" fillId="9" borderId="7" xfId="0" applyNumberFormat="1" applyFont="1" applyFill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left" vertical="center" wrapText="1"/>
    </xf>
    <xf numFmtId="49" fontId="26" fillId="0" borderId="20" xfId="0" applyNumberFormat="1" applyFont="1" applyFill="1" applyBorder="1" applyAlignment="1">
      <alignment horizontal="center" vertical="center"/>
    </xf>
    <xf numFmtId="49" fontId="26" fillId="0" borderId="49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9" fontId="15" fillId="0" borderId="11" xfId="0" applyNumberFormat="1" applyFont="1" applyFill="1" applyBorder="1" applyAlignment="1">
      <alignment horizontal="center" vertical="center"/>
    </xf>
    <xf numFmtId="179" fontId="15" fillId="0" borderId="7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left" vertical="center" shrinkToFit="1"/>
    </xf>
    <xf numFmtId="49" fontId="19" fillId="0" borderId="35" xfId="0" applyNumberFormat="1" applyFont="1" applyFill="1" applyBorder="1" applyAlignment="1">
      <alignment horizontal="left" vertical="center" shrinkToFit="1"/>
    </xf>
    <xf numFmtId="49" fontId="19" fillId="0" borderId="15" xfId="0" applyNumberFormat="1" applyFont="1" applyFill="1" applyBorder="1" applyAlignment="1">
      <alignment horizontal="left" vertical="center" wrapText="1"/>
    </xf>
    <xf numFmtId="49" fontId="19" fillId="0" borderId="42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20" xfId="0" applyNumberFormat="1" applyFont="1" applyFill="1" applyBorder="1" applyAlignment="1">
      <alignment horizontal="left" vertical="center"/>
    </xf>
    <xf numFmtId="49" fontId="19" fillId="0" borderId="8" xfId="0" applyNumberFormat="1" applyFont="1" applyFill="1" applyBorder="1" applyAlignment="1">
      <alignment horizontal="left" vertical="center"/>
    </xf>
    <xf numFmtId="49" fontId="19" fillId="0" borderId="35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42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15" fillId="0" borderId="32" xfId="0" applyNumberFormat="1" applyFont="1" applyFill="1" applyBorder="1" applyAlignment="1">
      <alignment horizontal="left" vertical="center"/>
    </xf>
    <xf numFmtId="49" fontId="15" fillId="0" borderId="33" xfId="0" applyNumberFormat="1" applyFont="1" applyFill="1" applyBorder="1" applyAlignment="1">
      <alignment horizontal="left" vertical="center"/>
    </xf>
    <xf numFmtId="49" fontId="15" fillId="0" borderId="3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40" xfId="0" applyNumberFormat="1" applyFont="1" applyFill="1" applyBorder="1" applyAlignment="1">
      <alignment horizontal="right" vertical="center"/>
    </xf>
    <xf numFmtId="49" fontId="4" fillId="0" borderId="4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84" fontId="15" fillId="0" borderId="15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5" xfId="0" applyNumberFormat="1" applyFont="1" applyFill="1" applyBorder="1" applyAlignment="1">
      <alignment horizontal="left" vertical="center"/>
    </xf>
    <xf numFmtId="49" fontId="4" fillId="0" borderId="37" xfId="0" applyNumberFormat="1" applyFont="1" applyFill="1" applyBorder="1" applyAlignment="1">
      <alignment horizontal="left" vertical="center"/>
    </xf>
    <xf numFmtId="49" fontId="4" fillId="0" borderId="38" xfId="0" applyNumberFormat="1" applyFont="1" applyFill="1" applyBorder="1" applyAlignment="1">
      <alignment horizontal="left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46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188" fontId="15" fillId="0" borderId="44" xfId="0" applyNumberFormat="1" applyFont="1" applyFill="1" applyBorder="1" applyAlignment="1">
      <alignment horizontal="center" vertical="center"/>
    </xf>
    <xf numFmtId="188" fontId="15" fillId="0" borderId="7" xfId="0" applyNumberFormat="1" applyFont="1" applyFill="1" applyBorder="1" applyAlignment="1">
      <alignment horizontal="center" vertical="center"/>
    </xf>
    <xf numFmtId="49" fontId="9" fillId="0" borderId="47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left" vertical="center"/>
    </xf>
    <xf numFmtId="183" fontId="15" fillId="0" borderId="44" xfId="0" applyNumberFormat="1" applyFont="1" applyFill="1" applyBorder="1" applyAlignment="1">
      <alignment horizontal="center" vertical="center"/>
    </xf>
    <xf numFmtId="183" fontId="15" fillId="0" borderId="7" xfId="0" applyNumberFormat="1" applyFont="1" applyFill="1" applyBorder="1" applyAlignment="1">
      <alignment horizontal="center" vertical="center"/>
    </xf>
    <xf numFmtId="179" fontId="15" fillId="0" borderId="3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9" fontId="15" fillId="0" borderId="44" xfId="0" applyNumberFormat="1" applyFont="1" applyFill="1" applyBorder="1" applyAlignment="1">
      <alignment horizontal="center" vertical="center"/>
    </xf>
    <xf numFmtId="49" fontId="19" fillId="0" borderId="42" xfId="0" applyNumberFormat="1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186" fontId="15" fillId="0" borderId="11" xfId="0" applyNumberFormat="1" applyFont="1" applyFill="1" applyBorder="1" applyAlignment="1">
      <alignment horizontal="center" vertical="center"/>
    </xf>
    <xf numFmtId="186" fontId="15" fillId="0" borderId="35" xfId="0" applyNumberFormat="1" applyFont="1" applyFill="1" applyBorder="1" applyAlignment="1">
      <alignment horizontal="center" vertical="center"/>
    </xf>
    <xf numFmtId="186" fontId="15" fillId="0" borderId="44" xfId="0" applyNumberFormat="1" applyFont="1" applyFill="1" applyBorder="1" applyAlignment="1">
      <alignment horizontal="center" vertical="center"/>
    </xf>
    <xf numFmtId="186" fontId="15" fillId="0" borderId="7" xfId="0" applyNumberFormat="1" applyFont="1" applyFill="1" applyBorder="1" applyAlignment="1">
      <alignment horizontal="center" vertical="center"/>
    </xf>
    <xf numFmtId="0" fontId="15" fillId="0" borderId="5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184" fontId="15" fillId="11" borderId="15" xfId="0" applyNumberFormat="1" applyFont="1" applyFill="1" applyBorder="1" applyAlignment="1">
      <alignment horizontal="left" vertical="center"/>
    </xf>
    <xf numFmtId="184" fontId="15" fillId="11" borderId="3" xfId="0" applyNumberFormat="1" applyFont="1" applyFill="1" applyBorder="1" applyAlignment="1">
      <alignment horizontal="left" vertical="center"/>
    </xf>
    <xf numFmtId="184" fontId="15" fillId="11" borderId="5" xfId="0" applyNumberFormat="1" applyFont="1" applyFill="1" applyBorder="1" applyAlignment="1">
      <alignment horizontal="left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84" fontId="19" fillId="0" borderId="15" xfId="0" applyNumberFormat="1" applyFont="1" applyBorder="1" applyAlignment="1">
      <alignment horizontal="center" vertical="center"/>
    </xf>
    <xf numFmtId="184" fontId="19" fillId="0" borderId="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3" fontId="15" fillId="0" borderId="39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179" fontId="15" fillId="0" borderId="6" xfId="0" applyNumberFormat="1" applyFont="1" applyFill="1" applyBorder="1" applyAlignment="1">
      <alignment horizontal="center" vertical="center"/>
    </xf>
    <xf numFmtId="49" fontId="15" fillId="10" borderId="11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49" fontId="15" fillId="10" borderId="7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4" borderId="11" xfId="0" applyNumberFormat="1" applyFont="1" applyFill="1" applyBorder="1" applyAlignment="1">
      <alignment horizontal="center"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15" fillId="1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15" fillId="10" borderId="32" xfId="0" applyNumberFormat="1" applyFont="1" applyFill="1" applyBorder="1" applyAlignment="1">
      <alignment horizontal="center" vertical="center"/>
    </xf>
    <xf numFmtId="49" fontId="15" fillId="10" borderId="33" xfId="0" applyNumberFormat="1" applyFont="1" applyFill="1" applyBorder="1" applyAlignment="1">
      <alignment horizontal="center" vertical="center"/>
    </xf>
    <xf numFmtId="49" fontId="15" fillId="10" borderId="3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76450" y="2066925"/>
          <a:ext cx="20383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15</xdr:row>
      <xdr:rowOff>9525</xdr:rowOff>
    </xdr:from>
    <xdr:to>
      <xdr:col>6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8200" y="3305175"/>
          <a:ext cx="21145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E140"/>
  <sheetViews>
    <sheetView view="pageBreakPreview" topLeftCell="A7" zoomScale="85" zoomScaleNormal="100" zoomScaleSheetLayoutView="85" workbookViewId="0">
      <selection activeCell="B37" sqref="B37:C38"/>
    </sheetView>
  </sheetViews>
  <sheetFormatPr defaultColWidth="9" defaultRowHeight="13" x14ac:dyDescent="0.2"/>
  <cols>
    <col min="1" max="1" width="1.6328125" style="4" customWidth="1"/>
    <col min="2" max="3" width="8.7265625" style="4" customWidth="1"/>
    <col min="4" max="4" width="9.26953125" style="4" customWidth="1"/>
    <col min="5" max="6" width="7.6328125" style="4" customWidth="1"/>
    <col min="7" max="7" width="8.36328125" style="4" customWidth="1"/>
    <col min="8" max="11" width="7.6328125" style="4" customWidth="1"/>
    <col min="12" max="12" width="7" style="4" customWidth="1"/>
    <col min="13" max="13" width="7.6328125" style="4" customWidth="1"/>
    <col min="14" max="15" width="0.90625" style="4" customWidth="1"/>
    <col min="16" max="19" width="10.26953125" style="5" customWidth="1"/>
    <col min="20" max="20" width="1.6328125" style="5" customWidth="1"/>
    <col min="21" max="31" width="9" style="5"/>
    <col min="32" max="16384" width="9" style="4"/>
  </cols>
  <sheetData>
    <row r="1" spans="2:13" ht="22.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7" t="s">
        <v>128</v>
      </c>
    </row>
    <row r="2" spans="2:13" ht="9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9" customHeight="1" x14ac:dyDescent="0.2">
      <c r="B3" s="3"/>
      <c r="C3" s="3"/>
      <c r="D3" s="3"/>
      <c r="E3" s="191" t="s">
        <v>31</v>
      </c>
      <c r="F3" s="191"/>
      <c r="G3" s="191"/>
      <c r="H3" s="191"/>
      <c r="I3" s="191"/>
      <c r="J3" s="191"/>
      <c r="K3" s="192" t="s">
        <v>145</v>
      </c>
      <c r="L3" s="193"/>
      <c r="M3" s="193"/>
    </row>
    <row r="4" spans="2:13" ht="9" customHeight="1" x14ac:dyDescent="0.2">
      <c r="B4" s="3"/>
      <c r="C4" s="3"/>
      <c r="D4" s="3"/>
      <c r="E4" s="191"/>
      <c r="F4" s="191"/>
      <c r="G4" s="191"/>
      <c r="H4" s="191"/>
      <c r="I4" s="191"/>
      <c r="J4" s="191"/>
      <c r="K4" s="193"/>
      <c r="L4" s="193"/>
      <c r="M4" s="193"/>
    </row>
    <row r="5" spans="2:13" ht="9" customHeight="1" x14ac:dyDescent="0.2">
      <c r="B5" s="3"/>
      <c r="C5" s="3"/>
      <c r="D5" s="3"/>
      <c r="E5" s="191"/>
      <c r="F5" s="191"/>
      <c r="G5" s="191"/>
      <c r="H5" s="191"/>
      <c r="I5" s="191"/>
      <c r="J5" s="191"/>
      <c r="K5" s="193"/>
      <c r="L5" s="193"/>
      <c r="M5" s="193"/>
    </row>
    <row r="6" spans="2:13" ht="11.25" customHeight="1" x14ac:dyDescent="0.2"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</row>
    <row r="7" spans="2:13" ht="22.5" customHeight="1" x14ac:dyDescent="0.2">
      <c r="B7" s="194" t="s">
        <v>21</v>
      </c>
      <c r="C7" s="195"/>
      <c r="D7" s="195"/>
      <c r="E7" s="196">
        <v>42612</v>
      </c>
      <c r="F7" s="197"/>
      <c r="G7" s="197"/>
      <c r="H7" s="197"/>
      <c r="I7" s="197"/>
      <c r="J7" s="197"/>
      <c r="K7" s="197"/>
      <c r="L7" s="197"/>
      <c r="M7" s="198"/>
    </row>
    <row r="8" spans="2:13" ht="22.5" customHeight="1" x14ac:dyDescent="0.2">
      <c r="B8" s="199" t="s">
        <v>20</v>
      </c>
      <c r="C8" s="200"/>
      <c r="D8" s="200"/>
      <c r="E8" s="201" t="s">
        <v>144</v>
      </c>
      <c r="F8" s="202"/>
      <c r="G8" s="202"/>
      <c r="H8" s="202"/>
      <c r="I8" s="202"/>
      <c r="J8" s="202"/>
      <c r="K8" s="202"/>
      <c r="L8" s="202"/>
      <c r="M8" s="203"/>
    </row>
    <row r="9" spans="2:13" ht="11.25" customHeight="1" x14ac:dyDescent="0.2"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2:13" ht="22.5" customHeight="1" x14ac:dyDescent="0.2">
      <c r="B10" s="219" t="s">
        <v>22</v>
      </c>
      <c r="C10" s="219"/>
      <c r="D10" s="219"/>
      <c r="E10" s="7"/>
      <c r="F10" s="7"/>
      <c r="G10" s="7"/>
      <c r="H10" s="7"/>
      <c r="I10" s="7"/>
      <c r="J10" s="7"/>
      <c r="K10" s="7"/>
      <c r="L10" s="7"/>
      <c r="M10" s="7"/>
    </row>
    <row r="11" spans="2:13" ht="22.5" customHeight="1" x14ac:dyDescent="0.2">
      <c r="B11" s="220" t="s">
        <v>0</v>
      </c>
      <c r="C11" s="221"/>
      <c r="D11" s="52">
        <v>220800</v>
      </c>
      <c r="E11" s="8" t="s">
        <v>65</v>
      </c>
      <c r="F11" s="220" t="s">
        <v>66</v>
      </c>
      <c r="G11" s="222"/>
      <c r="H11" s="52">
        <v>6127</v>
      </c>
      <c r="I11" s="8" t="s">
        <v>67</v>
      </c>
      <c r="J11" s="220" t="s">
        <v>48</v>
      </c>
      <c r="K11" s="222"/>
      <c r="L11" s="52">
        <v>2848</v>
      </c>
      <c r="M11" s="11" t="s">
        <v>110</v>
      </c>
    </row>
    <row r="12" spans="2:13" ht="22.5" customHeight="1" x14ac:dyDescent="0.2">
      <c r="B12" s="213" t="s">
        <v>1</v>
      </c>
      <c r="C12" s="214"/>
      <c r="D12" s="53">
        <v>25360</v>
      </c>
      <c r="E12" s="12" t="s">
        <v>68</v>
      </c>
      <c r="F12" s="213" t="s">
        <v>4</v>
      </c>
      <c r="G12" s="223"/>
      <c r="H12" s="53">
        <v>6684</v>
      </c>
      <c r="I12" s="12" t="s">
        <v>69</v>
      </c>
      <c r="J12" s="213"/>
      <c r="K12" s="223"/>
      <c r="L12" s="57"/>
      <c r="M12" s="13"/>
    </row>
    <row r="13" spans="2:13" ht="22.5" customHeight="1" x14ac:dyDescent="0.2">
      <c r="B13" s="213" t="s">
        <v>2</v>
      </c>
      <c r="C13" s="214"/>
      <c r="D13" s="53">
        <v>132010</v>
      </c>
      <c r="E13" s="12" t="s">
        <v>70</v>
      </c>
      <c r="F13" s="210"/>
      <c r="G13" s="211"/>
      <c r="H13" s="55"/>
      <c r="I13" s="12"/>
      <c r="J13" s="210"/>
      <c r="K13" s="211"/>
      <c r="L13" s="55"/>
      <c r="M13" s="13"/>
    </row>
    <row r="14" spans="2:13" ht="22.5" customHeight="1" x14ac:dyDescent="0.2">
      <c r="B14" s="215" t="s">
        <v>3</v>
      </c>
      <c r="C14" s="216"/>
      <c r="D14" s="54">
        <v>14163</v>
      </c>
      <c r="E14" s="14" t="s">
        <v>70</v>
      </c>
      <c r="F14" s="217"/>
      <c r="G14" s="218"/>
      <c r="H14" s="56"/>
      <c r="I14" s="14"/>
      <c r="J14" s="217"/>
      <c r="K14" s="218"/>
      <c r="L14" s="56"/>
      <c r="M14" s="15"/>
    </row>
    <row r="15" spans="2:13" ht="11.25" customHeight="1" x14ac:dyDescent="0.2">
      <c r="B15" s="231"/>
      <c r="C15" s="231"/>
      <c r="D15" s="9"/>
      <c r="E15" s="9"/>
      <c r="F15" s="231"/>
      <c r="G15" s="231"/>
      <c r="H15" s="9"/>
      <c r="I15" s="9"/>
      <c r="J15" s="231"/>
      <c r="K15" s="231"/>
      <c r="L15" s="9"/>
      <c r="M15" s="9"/>
    </row>
    <row r="16" spans="2:13" ht="22.5" customHeight="1" x14ac:dyDescent="0.2">
      <c r="B16" s="219" t="s">
        <v>23</v>
      </c>
      <c r="C16" s="219"/>
      <c r="D16" s="219"/>
      <c r="E16" s="6"/>
      <c r="F16" s="232"/>
      <c r="G16" s="232"/>
      <c r="H16" s="6"/>
      <c r="I16" s="6"/>
      <c r="J16" s="232"/>
      <c r="K16" s="232"/>
      <c r="L16" s="6"/>
      <c r="M16" s="6"/>
    </row>
    <row r="17" spans="2:25" ht="22.5" customHeight="1" x14ac:dyDescent="0.2">
      <c r="B17" s="224" t="s">
        <v>5</v>
      </c>
      <c r="C17" s="225"/>
      <c r="D17" s="226"/>
      <c r="E17" s="227" t="s">
        <v>72</v>
      </c>
      <c r="F17" s="228"/>
      <c r="G17" s="227" t="s">
        <v>73</v>
      </c>
      <c r="H17" s="228"/>
      <c r="I17" s="227" t="s">
        <v>24</v>
      </c>
      <c r="J17" s="228"/>
      <c r="K17" s="227" t="s">
        <v>32</v>
      </c>
      <c r="L17" s="231"/>
      <c r="M17" s="228"/>
    </row>
    <row r="18" spans="2:25" ht="22.5" customHeight="1" x14ac:dyDescent="0.2">
      <c r="B18" s="233" t="s">
        <v>6</v>
      </c>
      <c r="C18" s="219"/>
      <c r="D18" s="16"/>
      <c r="E18" s="229"/>
      <c r="F18" s="230"/>
      <c r="G18" s="229" t="s">
        <v>18</v>
      </c>
      <c r="H18" s="230"/>
      <c r="I18" s="229" t="s">
        <v>19</v>
      </c>
      <c r="J18" s="230"/>
      <c r="K18" s="229"/>
      <c r="L18" s="232"/>
      <c r="M18" s="230"/>
    </row>
    <row r="19" spans="2:25" ht="22.5" customHeight="1" x14ac:dyDescent="0.2">
      <c r="B19" s="234" t="s">
        <v>7</v>
      </c>
      <c r="C19" s="235"/>
      <c r="D19" s="18" t="s">
        <v>74</v>
      </c>
      <c r="E19" s="236">
        <v>26600</v>
      </c>
      <c r="F19" s="237"/>
      <c r="G19" s="238">
        <v>20500</v>
      </c>
      <c r="H19" s="239"/>
      <c r="I19" s="238">
        <v>29400</v>
      </c>
      <c r="J19" s="239"/>
      <c r="K19" s="227" t="s">
        <v>45</v>
      </c>
      <c r="L19" s="231"/>
      <c r="M19" s="228"/>
    </row>
    <row r="20" spans="2:25" ht="22.5" customHeight="1" x14ac:dyDescent="0.2">
      <c r="B20" s="234" t="s">
        <v>8</v>
      </c>
      <c r="C20" s="235"/>
      <c r="D20" s="19" t="s">
        <v>75</v>
      </c>
      <c r="E20" s="240">
        <v>16700</v>
      </c>
      <c r="F20" s="241"/>
      <c r="G20" s="240">
        <v>12800</v>
      </c>
      <c r="H20" s="241"/>
      <c r="I20" s="240">
        <v>28200</v>
      </c>
      <c r="J20" s="241"/>
      <c r="K20" s="210" t="s">
        <v>76</v>
      </c>
      <c r="L20" s="211"/>
      <c r="M20" s="212"/>
    </row>
    <row r="21" spans="2:25" ht="22.5" customHeight="1" x14ac:dyDescent="0.2">
      <c r="B21" s="249" t="s">
        <v>9</v>
      </c>
      <c r="C21" s="250"/>
      <c r="D21" s="20" t="s">
        <v>77</v>
      </c>
      <c r="E21" s="206">
        <v>37.200000000000003</v>
      </c>
      <c r="F21" s="207"/>
      <c r="G21" s="208">
        <v>37.6</v>
      </c>
      <c r="H21" s="209"/>
      <c r="I21" s="251">
        <v>3.9</v>
      </c>
      <c r="J21" s="252"/>
      <c r="K21" s="210" t="s">
        <v>45</v>
      </c>
      <c r="L21" s="211"/>
      <c r="M21" s="212"/>
    </row>
    <row r="22" spans="2:25" ht="22.5" customHeight="1" x14ac:dyDescent="0.2">
      <c r="B22" s="234" t="s">
        <v>10</v>
      </c>
      <c r="C22" s="235"/>
      <c r="D22" s="20" t="s">
        <v>78</v>
      </c>
      <c r="E22" s="206">
        <v>236</v>
      </c>
      <c r="F22" s="207"/>
      <c r="G22" s="206">
        <v>225</v>
      </c>
      <c r="H22" s="207"/>
      <c r="I22" s="206">
        <v>91</v>
      </c>
      <c r="J22" s="207"/>
      <c r="K22" s="210" t="s">
        <v>45</v>
      </c>
      <c r="L22" s="211"/>
      <c r="M22" s="212"/>
      <c r="P22" s="242" t="s">
        <v>33</v>
      </c>
      <c r="Q22" s="243"/>
      <c r="R22" s="244"/>
      <c r="S22" s="21"/>
      <c r="T22" s="21"/>
      <c r="U22" s="22" t="s">
        <v>27</v>
      </c>
      <c r="V22" s="21"/>
      <c r="W22" s="21"/>
      <c r="X22" s="21"/>
      <c r="Y22" s="21"/>
    </row>
    <row r="23" spans="2:25" ht="22.5" customHeight="1" x14ac:dyDescent="0.2">
      <c r="B23" s="234" t="s">
        <v>11</v>
      </c>
      <c r="C23" s="235"/>
      <c r="D23" s="20" t="s">
        <v>77</v>
      </c>
      <c r="E23" s="245">
        <v>6.6</v>
      </c>
      <c r="F23" s="246"/>
      <c r="G23" s="206">
        <v>7.1</v>
      </c>
      <c r="H23" s="207"/>
      <c r="I23" s="247">
        <v>14.3</v>
      </c>
      <c r="J23" s="248"/>
      <c r="K23" s="210" t="s">
        <v>45</v>
      </c>
      <c r="L23" s="211"/>
      <c r="M23" s="212"/>
      <c r="P23" s="23" t="s">
        <v>79</v>
      </c>
      <c r="Q23" s="24" t="s">
        <v>80</v>
      </c>
      <c r="R23" s="25" t="s">
        <v>24</v>
      </c>
      <c r="S23" s="21"/>
      <c r="T23" s="21"/>
      <c r="U23" s="253" t="s">
        <v>25</v>
      </c>
      <c r="V23" s="254" t="s">
        <v>42</v>
      </c>
      <c r="W23" s="254"/>
      <c r="X23" s="255" t="s">
        <v>28</v>
      </c>
      <c r="Y23" s="255"/>
    </row>
    <row r="24" spans="2:25" ht="22.5" customHeight="1" x14ac:dyDescent="0.2">
      <c r="B24" s="234" t="s">
        <v>81</v>
      </c>
      <c r="C24" s="235"/>
      <c r="D24" s="20" t="s">
        <v>82</v>
      </c>
      <c r="E24" s="206">
        <v>33</v>
      </c>
      <c r="F24" s="207"/>
      <c r="G24" s="256" t="s">
        <v>71</v>
      </c>
      <c r="H24" s="257"/>
      <c r="I24" s="256" t="s">
        <v>129</v>
      </c>
      <c r="J24" s="257"/>
      <c r="K24" s="210" t="s">
        <v>83</v>
      </c>
      <c r="L24" s="211"/>
      <c r="M24" s="212"/>
      <c r="P24" s="17" t="s">
        <v>30</v>
      </c>
      <c r="Q24" s="28" t="s">
        <v>30</v>
      </c>
      <c r="R24" s="19" t="s">
        <v>30</v>
      </c>
      <c r="S24" s="29" t="s">
        <v>17</v>
      </c>
      <c r="T24" s="21"/>
      <c r="U24" s="253"/>
      <c r="V24" s="258" t="s">
        <v>26</v>
      </c>
      <c r="W24" s="258"/>
      <c r="X24" s="255"/>
      <c r="Y24" s="255"/>
    </row>
    <row r="25" spans="2:25" ht="22.5" customHeight="1" thickBot="1" x14ac:dyDescent="0.25">
      <c r="B25" s="234" t="s">
        <v>84</v>
      </c>
      <c r="C25" s="235"/>
      <c r="D25" s="20" t="s">
        <v>85</v>
      </c>
      <c r="E25" s="206">
        <v>22</v>
      </c>
      <c r="F25" s="207"/>
      <c r="G25" s="256" t="s">
        <v>71</v>
      </c>
      <c r="H25" s="257"/>
      <c r="I25" s="263" t="s">
        <v>130</v>
      </c>
      <c r="J25" s="264"/>
      <c r="K25" s="259">
        <v>0.04</v>
      </c>
      <c r="L25" s="260"/>
      <c r="M25" s="261"/>
      <c r="P25" s="30">
        <f>9*E24/(21-E23)</f>
        <v>20.625</v>
      </c>
      <c r="Q25" s="31" t="e">
        <f>IF(G24&lt;=0.001,0,(9*G24)/(21-G23))</f>
        <v>#VALUE!</v>
      </c>
      <c r="R25" s="32" t="e">
        <f>9*I24/(21-I23)</f>
        <v>#VALUE!</v>
      </c>
      <c r="S25" s="33" t="e">
        <f>(P25-Q25)*100/P25</f>
        <v>#VALUE!</v>
      </c>
      <c r="T25" s="21"/>
      <c r="U25" s="21"/>
      <c r="V25" s="21"/>
      <c r="W25" s="21"/>
      <c r="X25" s="21"/>
      <c r="Y25" s="21"/>
    </row>
    <row r="26" spans="2:25" ht="22.5" customHeight="1" thickBot="1" x14ac:dyDescent="0.25">
      <c r="B26" s="234" t="s">
        <v>17</v>
      </c>
      <c r="C26" s="235"/>
      <c r="D26" s="19" t="s">
        <v>86</v>
      </c>
      <c r="E26" s="247">
        <f>S26</f>
        <v>100</v>
      </c>
      <c r="F26" s="262"/>
      <c r="G26" s="262"/>
      <c r="H26" s="248"/>
      <c r="I26" s="206" t="s">
        <v>50</v>
      </c>
      <c r="J26" s="207"/>
      <c r="K26" s="210" t="s">
        <v>87</v>
      </c>
      <c r="L26" s="211"/>
      <c r="M26" s="212"/>
      <c r="P26" s="34">
        <f>E25</f>
        <v>22</v>
      </c>
      <c r="Q26" s="58">
        <v>0</v>
      </c>
      <c r="R26" s="35"/>
      <c r="S26" s="36">
        <f>(P26-Q26)*100/P26</f>
        <v>100</v>
      </c>
      <c r="T26" s="21"/>
      <c r="U26" s="21"/>
      <c r="V26" s="21"/>
      <c r="W26" s="21"/>
      <c r="X26" s="21"/>
      <c r="Y26" s="21"/>
    </row>
    <row r="27" spans="2:25" ht="22.5" customHeight="1" x14ac:dyDescent="0.2">
      <c r="B27" s="234" t="s">
        <v>55</v>
      </c>
      <c r="C27" s="235"/>
      <c r="D27" s="19" t="s">
        <v>88</v>
      </c>
      <c r="E27" s="206" t="s">
        <v>50</v>
      </c>
      <c r="F27" s="207"/>
      <c r="G27" s="206" t="s">
        <v>111</v>
      </c>
      <c r="H27" s="207"/>
      <c r="I27" s="206">
        <v>6</v>
      </c>
      <c r="J27" s="207"/>
      <c r="K27" s="210" t="s">
        <v>87</v>
      </c>
      <c r="L27" s="211"/>
      <c r="M27" s="212"/>
      <c r="P27" s="37"/>
      <c r="Q27" s="37"/>
      <c r="R27" s="37"/>
      <c r="S27" s="38"/>
      <c r="T27" s="21"/>
      <c r="U27" s="253" t="s">
        <v>25</v>
      </c>
      <c r="V27" s="254" t="s">
        <v>42</v>
      </c>
      <c r="W27" s="254"/>
      <c r="X27" s="255" t="s">
        <v>29</v>
      </c>
      <c r="Y27" s="255"/>
    </row>
    <row r="28" spans="2:25" ht="22.5" customHeight="1" x14ac:dyDescent="0.2">
      <c r="B28" s="234" t="s">
        <v>84</v>
      </c>
      <c r="C28" s="265"/>
      <c r="D28" s="19" t="s">
        <v>89</v>
      </c>
      <c r="E28" s="206" t="s">
        <v>50</v>
      </c>
      <c r="F28" s="207"/>
      <c r="G28" s="206" t="s">
        <v>111</v>
      </c>
      <c r="H28" s="207"/>
      <c r="I28" s="206">
        <v>8</v>
      </c>
      <c r="J28" s="207"/>
      <c r="K28" s="259" t="s">
        <v>91</v>
      </c>
      <c r="L28" s="260"/>
      <c r="M28" s="261"/>
      <c r="P28" s="38"/>
      <c r="Q28" s="38"/>
      <c r="R28" s="37"/>
      <c r="S28" s="21"/>
      <c r="T28" s="21"/>
      <c r="U28" s="253"/>
      <c r="V28" s="258" t="s">
        <v>26</v>
      </c>
      <c r="W28" s="258"/>
      <c r="X28" s="255"/>
      <c r="Y28" s="255"/>
    </row>
    <row r="29" spans="2:25" ht="22.5" customHeight="1" x14ac:dyDescent="0.2">
      <c r="B29" s="234" t="s">
        <v>49</v>
      </c>
      <c r="C29" s="235"/>
      <c r="D29" s="39" t="s">
        <v>92</v>
      </c>
      <c r="E29" s="206" t="s">
        <v>50</v>
      </c>
      <c r="F29" s="207"/>
      <c r="G29" s="206" t="s">
        <v>111</v>
      </c>
      <c r="H29" s="207"/>
      <c r="I29" s="208">
        <f>$R$29</f>
        <v>0.17</v>
      </c>
      <c r="J29" s="209"/>
      <c r="K29" s="266" t="s">
        <v>50</v>
      </c>
      <c r="L29" s="267"/>
      <c r="M29" s="268"/>
      <c r="P29" s="38" t="s">
        <v>121</v>
      </c>
      <c r="Q29" s="37"/>
      <c r="R29" s="37">
        <f>ROUND(I27*I20*10^-6,2)</f>
        <v>0.17</v>
      </c>
      <c r="S29" s="21"/>
      <c r="T29" s="21"/>
      <c r="U29" s="26"/>
      <c r="V29" s="37"/>
      <c r="W29" s="37"/>
      <c r="X29" s="27"/>
      <c r="Y29" s="27"/>
    </row>
    <row r="30" spans="2:25" ht="22.5" customHeight="1" x14ac:dyDescent="0.2">
      <c r="B30" s="234" t="s">
        <v>12</v>
      </c>
      <c r="C30" s="235"/>
      <c r="D30" s="19" t="s">
        <v>89</v>
      </c>
      <c r="E30" s="206" t="s">
        <v>50</v>
      </c>
      <c r="F30" s="207"/>
      <c r="G30" s="206" t="s">
        <v>111</v>
      </c>
      <c r="H30" s="207"/>
      <c r="I30" s="206" t="s">
        <v>116</v>
      </c>
      <c r="J30" s="207"/>
      <c r="K30" s="269" t="s">
        <v>90</v>
      </c>
      <c r="L30" s="270"/>
      <c r="M30" s="271"/>
      <c r="P30" s="37"/>
      <c r="Q30" s="37"/>
      <c r="R30" s="37"/>
      <c r="S30" s="21"/>
      <c r="T30" s="21"/>
    </row>
    <row r="31" spans="2:25" s="5" customFormat="1" ht="22.5" customHeight="1" x14ac:dyDescent="0.2">
      <c r="B31" s="272" t="s">
        <v>44</v>
      </c>
      <c r="C31" s="273"/>
      <c r="D31" s="39" t="s">
        <v>92</v>
      </c>
      <c r="E31" s="206" t="s">
        <v>50</v>
      </c>
      <c r="F31" s="207"/>
      <c r="G31" s="206" t="s">
        <v>111</v>
      </c>
      <c r="H31" s="207"/>
      <c r="I31" s="208" t="s">
        <v>146</v>
      </c>
      <c r="J31" s="209"/>
      <c r="K31" s="259">
        <v>4.4296699999999998</v>
      </c>
      <c r="L31" s="260"/>
      <c r="M31" s="261"/>
      <c r="P31" s="37"/>
      <c r="Q31" s="37"/>
      <c r="R31" s="37"/>
      <c r="S31" s="38"/>
      <c r="T31" s="21"/>
      <c r="V31" s="258"/>
      <c r="W31" s="258"/>
    </row>
    <row r="32" spans="2:25" ht="22.5" customHeight="1" x14ac:dyDescent="0.2">
      <c r="B32" s="234" t="s">
        <v>13</v>
      </c>
      <c r="C32" s="235"/>
      <c r="D32" s="40" t="s">
        <v>93</v>
      </c>
      <c r="E32" s="206" t="s">
        <v>50</v>
      </c>
      <c r="F32" s="207"/>
      <c r="G32" s="206" t="s">
        <v>111</v>
      </c>
      <c r="H32" s="207"/>
      <c r="I32" s="206">
        <v>2</v>
      </c>
      <c r="J32" s="207"/>
      <c r="K32" s="210" t="s">
        <v>45</v>
      </c>
      <c r="L32" s="211"/>
      <c r="M32" s="212"/>
      <c r="P32" s="242" t="s">
        <v>34</v>
      </c>
      <c r="Q32" s="243"/>
      <c r="R32" s="244"/>
      <c r="S32" s="21"/>
      <c r="T32" s="21"/>
      <c r="U32" s="22" t="s">
        <v>27</v>
      </c>
      <c r="V32" s="21"/>
      <c r="W32" s="21"/>
      <c r="X32" s="21"/>
      <c r="Y32" s="21"/>
    </row>
    <row r="33" spans="1:25" ht="22.5" customHeight="1" x14ac:dyDescent="0.2">
      <c r="B33" s="234" t="s">
        <v>84</v>
      </c>
      <c r="C33" s="265"/>
      <c r="D33" s="40" t="s">
        <v>94</v>
      </c>
      <c r="E33" s="206" t="s">
        <v>50</v>
      </c>
      <c r="F33" s="207"/>
      <c r="G33" s="206" t="s">
        <v>111</v>
      </c>
      <c r="H33" s="207"/>
      <c r="I33" s="206">
        <v>3</v>
      </c>
      <c r="J33" s="207"/>
      <c r="K33" s="259" t="s">
        <v>95</v>
      </c>
      <c r="L33" s="260"/>
      <c r="M33" s="261"/>
      <c r="P33" s="23" t="str">
        <f>P23</f>
        <v>ＣＦ入</v>
      </c>
      <c r="Q33" s="24" t="str">
        <f>Q23</f>
        <v>ＣＦ出</v>
      </c>
      <c r="R33" s="25" t="s">
        <v>24</v>
      </c>
      <c r="S33" s="21"/>
      <c r="T33" s="21"/>
      <c r="U33" s="253" t="s">
        <v>25</v>
      </c>
      <c r="V33" s="254" t="s">
        <v>42</v>
      </c>
      <c r="W33" s="254"/>
      <c r="X33" s="255" t="s">
        <v>47</v>
      </c>
      <c r="Y33" s="255"/>
    </row>
    <row r="34" spans="1:25" ht="22.5" customHeight="1" x14ac:dyDescent="0.2">
      <c r="B34" s="234" t="s">
        <v>14</v>
      </c>
      <c r="C34" s="265"/>
      <c r="D34" s="40" t="s">
        <v>96</v>
      </c>
      <c r="E34" s="206" t="s">
        <v>50</v>
      </c>
      <c r="F34" s="207"/>
      <c r="G34" s="206" t="s">
        <v>50</v>
      </c>
      <c r="H34" s="207"/>
      <c r="I34" s="206" t="s">
        <v>117</v>
      </c>
      <c r="J34" s="207"/>
      <c r="K34" s="210" t="s">
        <v>97</v>
      </c>
      <c r="L34" s="211"/>
      <c r="M34" s="212"/>
      <c r="P34" s="17" t="s">
        <v>30</v>
      </c>
      <c r="Q34" s="28" t="s">
        <v>30</v>
      </c>
      <c r="R34" s="19" t="s">
        <v>30</v>
      </c>
      <c r="S34" s="29" t="s">
        <v>46</v>
      </c>
      <c r="T34" s="21"/>
      <c r="U34" s="253"/>
      <c r="V34" s="258" t="s">
        <v>26</v>
      </c>
      <c r="W34" s="258"/>
      <c r="X34" s="255"/>
      <c r="Y34" s="255"/>
    </row>
    <row r="35" spans="1:25" ht="22.5" customHeight="1" thickBot="1" x14ac:dyDescent="0.25">
      <c r="B35" s="204" t="s">
        <v>118</v>
      </c>
      <c r="C35" s="205"/>
      <c r="D35" s="40" t="s">
        <v>98</v>
      </c>
      <c r="E35" s="206" t="s">
        <v>50</v>
      </c>
      <c r="F35" s="207"/>
      <c r="G35" s="206">
        <v>0.26</v>
      </c>
      <c r="H35" s="207"/>
      <c r="I35" s="208" t="s">
        <v>125</v>
      </c>
      <c r="J35" s="209"/>
      <c r="K35" s="210" t="s">
        <v>99</v>
      </c>
      <c r="L35" s="211"/>
      <c r="M35" s="212"/>
      <c r="P35" s="41" t="s">
        <v>100</v>
      </c>
      <c r="Q35" s="31" t="e">
        <f>9*G32/(21-G23)</f>
        <v>#VALUE!</v>
      </c>
      <c r="R35" s="32">
        <f>ROUNDDOWN(9*I32/(21-I23),0)</f>
        <v>2</v>
      </c>
      <c r="S35" s="33" t="e">
        <f>(Q35-R35)*100/Q35</f>
        <v>#VALUE!</v>
      </c>
      <c r="T35" s="21"/>
      <c r="U35" s="21"/>
      <c r="V35" s="21"/>
      <c r="W35" s="21"/>
      <c r="X35" s="21"/>
      <c r="Y35" s="21"/>
    </row>
    <row r="36" spans="1:25" ht="22.5" customHeight="1" thickBot="1" x14ac:dyDescent="0.25">
      <c r="B36" s="204" t="s">
        <v>119</v>
      </c>
      <c r="C36" s="205"/>
      <c r="D36" s="40" t="s">
        <v>93</v>
      </c>
      <c r="E36" s="206" t="s">
        <v>50</v>
      </c>
      <c r="F36" s="207"/>
      <c r="G36" s="206" t="s">
        <v>127</v>
      </c>
      <c r="H36" s="207"/>
      <c r="I36" s="208" t="s">
        <v>126</v>
      </c>
      <c r="J36" s="209"/>
      <c r="K36" s="210" t="s">
        <v>45</v>
      </c>
      <c r="L36" s="211"/>
      <c r="M36" s="212"/>
      <c r="Q36" s="42" t="str">
        <f>G33</f>
        <v>－</v>
      </c>
      <c r="R36" s="43">
        <f>I32</f>
        <v>2</v>
      </c>
      <c r="S36" s="36" t="e">
        <f>(Q36-R36)*100/Q36</f>
        <v>#VALUE!</v>
      </c>
    </row>
    <row r="37" spans="1:25" ht="22.5" customHeight="1" x14ac:dyDescent="0.2">
      <c r="B37" s="234" t="s">
        <v>142</v>
      </c>
      <c r="C37" s="235"/>
      <c r="D37" s="19" t="s">
        <v>101</v>
      </c>
      <c r="E37" s="206" t="s">
        <v>50</v>
      </c>
      <c r="F37" s="207"/>
      <c r="G37" s="206" t="s">
        <v>50</v>
      </c>
      <c r="H37" s="207"/>
      <c r="I37" s="208" t="s">
        <v>50</v>
      </c>
      <c r="J37" s="209"/>
      <c r="K37" s="210" t="s">
        <v>45</v>
      </c>
      <c r="L37" s="211"/>
      <c r="M37" s="212"/>
      <c r="P37" s="242" t="s">
        <v>12</v>
      </c>
      <c r="Q37" s="254"/>
      <c r="R37" s="274"/>
      <c r="S37" s="21"/>
    </row>
    <row r="38" spans="1:25" ht="22.5" customHeight="1" x14ac:dyDescent="0.2">
      <c r="B38" s="234" t="s">
        <v>59</v>
      </c>
      <c r="C38" s="235"/>
      <c r="D38" s="19" t="s">
        <v>101</v>
      </c>
      <c r="E38" s="206" t="s">
        <v>50</v>
      </c>
      <c r="F38" s="207"/>
      <c r="G38" s="206" t="s">
        <v>50</v>
      </c>
      <c r="H38" s="207"/>
      <c r="I38" s="208" t="s">
        <v>50</v>
      </c>
      <c r="J38" s="209"/>
      <c r="K38" s="210" t="s">
        <v>99</v>
      </c>
      <c r="L38" s="211"/>
      <c r="M38" s="212"/>
      <c r="P38" s="23" t="str">
        <f>P23</f>
        <v>ＣＦ入</v>
      </c>
      <c r="Q38" s="24" t="str">
        <f>Q23</f>
        <v>ＣＦ出</v>
      </c>
      <c r="R38" s="25" t="s">
        <v>24</v>
      </c>
      <c r="S38" s="21"/>
    </row>
    <row r="39" spans="1:25" s="5" customFormat="1" ht="22.5" customHeight="1" x14ac:dyDescent="0.2">
      <c r="A39" s="4"/>
      <c r="B39" s="204" t="s">
        <v>120</v>
      </c>
      <c r="C39" s="205"/>
      <c r="D39" s="19" t="s">
        <v>88</v>
      </c>
      <c r="E39" s="206" t="s">
        <v>50</v>
      </c>
      <c r="F39" s="207"/>
      <c r="G39" s="206" t="s">
        <v>50</v>
      </c>
      <c r="H39" s="207"/>
      <c r="I39" s="208">
        <v>51</v>
      </c>
      <c r="J39" s="209"/>
      <c r="K39" s="210" t="s">
        <v>45</v>
      </c>
      <c r="L39" s="211"/>
      <c r="M39" s="212"/>
      <c r="N39" s="4"/>
      <c r="P39" s="17" t="s">
        <v>30</v>
      </c>
      <c r="Q39" s="28" t="s">
        <v>30</v>
      </c>
      <c r="R39" s="19" t="s">
        <v>30</v>
      </c>
      <c r="S39" s="29" t="s">
        <v>15</v>
      </c>
    </row>
    <row r="40" spans="1:25" s="5" customFormat="1" ht="22.5" customHeight="1" x14ac:dyDescent="0.2">
      <c r="A40" s="4"/>
      <c r="B40" s="234" t="s">
        <v>15</v>
      </c>
      <c r="C40" s="235"/>
      <c r="D40" s="19" t="s">
        <v>102</v>
      </c>
      <c r="E40" s="277" t="s">
        <v>50</v>
      </c>
      <c r="F40" s="278"/>
      <c r="G40" s="283" t="s">
        <v>99</v>
      </c>
      <c r="H40" s="284"/>
      <c r="I40" s="284"/>
      <c r="J40" s="285"/>
      <c r="K40" s="210" t="s">
        <v>99</v>
      </c>
      <c r="L40" s="211"/>
      <c r="M40" s="212"/>
      <c r="N40" s="4"/>
      <c r="P40" s="41" t="s">
        <v>104</v>
      </c>
      <c r="Q40" s="44" t="e">
        <f>9*G30/(21-G23)</f>
        <v>#VALUE!</v>
      </c>
      <c r="R40" s="1" t="e">
        <f>9*I30/(21-I23)</f>
        <v>#VALUE!</v>
      </c>
      <c r="S40" s="45" t="e">
        <f>(Q40-R40)*100/Q40</f>
        <v>#VALUE!</v>
      </c>
    </row>
    <row r="41" spans="1:25" s="5" customFormat="1" ht="18.75" customHeight="1" x14ac:dyDescent="0.2">
      <c r="B41" s="275" t="s">
        <v>16</v>
      </c>
      <c r="C41" s="276"/>
      <c r="D41" s="32" t="s">
        <v>102</v>
      </c>
      <c r="E41" s="277" t="s">
        <v>50</v>
      </c>
      <c r="F41" s="278"/>
      <c r="G41" s="279" t="s">
        <v>99</v>
      </c>
      <c r="H41" s="280"/>
      <c r="I41" s="280"/>
      <c r="J41" s="281"/>
      <c r="K41" s="199" t="s">
        <v>99</v>
      </c>
      <c r="L41" s="200"/>
      <c r="M41" s="282"/>
    </row>
    <row r="42" spans="1:25" ht="18.75" customHeight="1" x14ac:dyDescent="0.2">
      <c r="A42" s="5"/>
      <c r="B42" s="258"/>
      <c r="C42" s="258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5"/>
    </row>
    <row r="43" spans="1:25" ht="37.5" customHeight="1" x14ac:dyDescent="0.2">
      <c r="A43" s="5"/>
      <c r="B43" s="255" t="s">
        <v>103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5"/>
    </row>
    <row r="44" spans="1:25" ht="13.5" customHeight="1" x14ac:dyDescent="0.2">
      <c r="B44" s="286" t="s">
        <v>105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46"/>
    </row>
    <row r="45" spans="1:25" x14ac:dyDescent="0.2">
      <c r="B45" s="287"/>
      <c r="C45" s="287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25" ht="13.5" customHeight="1" x14ac:dyDescent="0.2">
      <c r="C46" s="70"/>
      <c r="D46" s="70"/>
      <c r="E46" s="71">
        <f>E7</f>
        <v>42612</v>
      </c>
      <c r="F46" s="47" t="s">
        <v>106</v>
      </c>
      <c r="H46" s="2"/>
      <c r="I46" s="2"/>
      <c r="J46" s="2"/>
      <c r="K46" s="2"/>
      <c r="L46" s="2"/>
      <c r="M46" s="2"/>
    </row>
    <row r="47" spans="1:25" x14ac:dyDescent="0.2">
      <c r="C47" s="70"/>
      <c r="D47" s="70"/>
      <c r="G47" s="2"/>
      <c r="H47" s="2"/>
      <c r="I47" s="2"/>
      <c r="J47" s="2"/>
      <c r="K47" s="2"/>
      <c r="L47" s="2"/>
      <c r="M47" s="2"/>
    </row>
    <row r="48" spans="1:25" x14ac:dyDescent="0.2">
      <c r="C48" s="72" t="s">
        <v>43</v>
      </c>
      <c r="D48" s="75" t="s">
        <v>0</v>
      </c>
      <c r="E48" s="2">
        <f>D11</f>
        <v>220800</v>
      </c>
      <c r="G48" s="2"/>
      <c r="H48" s="2"/>
      <c r="I48" s="2"/>
      <c r="J48" s="2"/>
      <c r="K48" s="2"/>
      <c r="L48" s="2"/>
      <c r="M48" s="2"/>
    </row>
    <row r="49" spans="3:13" x14ac:dyDescent="0.2">
      <c r="C49" s="72"/>
      <c r="D49" s="75" t="s">
        <v>1</v>
      </c>
      <c r="E49" s="2">
        <f>D12</f>
        <v>25360</v>
      </c>
      <c r="G49" s="2"/>
      <c r="H49" s="2"/>
      <c r="I49" s="2"/>
      <c r="J49" s="2"/>
      <c r="K49" s="2"/>
      <c r="L49" s="2"/>
      <c r="M49" s="2"/>
    </row>
    <row r="50" spans="3:13" x14ac:dyDescent="0.2">
      <c r="C50" s="61"/>
      <c r="D50" s="76" t="s">
        <v>2</v>
      </c>
      <c r="E50" s="2">
        <f>D13</f>
        <v>132010</v>
      </c>
    </row>
    <row r="51" spans="3:13" x14ac:dyDescent="0.2">
      <c r="C51" s="61"/>
      <c r="D51" s="76" t="s">
        <v>51</v>
      </c>
      <c r="E51" s="2">
        <f>D14</f>
        <v>14163</v>
      </c>
    </row>
    <row r="52" spans="3:13" x14ac:dyDescent="0.2">
      <c r="C52" s="61"/>
      <c r="D52" s="76" t="s">
        <v>35</v>
      </c>
      <c r="E52" s="2">
        <f>H11</f>
        <v>6127</v>
      </c>
    </row>
    <row r="53" spans="3:13" x14ac:dyDescent="0.2">
      <c r="C53" s="61"/>
      <c r="D53" s="76" t="s">
        <v>4</v>
      </c>
      <c r="E53" s="2">
        <f>H12</f>
        <v>6684</v>
      </c>
    </row>
    <row r="54" spans="3:13" x14ac:dyDescent="0.2">
      <c r="C54" s="61"/>
      <c r="D54" s="76" t="s">
        <v>52</v>
      </c>
      <c r="E54" s="4">
        <v>0</v>
      </c>
    </row>
    <row r="55" spans="3:13" x14ac:dyDescent="0.2">
      <c r="C55" s="61"/>
      <c r="D55" s="76" t="s">
        <v>48</v>
      </c>
      <c r="E55" s="2">
        <f>L11</f>
        <v>2848</v>
      </c>
    </row>
    <row r="56" spans="3:13" x14ac:dyDescent="0.2">
      <c r="C56" s="73" t="s">
        <v>107</v>
      </c>
      <c r="D56" s="77" t="s">
        <v>7</v>
      </c>
      <c r="E56" s="48">
        <f t="shared" ref="E56:E62" si="0">E19</f>
        <v>26600</v>
      </c>
    </row>
    <row r="57" spans="3:13" x14ac:dyDescent="0.2">
      <c r="C57" s="59"/>
      <c r="D57" s="78" t="s">
        <v>8</v>
      </c>
      <c r="E57" s="48">
        <f t="shared" si="0"/>
        <v>16700</v>
      </c>
    </row>
    <row r="58" spans="3:13" x14ac:dyDescent="0.2">
      <c r="C58" s="59"/>
      <c r="D58" s="78" t="s">
        <v>9</v>
      </c>
      <c r="E58" s="48">
        <f t="shared" si="0"/>
        <v>37.200000000000003</v>
      </c>
    </row>
    <row r="59" spans="3:13" x14ac:dyDescent="0.2">
      <c r="C59" s="59"/>
      <c r="D59" s="78" t="s">
        <v>10</v>
      </c>
      <c r="E59" s="48">
        <f t="shared" si="0"/>
        <v>236</v>
      </c>
    </row>
    <row r="60" spans="3:13" x14ac:dyDescent="0.2">
      <c r="C60" s="59"/>
      <c r="D60" s="78" t="s">
        <v>11</v>
      </c>
      <c r="E60" s="48">
        <f t="shared" si="0"/>
        <v>6.6</v>
      </c>
    </row>
    <row r="61" spans="3:13" x14ac:dyDescent="0.2">
      <c r="C61" s="59"/>
      <c r="D61" s="78" t="s">
        <v>53</v>
      </c>
      <c r="E61" s="48">
        <f t="shared" si="0"/>
        <v>33</v>
      </c>
    </row>
    <row r="62" spans="3:13" x14ac:dyDescent="0.2">
      <c r="C62" s="60"/>
      <c r="D62" s="79" t="s">
        <v>54</v>
      </c>
      <c r="E62" s="48">
        <f t="shared" si="0"/>
        <v>22</v>
      </c>
    </row>
    <row r="63" spans="3:13" ht="13.5" customHeight="1" x14ac:dyDescent="0.2">
      <c r="C63" s="89" t="s">
        <v>108</v>
      </c>
      <c r="D63" s="80" t="s">
        <v>7</v>
      </c>
      <c r="E63" s="48">
        <f t="shared" ref="E63:E69" si="1">G19</f>
        <v>20500</v>
      </c>
    </row>
    <row r="64" spans="3:13" x14ac:dyDescent="0.2">
      <c r="C64" s="74"/>
      <c r="D64" s="81" t="s">
        <v>8</v>
      </c>
      <c r="E64" s="48">
        <f t="shared" si="1"/>
        <v>12800</v>
      </c>
    </row>
    <row r="65" spans="3:5" x14ac:dyDescent="0.2">
      <c r="C65" s="49"/>
      <c r="D65" s="82" t="s">
        <v>9</v>
      </c>
      <c r="E65" s="48">
        <f t="shared" si="1"/>
        <v>37.6</v>
      </c>
    </row>
    <row r="66" spans="3:5" x14ac:dyDescent="0.2">
      <c r="C66" s="49"/>
      <c r="D66" s="82" t="s">
        <v>10</v>
      </c>
      <c r="E66" s="48">
        <f t="shared" si="1"/>
        <v>225</v>
      </c>
    </row>
    <row r="67" spans="3:5" x14ac:dyDescent="0.2">
      <c r="C67" s="49"/>
      <c r="D67" s="82" t="s">
        <v>11</v>
      </c>
      <c r="E67" s="48">
        <f t="shared" si="1"/>
        <v>7.1</v>
      </c>
    </row>
    <row r="68" spans="3:5" x14ac:dyDescent="0.2">
      <c r="C68" s="49"/>
      <c r="D68" s="82" t="s">
        <v>53</v>
      </c>
      <c r="E68" s="48" t="str">
        <f t="shared" si="1"/>
        <v>&lt;0.001</v>
      </c>
    </row>
    <row r="69" spans="3:5" x14ac:dyDescent="0.2">
      <c r="C69" s="49"/>
      <c r="D69" s="82" t="s">
        <v>54</v>
      </c>
      <c r="E69" s="48" t="str">
        <f t="shared" si="1"/>
        <v>&lt;0.001</v>
      </c>
    </row>
    <row r="70" spans="3:5" x14ac:dyDescent="0.2">
      <c r="C70" s="49"/>
      <c r="D70" s="82" t="s">
        <v>17</v>
      </c>
      <c r="E70" s="50">
        <f>E26</f>
        <v>100</v>
      </c>
    </row>
    <row r="71" spans="3:5" x14ac:dyDescent="0.2">
      <c r="C71" s="49"/>
      <c r="D71" s="82" t="s">
        <v>55</v>
      </c>
      <c r="E71" s="48" t="str">
        <f>G27</f>
        <v>－</v>
      </c>
    </row>
    <row r="72" spans="3:5" x14ac:dyDescent="0.2">
      <c r="C72" s="49"/>
      <c r="D72" s="82" t="s">
        <v>56</v>
      </c>
      <c r="E72" s="48" t="str">
        <f>G28</f>
        <v>－</v>
      </c>
    </row>
    <row r="73" spans="3:5" x14ac:dyDescent="0.2">
      <c r="C73" s="49"/>
      <c r="D73" s="82" t="s">
        <v>12</v>
      </c>
      <c r="E73" s="48" t="str">
        <f>G30</f>
        <v>－</v>
      </c>
    </row>
    <row r="74" spans="3:5" x14ac:dyDescent="0.2">
      <c r="C74" s="49"/>
      <c r="D74" s="82" t="s">
        <v>57</v>
      </c>
      <c r="E74" s="48" t="str">
        <f>G31</f>
        <v>－</v>
      </c>
    </row>
    <row r="75" spans="3:5" ht="13.5" customHeight="1" x14ac:dyDescent="0.2">
      <c r="C75" s="49"/>
      <c r="D75" s="82" t="s">
        <v>13</v>
      </c>
      <c r="E75" s="48" t="str">
        <f>G32</f>
        <v>－</v>
      </c>
    </row>
    <row r="76" spans="3:5" x14ac:dyDescent="0.2">
      <c r="C76" s="65"/>
      <c r="D76" s="83" t="s">
        <v>58</v>
      </c>
      <c r="E76" s="48" t="str">
        <f>G33</f>
        <v>－</v>
      </c>
    </row>
    <row r="77" spans="3:5" x14ac:dyDescent="0.2">
      <c r="C77" s="90" t="s">
        <v>109</v>
      </c>
      <c r="D77" s="84" t="s">
        <v>7</v>
      </c>
      <c r="E77" s="48">
        <f t="shared" ref="E77:E83" si="2">I19</f>
        <v>29400</v>
      </c>
    </row>
    <row r="78" spans="3:5" x14ac:dyDescent="0.2">
      <c r="C78" s="62"/>
      <c r="D78" s="85" t="s">
        <v>8</v>
      </c>
      <c r="E78" s="48">
        <f t="shared" si="2"/>
        <v>28200</v>
      </c>
    </row>
    <row r="79" spans="3:5" x14ac:dyDescent="0.2">
      <c r="C79" s="63"/>
      <c r="D79" s="86" t="s">
        <v>9</v>
      </c>
      <c r="E79" s="48">
        <f t="shared" si="2"/>
        <v>3.9</v>
      </c>
    </row>
    <row r="80" spans="3:5" x14ac:dyDescent="0.2">
      <c r="C80" s="63"/>
      <c r="D80" s="86" t="s">
        <v>10</v>
      </c>
      <c r="E80" s="48">
        <f t="shared" si="2"/>
        <v>91</v>
      </c>
    </row>
    <row r="81" spans="3:31" x14ac:dyDescent="0.2">
      <c r="C81" s="64"/>
      <c r="D81" s="87" t="s">
        <v>11</v>
      </c>
      <c r="E81" s="48">
        <f t="shared" si="2"/>
        <v>14.3</v>
      </c>
    </row>
    <row r="82" spans="3:31" x14ac:dyDescent="0.2">
      <c r="C82" s="64"/>
      <c r="D82" s="87" t="s">
        <v>53</v>
      </c>
      <c r="E82" s="48" t="str">
        <f t="shared" si="2"/>
        <v>&lt;0.001</v>
      </c>
    </row>
    <row r="83" spans="3:31" x14ac:dyDescent="0.2">
      <c r="C83" s="64"/>
      <c r="D83" s="87" t="s">
        <v>54</v>
      </c>
      <c r="E83" s="48" t="str">
        <f t="shared" si="2"/>
        <v>&lt;0.002</v>
      </c>
    </row>
    <row r="84" spans="3:31" x14ac:dyDescent="0.2">
      <c r="C84" s="64"/>
      <c r="D84" s="87" t="s">
        <v>55</v>
      </c>
      <c r="E84" s="48">
        <f t="shared" ref="E84:E96" si="3">I27</f>
        <v>6</v>
      </c>
    </row>
    <row r="85" spans="3:31" x14ac:dyDescent="0.2">
      <c r="C85" s="64"/>
      <c r="D85" s="87" t="s">
        <v>56</v>
      </c>
      <c r="E85" s="48">
        <f t="shared" si="3"/>
        <v>8</v>
      </c>
    </row>
    <row r="86" spans="3:31" x14ac:dyDescent="0.2">
      <c r="C86" s="64"/>
      <c r="D86" s="87" t="s">
        <v>112</v>
      </c>
      <c r="E86" s="48">
        <f t="shared" si="3"/>
        <v>0.17</v>
      </c>
    </row>
    <row r="87" spans="3:31" x14ac:dyDescent="0.2">
      <c r="C87" s="64"/>
      <c r="D87" s="87" t="s">
        <v>12</v>
      </c>
      <c r="E87" s="48" t="str">
        <f t="shared" si="3"/>
        <v>&lt; 2</v>
      </c>
    </row>
    <row r="88" spans="3:31" x14ac:dyDescent="0.2">
      <c r="C88" s="64"/>
      <c r="D88" s="87" t="s">
        <v>60</v>
      </c>
      <c r="E88" s="48" t="str">
        <f t="shared" si="3"/>
        <v>&lt; 0.06</v>
      </c>
    </row>
    <row r="89" spans="3:31" x14ac:dyDescent="0.2">
      <c r="C89" s="64"/>
      <c r="D89" s="87" t="s">
        <v>13</v>
      </c>
      <c r="E89" s="48">
        <f t="shared" si="3"/>
        <v>2</v>
      </c>
    </row>
    <row r="90" spans="3:31" x14ac:dyDescent="0.2">
      <c r="C90" s="64"/>
      <c r="D90" s="87" t="s">
        <v>58</v>
      </c>
      <c r="E90" s="48">
        <f t="shared" si="3"/>
        <v>3</v>
      </c>
    </row>
    <row r="91" spans="3:31" x14ac:dyDescent="0.2">
      <c r="C91" s="64"/>
      <c r="D91" s="87" t="s">
        <v>14</v>
      </c>
      <c r="E91" s="48" t="str">
        <f t="shared" si="3"/>
        <v>&lt; 0.5</v>
      </c>
      <c r="O91" s="5"/>
      <c r="AC91" s="4"/>
      <c r="AD91" s="4"/>
      <c r="AE91" s="4"/>
    </row>
    <row r="92" spans="3:31" x14ac:dyDescent="0.2">
      <c r="C92" s="64"/>
      <c r="D92" s="87" t="s">
        <v>118</v>
      </c>
      <c r="E92" s="48" t="str">
        <f t="shared" si="3"/>
        <v>&lt; 0.01</v>
      </c>
      <c r="O92" s="5"/>
      <c r="AC92" s="4"/>
      <c r="AD92" s="4"/>
      <c r="AE92" s="4"/>
    </row>
    <row r="93" spans="3:31" x14ac:dyDescent="0.2">
      <c r="C93" s="64"/>
      <c r="D93" s="93" t="s">
        <v>122</v>
      </c>
      <c r="E93" s="48" t="str">
        <f t="shared" si="3"/>
        <v>&lt; 0.01</v>
      </c>
      <c r="O93" s="5"/>
      <c r="AC93" s="4"/>
      <c r="AD93" s="4"/>
      <c r="AE93" s="4"/>
    </row>
    <row r="94" spans="3:31" x14ac:dyDescent="0.2">
      <c r="C94" s="64"/>
      <c r="D94" s="87" t="s">
        <v>59</v>
      </c>
      <c r="E94" s="48" t="str">
        <f t="shared" si="3"/>
        <v>－</v>
      </c>
      <c r="N94" s="5"/>
      <c r="O94" s="5"/>
      <c r="AC94" s="4"/>
      <c r="AD94" s="4"/>
      <c r="AE94" s="4"/>
    </row>
    <row r="95" spans="3:31" x14ac:dyDescent="0.2">
      <c r="C95" s="64"/>
      <c r="D95" s="87" t="s">
        <v>59</v>
      </c>
      <c r="E95" s="48" t="str">
        <f t="shared" si="3"/>
        <v>－</v>
      </c>
      <c r="M95" s="5"/>
      <c r="N95" s="5"/>
    </row>
    <row r="96" spans="3:31" x14ac:dyDescent="0.2">
      <c r="C96" s="66"/>
      <c r="D96" s="94" t="s">
        <v>123</v>
      </c>
      <c r="E96" s="48">
        <f t="shared" si="3"/>
        <v>51</v>
      </c>
      <c r="M96" s="5"/>
      <c r="N96" s="5"/>
    </row>
    <row r="97" spans="2:13" x14ac:dyDescent="0.2">
      <c r="B97" s="51"/>
      <c r="C97" s="91"/>
      <c r="D97" s="92" t="s">
        <v>15</v>
      </c>
      <c r="E97" s="48" t="str">
        <f>G40</f>
        <v>－</v>
      </c>
      <c r="M97" s="5"/>
    </row>
    <row r="98" spans="2:13" x14ac:dyDescent="0.2">
      <c r="B98" s="5"/>
      <c r="C98" s="91"/>
      <c r="D98" s="92" t="s">
        <v>16</v>
      </c>
      <c r="E98" s="48" t="str">
        <f>G41</f>
        <v>－</v>
      </c>
    </row>
    <row r="99" spans="2:13" x14ac:dyDescent="0.2">
      <c r="B99" s="5"/>
      <c r="D99" s="88" t="s">
        <v>143</v>
      </c>
    </row>
    <row r="100" spans="2:13" x14ac:dyDescent="0.2">
      <c r="B100" s="5"/>
      <c r="C100" s="48"/>
      <c r="D100" s="88" t="s">
        <v>61</v>
      </c>
    </row>
    <row r="101" spans="2:13" x14ac:dyDescent="0.2">
      <c r="B101" s="5"/>
      <c r="C101" s="48"/>
      <c r="D101" s="88" t="s">
        <v>62</v>
      </c>
    </row>
    <row r="102" spans="2:13" x14ac:dyDescent="0.2">
      <c r="B102" s="5"/>
      <c r="C102" s="48"/>
      <c r="D102" s="88" t="s">
        <v>36</v>
      </c>
    </row>
    <row r="103" spans="2:13" x14ac:dyDescent="0.2">
      <c r="B103" s="5"/>
      <c r="C103" s="48"/>
      <c r="D103" s="88" t="s">
        <v>63</v>
      </c>
    </row>
    <row r="104" spans="2:13" x14ac:dyDescent="0.2">
      <c r="B104" s="5"/>
      <c r="C104" s="48"/>
      <c r="D104" s="88" t="s">
        <v>37</v>
      </c>
    </row>
    <row r="105" spans="2:13" x14ac:dyDescent="0.2">
      <c r="B105" s="5"/>
      <c r="C105" s="48"/>
      <c r="D105" s="88" t="s">
        <v>38</v>
      </c>
    </row>
    <row r="106" spans="2:13" x14ac:dyDescent="0.2">
      <c r="B106" s="5"/>
      <c r="C106" s="48"/>
      <c r="D106" s="88" t="s">
        <v>39</v>
      </c>
    </row>
    <row r="107" spans="2:13" x14ac:dyDescent="0.2">
      <c r="B107" s="5"/>
      <c r="C107" s="48"/>
      <c r="D107" s="88" t="s">
        <v>40</v>
      </c>
    </row>
    <row r="108" spans="2:13" x14ac:dyDescent="0.2">
      <c r="B108" s="5"/>
      <c r="C108" s="48"/>
      <c r="D108" s="88" t="s">
        <v>41</v>
      </c>
    </row>
    <row r="109" spans="2:13" x14ac:dyDescent="0.2">
      <c r="C109" s="48"/>
      <c r="D109" s="88" t="s">
        <v>64</v>
      </c>
    </row>
    <row r="110" spans="2:13" x14ac:dyDescent="0.2">
      <c r="D110" s="48"/>
    </row>
    <row r="111" spans="2:13" x14ac:dyDescent="0.2">
      <c r="D111" s="48"/>
    </row>
    <row r="112" spans="2:13" x14ac:dyDescent="0.2">
      <c r="D112" s="48"/>
    </row>
    <row r="113" spans="4:4" x14ac:dyDescent="0.2">
      <c r="D113" s="48"/>
    </row>
    <row r="114" spans="4:4" x14ac:dyDescent="0.2">
      <c r="D114" s="48"/>
    </row>
    <row r="115" spans="4:4" x14ac:dyDescent="0.2">
      <c r="D115" s="48"/>
    </row>
    <row r="116" spans="4:4" x14ac:dyDescent="0.2">
      <c r="D116" s="48"/>
    </row>
    <row r="117" spans="4:4" x14ac:dyDescent="0.2">
      <c r="D117" s="48"/>
    </row>
    <row r="118" spans="4:4" x14ac:dyDescent="0.2">
      <c r="D118" s="48"/>
    </row>
    <row r="119" spans="4:4" x14ac:dyDescent="0.2">
      <c r="D119" s="48"/>
    </row>
    <row r="120" spans="4:4" x14ac:dyDescent="0.2">
      <c r="D120" s="48"/>
    </row>
    <row r="121" spans="4:4" x14ac:dyDescent="0.2">
      <c r="D121" s="48"/>
    </row>
    <row r="122" spans="4:4" x14ac:dyDescent="0.2">
      <c r="D122" s="48"/>
    </row>
    <row r="123" spans="4:4" x14ac:dyDescent="0.2">
      <c r="D123" s="48"/>
    </row>
    <row r="124" spans="4:4" x14ac:dyDescent="0.2">
      <c r="D124" s="48"/>
    </row>
    <row r="125" spans="4:4" x14ac:dyDescent="0.2">
      <c r="D125" s="48"/>
    </row>
    <row r="126" spans="4:4" x14ac:dyDescent="0.2">
      <c r="D126" s="48"/>
    </row>
    <row r="127" spans="4:4" x14ac:dyDescent="0.2">
      <c r="D127" s="48"/>
    </row>
    <row r="128" spans="4:4" x14ac:dyDescent="0.2">
      <c r="D128" s="48"/>
    </row>
    <row r="129" spans="4:4" x14ac:dyDescent="0.2">
      <c r="D129" s="48"/>
    </row>
    <row r="130" spans="4:4" x14ac:dyDescent="0.2">
      <c r="D130" s="48"/>
    </row>
    <row r="131" spans="4:4" x14ac:dyDescent="0.2">
      <c r="D131" s="48"/>
    </row>
    <row r="132" spans="4:4" x14ac:dyDescent="0.2">
      <c r="D132" s="48"/>
    </row>
    <row r="133" spans="4:4" x14ac:dyDescent="0.2">
      <c r="D133" s="48"/>
    </row>
    <row r="134" spans="4:4" x14ac:dyDescent="0.2">
      <c r="D134" s="48"/>
    </row>
    <row r="135" spans="4:4" x14ac:dyDescent="0.2">
      <c r="D135" s="48"/>
    </row>
    <row r="136" spans="4:4" x14ac:dyDescent="0.2">
      <c r="D136" s="48"/>
    </row>
    <row r="137" spans="4:4" x14ac:dyDescent="0.2">
      <c r="D137" s="48"/>
    </row>
    <row r="138" spans="4:4" x14ac:dyDescent="0.2">
      <c r="D138" s="48"/>
    </row>
    <row r="139" spans="4:4" x14ac:dyDescent="0.2">
      <c r="D139" s="48"/>
    </row>
    <row r="140" spans="4:4" x14ac:dyDescent="0.2">
      <c r="D140" s="48"/>
    </row>
  </sheetData>
  <mergeCells count="165">
    <mergeCell ref="B42:C42"/>
    <mergeCell ref="B43:M43"/>
    <mergeCell ref="B44:L44"/>
    <mergeCell ref="B45:C45"/>
    <mergeCell ref="B37:C37"/>
    <mergeCell ref="E37:F37"/>
    <mergeCell ref="G37:H37"/>
    <mergeCell ref="I37:J37"/>
    <mergeCell ref="K37:M37"/>
    <mergeCell ref="P37:R37"/>
    <mergeCell ref="B41:C41"/>
    <mergeCell ref="E41:F41"/>
    <mergeCell ref="G41:J41"/>
    <mergeCell ref="K41:M41"/>
    <mergeCell ref="B40:C40"/>
    <mergeCell ref="E40:F40"/>
    <mergeCell ref="G40:J40"/>
    <mergeCell ref="K40:M40"/>
    <mergeCell ref="K35:M35"/>
    <mergeCell ref="B38:C38"/>
    <mergeCell ref="E38:F38"/>
    <mergeCell ref="G38:H38"/>
    <mergeCell ref="I38:J38"/>
    <mergeCell ref="K38:M38"/>
    <mergeCell ref="B35:C35"/>
    <mergeCell ref="E35:F35"/>
    <mergeCell ref="G35:H35"/>
    <mergeCell ref="I35:J35"/>
    <mergeCell ref="X33:Y34"/>
    <mergeCell ref="K34:M34"/>
    <mergeCell ref="V34:W34"/>
    <mergeCell ref="B34:C34"/>
    <mergeCell ref="E34:F34"/>
    <mergeCell ref="G34:H34"/>
    <mergeCell ref="I34:J34"/>
    <mergeCell ref="B33:C33"/>
    <mergeCell ref="E33:F33"/>
    <mergeCell ref="G33:H33"/>
    <mergeCell ref="I33:J33"/>
    <mergeCell ref="K33:M33"/>
    <mergeCell ref="U33:U34"/>
    <mergeCell ref="V33:W33"/>
    <mergeCell ref="B32:C32"/>
    <mergeCell ref="E32:F32"/>
    <mergeCell ref="G32:H32"/>
    <mergeCell ref="I32:J32"/>
    <mergeCell ref="K32:M32"/>
    <mergeCell ref="P32:R32"/>
    <mergeCell ref="B31:C31"/>
    <mergeCell ref="E31:F31"/>
    <mergeCell ref="G31:H31"/>
    <mergeCell ref="I31:J31"/>
    <mergeCell ref="B30:C30"/>
    <mergeCell ref="E30:F30"/>
    <mergeCell ref="G30:H30"/>
    <mergeCell ref="I30:J30"/>
    <mergeCell ref="K30:M30"/>
    <mergeCell ref="B29:C29"/>
    <mergeCell ref="E29:F29"/>
    <mergeCell ref="V27:W27"/>
    <mergeCell ref="K31:M31"/>
    <mergeCell ref="V31:W31"/>
    <mergeCell ref="X27:Y28"/>
    <mergeCell ref="K28:M28"/>
    <mergeCell ref="V28:W28"/>
    <mergeCell ref="G29:H29"/>
    <mergeCell ref="I29:J29"/>
    <mergeCell ref="G28:H28"/>
    <mergeCell ref="I28:J28"/>
    <mergeCell ref="B27:C27"/>
    <mergeCell ref="E27:F27"/>
    <mergeCell ref="G27:H27"/>
    <mergeCell ref="I27:J27"/>
    <mergeCell ref="K27:M27"/>
    <mergeCell ref="U27:U28"/>
    <mergeCell ref="B28:C28"/>
    <mergeCell ref="E28:F28"/>
    <mergeCell ref="K29:M29"/>
    <mergeCell ref="K25:M25"/>
    <mergeCell ref="B26:C26"/>
    <mergeCell ref="E26:H26"/>
    <mergeCell ref="I26:J26"/>
    <mergeCell ref="K26:M26"/>
    <mergeCell ref="B25:C25"/>
    <mergeCell ref="E25:F25"/>
    <mergeCell ref="G25:H25"/>
    <mergeCell ref="I25:J25"/>
    <mergeCell ref="U23:U24"/>
    <mergeCell ref="V23:W23"/>
    <mergeCell ref="X23:Y24"/>
    <mergeCell ref="B24:C24"/>
    <mergeCell ref="E24:F24"/>
    <mergeCell ref="G24:H24"/>
    <mergeCell ref="I24:J24"/>
    <mergeCell ref="K24:M24"/>
    <mergeCell ref="V24:W24"/>
    <mergeCell ref="P22:R22"/>
    <mergeCell ref="B23:C23"/>
    <mergeCell ref="E23:F23"/>
    <mergeCell ref="G23:H23"/>
    <mergeCell ref="I23:J23"/>
    <mergeCell ref="K23:M23"/>
    <mergeCell ref="K21:M21"/>
    <mergeCell ref="B22:C22"/>
    <mergeCell ref="E22:F22"/>
    <mergeCell ref="G22:H22"/>
    <mergeCell ref="I22:J22"/>
    <mergeCell ref="K22:M22"/>
    <mergeCell ref="B21:C21"/>
    <mergeCell ref="E21:F21"/>
    <mergeCell ref="G21:H21"/>
    <mergeCell ref="I21:J21"/>
    <mergeCell ref="B19:C19"/>
    <mergeCell ref="E19:F19"/>
    <mergeCell ref="G19:H19"/>
    <mergeCell ref="I19:J19"/>
    <mergeCell ref="K19:M19"/>
    <mergeCell ref="B20:C20"/>
    <mergeCell ref="E20:F20"/>
    <mergeCell ref="G20:H20"/>
    <mergeCell ref="I20:J20"/>
    <mergeCell ref="K20:M20"/>
    <mergeCell ref="F11:G11"/>
    <mergeCell ref="J11:K11"/>
    <mergeCell ref="B12:C12"/>
    <mergeCell ref="F12:G12"/>
    <mergeCell ref="J12:K12"/>
    <mergeCell ref="B17:D17"/>
    <mergeCell ref="E17:F18"/>
    <mergeCell ref="G17:H17"/>
    <mergeCell ref="I17:J17"/>
    <mergeCell ref="K17:M18"/>
    <mergeCell ref="B18:C18"/>
    <mergeCell ref="G18:H18"/>
    <mergeCell ref="I18:J18"/>
    <mergeCell ref="B15:C15"/>
    <mergeCell ref="F15:G15"/>
    <mergeCell ref="J15:K15"/>
    <mergeCell ref="B16:D16"/>
    <mergeCell ref="F16:G16"/>
    <mergeCell ref="J16:K16"/>
    <mergeCell ref="E3:J5"/>
    <mergeCell ref="K3:M5"/>
    <mergeCell ref="B7:D7"/>
    <mergeCell ref="E7:M7"/>
    <mergeCell ref="B8:D8"/>
    <mergeCell ref="E8:M8"/>
    <mergeCell ref="B39:C39"/>
    <mergeCell ref="E39:F39"/>
    <mergeCell ref="G39:H39"/>
    <mergeCell ref="I39:J39"/>
    <mergeCell ref="K39:M39"/>
    <mergeCell ref="B36:C36"/>
    <mergeCell ref="E36:F36"/>
    <mergeCell ref="G36:H36"/>
    <mergeCell ref="I36:J36"/>
    <mergeCell ref="K36:M36"/>
    <mergeCell ref="B13:C13"/>
    <mergeCell ref="F13:G13"/>
    <mergeCell ref="J13:K13"/>
    <mergeCell ref="B14:C14"/>
    <mergeCell ref="F14:G14"/>
    <mergeCell ref="J14:K14"/>
    <mergeCell ref="B10:D10"/>
    <mergeCell ref="B11:C11"/>
  </mergeCells>
  <phoneticPr fontId="2"/>
  <pageMargins left="0.66" right="0.31496062992125984" top="0.66" bottom="0.23622047244094491" header="0.35" footer="0.39370078740157483"/>
  <pageSetup paperSize="9" scale="94" orientation="portrait" r:id="rId1"/>
  <headerFooter alignWithMargins="0"/>
  <rowBreaks count="1" manualBreakCount="1">
    <brk id="44" min="1" max="12" man="1"/>
  </rowBreaks>
  <colBreaks count="1" manualBreakCount="1">
    <brk id="13" max="9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D1:T33"/>
  <sheetViews>
    <sheetView topLeftCell="A13" workbookViewId="0">
      <selection activeCell="G21" sqref="G21:H21"/>
    </sheetView>
  </sheetViews>
  <sheetFormatPr defaultColWidth="9" defaultRowHeight="13" x14ac:dyDescent="0.2"/>
  <cols>
    <col min="1" max="2" width="1.6328125" style="99" customWidth="1"/>
    <col min="3" max="3" width="7.6328125" style="99" customWidth="1"/>
    <col min="4" max="5" width="8.6328125" style="101" customWidth="1"/>
    <col min="6" max="6" width="10.6328125" style="101" customWidth="1"/>
    <col min="7" max="11" width="8.6328125" style="101" customWidth="1"/>
    <col min="12" max="12" width="6.6328125" style="101" customWidth="1"/>
    <col min="13" max="16384" width="9" style="99"/>
  </cols>
  <sheetData>
    <row r="1" spans="4:12" ht="24" customHeight="1" x14ac:dyDescent="0.2">
      <c r="D1" s="98"/>
      <c r="E1" s="98"/>
      <c r="F1" s="98"/>
      <c r="G1" s="98"/>
      <c r="H1" s="98"/>
      <c r="I1" s="98"/>
      <c r="J1" s="98"/>
      <c r="K1" s="98"/>
      <c r="L1" s="98"/>
    </row>
    <row r="2" spans="4:12" ht="15" customHeight="1" x14ac:dyDescent="0.2">
      <c r="D2" s="100"/>
      <c r="E2" s="100"/>
      <c r="F2" s="100"/>
      <c r="G2" s="100"/>
      <c r="H2" s="100"/>
      <c r="I2" s="100"/>
      <c r="J2" s="100"/>
      <c r="K2" s="100"/>
    </row>
    <row r="3" spans="4:12" ht="9" customHeight="1" x14ac:dyDescent="0.2">
      <c r="D3" s="100"/>
      <c r="E3" s="100"/>
      <c r="F3" s="100"/>
      <c r="G3" s="100"/>
      <c r="H3" s="100"/>
      <c r="I3" s="100"/>
      <c r="J3" s="100"/>
      <c r="K3" s="100"/>
      <c r="L3" s="100"/>
    </row>
    <row r="4" spans="4:12" ht="9" customHeight="1" x14ac:dyDescent="0.2">
      <c r="D4" s="100"/>
      <c r="E4" s="100"/>
      <c r="F4" s="100"/>
      <c r="G4" s="100"/>
      <c r="H4" s="100"/>
      <c r="I4" s="100"/>
      <c r="J4" s="100"/>
      <c r="K4" s="100"/>
      <c r="L4" s="100"/>
    </row>
    <row r="5" spans="4:12" ht="9" customHeight="1" x14ac:dyDescent="0.2">
      <c r="D5" s="100"/>
      <c r="E5" s="391" t="s">
        <v>31</v>
      </c>
      <c r="F5" s="391"/>
      <c r="G5" s="391"/>
      <c r="H5" s="391"/>
      <c r="I5" s="391"/>
      <c r="J5" s="391"/>
      <c r="K5" s="392"/>
      <c r="L5" s="392"/>
    </row>
    <row r="6" spans="4:12" ht="9" customHeight="1" x14ac:dyDescent="0.2">
      <c r="D6" s="100"/>
      <c r="E6" s="391"/>
      <c r="F6" s="391"/>
      <c r="G6" s="391"/>
      <c r="H6" s="391"/>
      <c r="I6" s="391"/>
      <c r="J6" s="391"/>
      <c r="K6" s="392"/>
      <c r="L6" s="392"/>
    </row>
    <row r="7" spans="4:12" ht="9" customHeight="1" x14ac:dyDescent="0.2">
      <c r="D7" s="100"/>
      <c r="E7" s="391"/>
      <c r="F7" s="391"/>
      <c r="G7" s="391"/>
      <c r="H7" s="391"/>
      <c r="I7" s="391"/>
      <c r="J7" s="391"/>
      <c r="K7" s="392"/>
      <c r="L7" s="392"/>
    </row>
    <row r="8" spans="4:12" ht="22.5" customHeight="1" x14ac:dyDescent="0.2">
      <c r="D8" s="100"/>
      <c r="E8" s="100"/>
      <c r="F8" s="100"/>
      <c r="G8" s="100"/>
      <c r="H8" s="100"/>
      <c r="I8" s="100"/>
      <c r="J8" s="100"/>
      <c r="K8" s="100"/>
      <c r="L8" s="100"/>
    </row>
    <row r="9" spans="4:12" ht="22.5" customHeight="1" x14ac:dyDescent="0.2">
      <c r="D9" s="100"/>
      <c r="E9" s="100"/>
      <c r="F9" s="100"/>
      <c r="G9" s="100"/>
      <c r="H9" s="100"/>
      <c r="I9" s="100"/>
      <c r="J9" s="100"/>
      <c r="K9" s="100"/>
      <c r="L9" s="100"/>
    </row>
    <row r="10" spans="4:12" ht="18" customHeight="1" x14ac:dyDescent="0.2">
      <c r="D10" s="97"/>
      <c r="E10" s="97"/>
      <c r="F10" s="97"/>
      <c r="G10" s="102"/>
      <c r="H10" s="102"/>
      <c r="I10" s="102"/>
      <c r="J10" s="102"/>
      <c r="K10" s="103"/>
      <c r="L10" s="103"/>
    </row>
    <row r="11" spans="4:12" ht="22.5" customHeight="1" x14ac:dyDescent="0.2">
      <c r="D11" s="393" t="s">
        <v>21</v>
      </c>
      <c r="E11" s="394"/>
      <c r="F11" s="395"/>
      <c r="G11" s="396" t="str">
        <f>'1号炉_R4.08'!$F$5</f>
        <v>　　2022/8/19</v>
      </c>
      <c r="H11" s="397"/>
      <c r="I11" s="104"/>
      <c r="J11" s="104"/>
      <c r="K11" s="105"/>
      <c r="L11" s="106"/>
    </row>
    <row r="12" spans="4:12" ht="22.5" customHeight="1" x14ac:dyDescent="0.2">
      <c r="D12" s="398" t="s">
        <v>157</v>
      </c>
      <c r="E12" s="399"/>
      <c r="F12" s="400"/>
      <c r="G12" s="107" t="s">
        <v>158</v>
      </c>
      <c r="H12" s="108"/>
      <c r="I12" s="108"/>
      <c r="J12" s="108"/>
      <c r="K12" s="105"/>
      <c r="L12" s="106"/>
    </row>
    <row r="13" spans="4:12" ht="27.75" customHeight="1" x14ac:dyDescent="0.2">
      <c r="D13" s="96"/>
      <c r="E13" s="96"/>
      <c r="F13" s="96"/>
      <c r="G13" s="109"/>
      <c r="H13" s="109"/>
      <c r="I13" s="109"/>
      <c r="J13" s="109"/>
      <c r="K13" s="103"/>
      <c r="L13" s="103"/>
    </row>
    <row r="14" spans="4:12" ht="27.75" customHeight="1" x14ac:dyDescent="0.2">
      <c r="D14" s="388"/>
      <c r="E14" s="388"/>
      <c r="F14" s="110"/>
      <c r="G14" s="110"/>
      <c r="H14" s="388"/>
      <c r="I14" s="388"/>
      <c r="J14" s="110"/>
      <c r="K14" s="110"/>
      <c r="L14" s="110"/>
    </row>
    <row r="15" spans="4:12" ht="27.75" customHeight="1" x14ac:dyDescent="0.2">
      <c r="D15" s="390" t="s">
        <v>23</v>
      </c>
      <c r="E15" s="390"/>
      <c r="F15" s="390"/>
      <c r="G15" s="97"/>
      <c r="H15" s="401"/>
      <c r="I15" s="401"/>
      <c r="J15" s="97"/>
      <c r="K15" s="110"/>
      <c r="L15" s="110"/>
    </row>
    <row r="16" spans="4:12" ht="27.75" customHeight="1" x14ac:dyDescent="0.2">
      <c r="D16" s="402" t="s">
        <v>159</v>
      </c>
      <c r="E16" s="403"/>
      <c r="F16" s="404"/>
      <c r="G16" s="405" t="s">
        <v>160</v>
      </c>
      <c r="H16" s="406"/>
      <c r="I16" s="409" t="s">
        <v>161</v>
      </c>
      <c r="J16" s="410"/>
      <c r="K16" s="387"/>
      <c r="L16" s="388"/>
    </row>
    <row r="17" spans="4:20" ht="27.75" customHeight="1" x14ac:dyDescent="0.2">
      <c r="D17" s="389" t="s">
        <v>6</v>
      </c>
      <c r="E17" s="390"/>
      <c r="F17" s="69"/>
      <c r="G17" s="407"/>
      <c r="H17" s="408"/>
      <c r="I17" s="411"/>
      <c r="J17" s="412"/>
      <c r="K17" s="387"/>
      <c r="L17" s="388"/>
    </row>
    <row r="18" spans="4:20" ht="27.75" customHeight="1" x14ac:dyDescent="0.2">
      <c r="D18" s="413" t="s">
        <v>162</v>
      </c>
      <c r="E18" s="414"/>
      <c r="F18" s="111" t="s">
        <v>163</v>
      </c>
      <c r="G18" s="415">
        <v>1300</v>
      </c>
      <c r="H18" s="416"/>
      <c r="I18" s="417" t="s">
        <v>164</v>
      </c>
      <c r="J18" s="418"/>
      <c r="K18" s="387"/>
      <c r="L18" s="388"/>
    </row>
    <row r="19" spans="4:20" ht="27.75" customHeight="1" x14ac:dyDescent="0.2">
      <c r="D19" s="413" t="s">
        <v>165</v>
      </c>
      <c r="E19" s="414"/>
      <c r="F19" s="112" t="s">
        <v>163</v>
      </c>
      <c r="G19" s="419">
        <v>990</v>
      </c>
      <c r="H19" s="420"/>
      <c r="I19" s="421" t="s">
        <v>164</v>
      </c>
      <c r="J19" s="422"/>
      <c r="K19" s="387"/>
      <c r="L19" s="388"/>
    </row>
    <row r="20" spans="4:20" ht="27.75" customHeight="1" x14ac:dyDescent="0.2">
      <c r="D20" s="423" t="s">
        <v>9</v>
      </c>
      <c r="E20" s="424"/>
      <c r="F20" s="113" t="s">
        <v>166</v>
      </c>
      <c r="G20" s="425">
        <v>21.5</v>
      </c>
      <c r="H20" s="426"/>
      <c r="I20" s="421" t="s">
        <v>164</v>
      </c>
      <c r="J20" s="422"/>
      <c r="K20" s="387"/>
      <c r="L20" s="388"/>
    </row>
    <row r="21" spans="4:20" ht="27.75" customHeight="1" x14ac:dyDescent="0.2">
      <c r="D21" s="413" t="s">
        <v>10</v>
      </c>
      <c r="E21" s="414"/>
      <c r="F21" s="113" t="s">
        <v>167</v>
      </c>
      <c r="G21" s="208">
        <v>195</v>
      </c>
      <c r="H21" s="427"/>
      <c r="I21" s="421" t="s">
        <v>164</v>
      </c>
      <c r="J21" s="422"/>
      <c r="K21" s="387"/>
      <c r="L21" s="388"/>
    </row>
    <row r="22" spans="4:20" ht="27.75" customHeight="1" x14ac:dyDescent="0.2">
      <c r="D22" s="413" t="s">
        <v>11</v>
      </c>
      <c r="E22" s="414"/>
      <c r="F22" s="113" t="s">
        <v>166</v>
      </c>
      <c r="G22" s="316">
        <v>3</v>
      </c>
      <c r="H22" s="428"/>
      <c r="I22" s="421" t="s">
        <v>164</v>
      </c>
      <c r="J22" s="422"/>
      <c r="K22" s="387"/>
      <c r="L22" s="388"/>
    </row>
    <row r="23" spans="4:20" ht="27.75" customHeight="1" x14ac:dyDescent="0.2">
      <c r="D23" s="413" t="s">
        <v>168</v>
      </c>
      <c r="E23" s="414"/>
      <c r="F23" s="113" t="s">
        <v>169</v>
      </c>
      <c r="G23" s="429" t="s">
        <v>177</v>
      </c>
      <c r="H23" s="430"/>
      <c r="I23" s="429" t="s">
        <v>170</v>
      </c>
      <c r="J23" s="431"/>
      <c r="K23" s="114"/>
      <c r="L23" s="110"/>
    </row>
    <row r="24" spans="4:20" ht="27.75" customHeight="1" x14ac:dyDescent="0.2">
      <c r="D24" s="413" t="s">
        <v>55</v>
      </c>
      <c r="E24" s="414"/>
      <c r="F24" s="112" t="s">
        <v>88</v>
      </c>
      <c r="G24" s="432" t="s">
        <v>175</v>
      </c>
      <c r="H24" s="427"/>
      <c r="I24" s="433" t="s">
        <v>100</v>
      </c>
      <c r="J24" s="434"/>
      <c r="K24" s="435"/>
      <c r="L24" s="436"/>
    </row>
    <row r="25" spans="4:20" ht="27.75" customHeight="1" x14ac:dyDescent="0.2">
      <c r="D25" s="413" t="s">
        <v>171</v>
      </c>
      <c r="E25" s="437"/>
      <c r="F25" s="112" t="s">
        <v>88</v>
      </c>
      <c r="G25" s="429" t="s">
        <v>176</v>
      </c>
      <c r="H25" s="438"/>
      <c r="I25" s="429" t="s">
        <v>172</v>
      </c>
      <c r="J25" s="431"/>
      <c r="K25" s="435"/>
      <c r="L25" s="436"/>
    </row>
    <row r="26" spans="4:20" ht="27.75" customHeight="1" x14ac:dyDescent="0.2">
      <c r="D26" s="413" t="s">
        <v>12</v>
      </c>
      <c r="E26" s="414"/>
      <c r="F26" s="112" t="s">
        <v>88</v>
      </c>
      <c r="G26" s="421" t="s">
        <v>100</v>
      </c>
      <c r="H26" s="439"/>
      <c r="I26" s="433" t="s">
        <v>100</v>
      </c>
      <c r="J26" s="434"/>
      <c r="K26" s="435"/>
      <c r="L26" s="436"/>
      <c r="M26" s="115"/>
      <c r="N26" s="115"/>
      <c r="O26" s="115"/>
    </row>
    <row r="27" spans="4:20" ht="27.75" customHeight="1" x14ac:dyDescent="0.2">
      <c r="D27" s="440" t="s">
        <v>57</v>
      </c>
      <c r="E27" s="441"/>
      <c r="F27" s="116" t="s">
        <v>173</v>
      </c>
      <c r="G27" s="442" t="s">
        <v>100</v>
      </c>
      <c r="H27" s="443"/>
      <c r="I27" s="442" t="s">
        <v>174</v>
      </c>
      <c r="J27" s="444"/>
      <c r="K27" s="435"/>
      <c r="L27" s="436"/>
      <c r="M27" s="115"/>
      <c r="N27" s="115"/>
      <c r="O27" s="115"/>
    </row>
    <row r="28" spans="4:20" s="68" customFormat="1" x14ac:dyDescent="0.2">
      <c r="D28" s="445"/>
      <c r="E28" s="445"/>
      <c r="F28" s="445"/>
      <c r="G28" s="445"/>
      <c r="H28" s="445"/>
      <c r="I28" s="445"/>
      <c r="J28" s="445"/>
      <c r="K28" s="445"/>
      <c r="L28" s="445"/>
      <c r="M28" s="117"/>
      <c r="N28" s="117"/>
      <c r="O28" s="117"/>
      <c r="P28" s="117"/>
      <c r="Q28" s="117"/>
      <c r="R28" s="117"/>
      <c r="S28" s="117"/>
      <c r="T28" s="117"/>
    </row>
    <row r="29" spans="4:20" x14ac:dyDescent="0.2">
      <c r="D29" s="445"/>
      <c r="E29" s="445"/>
      <c r="F29" s="445"/>
      <c r="G29" s="445"/>
      <c r="H29" s="445"/>
      <c r="I29" s="445"/>
      <c r="J29" s="445"/>
      <c r="K29" s="445"/>
      <c r="L29" s="445"/>
    </row>
    <row r="30" spans="4:20" x14ac:dyDescent="0.2">
      <c r="D30" s="446"/>
      <c r="E30" s="446"/>
      <c r="F30" s="447"/>
      <c r="G30" s="447"/>
      <c r="H30" s="447"/>
      <c r="I30" s="447"/>
      <c r="J30" s="447"/>
      <c r="K30" s="118"/>
      <c r="L30" s="118"/>
    </row>
    <row r="31" spans="4:20" x14ac:dyDescent="0.2">
      <c r="D31" s="448"/>
      <c r="E31" s="448"/>
      <c r="F31" s="118"/>
      <c r="G31" s="118"/>
      <c r="H31" s="118"/>
      <c r="I31" s="118"/>
      <c r="J31" s="118"/>
      <c r="K31" s="118"/>
      <c r="L31" s="118"/>
    </row>
    <row r="32" spans="4:20" x14ac:dyDescent="0.2">
      <c r="D32" s="448"/>
      <c r="E32" s="448"/>
      <c r="F32" s="118"/>
      <c r="G32" s="118"/>
      <c r="H32" s="118"/>
      <c r="I32" s="118"/>
      <c r="J32" s="118"/>
      <c r="K32" s="118"/>
      <c r="L32" s="118"/>
    </row>
    <row r="33" spans="4:12" ht="13.5" customHeight="1" x14ac:dyDescent="0.2">
      <c r="D33" s="448"/>
      <c r="E33" s="448"/>
      <c r="F33" s="118"/>
      <c r="G33" s="118"/>
      <c r="H33" s="118"/>
      <c r="I33" s="118"/>
      <c r="J33" s="118"/>
      <c r="K33" s="118"/>
      <c r="L33" s="118"/>
    </row>
  </sheetData>
  <mergeCells count="58">
    <mergeCell ref="D28:L29"/>
    <mergeCell ref="D30:J30"/>
    <mergeCell ref="D31:E31"/>
    <mergeCell ref="D32:E32"/>
    <mergeCell ref="D33:E33"/>
    <mergeCell ref="D26:E26"/>
    <mergeCell ref="G26:H26"/>
    <mergeCell ref="I26:J26"/>
    <mergeCell ref="K26:L26"/>
    <mergeCell ref="D27:E27"/>
    <mergeCell ref="G27:H27"/>
    <mergeCell ref="I27:J27"/>
    <mergeCell ref="K27:L27"/>
    <mergeCell ref="D24:E24"/>
    <mergeCell ref="G24:H24"/>
    <mergeCell ref="I24:J24"/>
    <mergeCell ref="K24:L24"/>
    <mergeCell ref="D25:E25"/>
    <mergeCell ref="G25:H25"/>
    <mergeCell ref="I25:J25"/>
    <mergeCell ref="K25:L25"/>
    <mergeCell ref="D22:E22"/>
    <mergeCell ref="G22:H22"/>
    <mergeCell ref="I22:J22"/>
    <mergeCell ref="K22:L22"/>
    <mergeCell ref="D23:E23"/>
    <mergeCell ref="G23:H23"/>
    <mergeCell ref="I23:J23"/>
    <mergeCell ref="D20:E20"/>
    <mergeCell ref="G20:H20"/>
    <mergeCell ref="I20:J20"/>
    <mergeCell ref="K20:L20"/>
    <mergeCell ref="D21:E21"/>
    <mergeCell ref="G21:H21"/>
    <mergeCell ref="I21:J21"/>
    <mergeCell ref="K21:L21"/>
    <mergeCell ref="D18:E18"/>
    <mergeCell ref="G18:H18"/>
    <mergeCell ref="I18:J18"/>
    <mergeCell ref="K18:L18"/>
    <mergeCell ref="D19:E19"/>
    <mergeCell ref="G19:H19"/>
    <mergeCell ref="I19:J19"/>
    <mergeCell ref="K19:L19"/>
    <mergeCell ref="K16:L17"/>
    <mergeCell ref="D17:E17"/>
    <mergeCell ref="E5:J7"/>
    <mergeCell ref="K5:L7"/>
    <mergeCell ref="D11:F11"/>
    <mergeCell ref="G11:H11"/>
    <mergeCell ref="D12:F12"/>
    <mergeCell ref="D14:E14"/>
    <mergeCell ref="H14:I14"/>
    <mergeCell ref="D15:F15"/>
    <mergeCell ref="H15:I15"/>
    <mergeCell ref="D16:F16"/>
    <mergeCell ref="G16:H17"/>
    <mergeCell ref="I16:J1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Normal="100" zoomScaleSheetLayoutView="85" workbookViewId="0"/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189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190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192010</v>
      </c>
      <c r="F9" s="124" t="s">
        <v>154</v>
      </c>
      <c r="G9" s="322" t="s">
        <v>187</v>
      </c>
      <c r="H9" s="323"/>
      <c r="I9" s="123">
        <v>2433</v>
      </c>
      <c r="J9" s="124" t="s">
        <v>194</v>
      </c>
      <c r="K9" s="329" t="s">
        <v>182</v>
      </c>
      <c r="L9" s="330"/>
      <c r="M9" s="125">
        <v>913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25940</v>
      </c>
      <c r="F10" s="128" t="s">
        <v>154</v>
      </c>
      <c r="G10" s="324" t="s">
        <v>188</v>
      </c>
      <c r="H10" s="328"/>
      <c r="I10" s="127">
        <v>5742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108010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12056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ht="21" customHeight="1" x14ac:dyDescent="0.2">
      <c r="C17" s="288" t="s">
        <v>7</v>
      </c>
      <c r="D17" s="289"/>
      <c r="E17" s="160" t="s">
        <v>197</v>
      </c>
      <c r="F17" s="208">
        <v>19100</v>
      </c>
      <c r="G17" s="290"/>
      <c r="H17" s="291">
        <v>17800</v>
      </c>
      <c r="I17" s="209"/>
      <c r="J17" s="208">
        <v>20300</v>
      </c>
      <c r="K17" s="209"/>
      <c r="L17" s="304" t="s">
        <v>148</v>
      </c>
      <c r="M17" s="305"/>
      <c r="N17" s="306"/>
    </row>
    <row r="18" spans="3:25" ht="21" customHeight="1" x14ac:dyDescent="0.2">
      <c r="C18" s="288" t="s">
        <v>8</v>
      </c>
      <c r="D18" s="289"/>
      <c r="E18" s="161" t="s">
        <v>197</v>
      </c>
      <c r="F18" s="208">
        <v>11200</v>
      </c>
      <c r="G18" s="290"/>
      <c r="H18" s="291">
        <v>10900</v>
      </c>
      <c r="I18" s="209"/>
      <c r="J18" s="208">
        <v>19400</v>
      </c>
      <c r="K18" s="209"/>
      <c r="L18" s="269" t="s">
        <v>148</v>
      </c>
      <c r="M18" s="270"/>
      <c r="N18" s="271"/>
    </row>
    <row r="19" spans="3:25" ht="21" customHeight="1" x14ac:dyDescent="0.2">
      <c r="C19" s="354" t="s">
        <v>9</v>
      </c>
      <c r="D19" s="355"/>
      <c r="E19" s="162" t="s">
        <v>134</v>
      </c>
      <c r="F19" s="208">
        <v>41.3</v>
      </c>
      <c r="G19" s="290"/>
      <c r="H19" s="291">
        <v>38.9</v>
      </c>
      <c r="I19" s="209"/>
      <c r="J19" s="208">
        <v>4.4000000000000004</v>
      </c>
      <c r="K19" s="209"/>
      <c r="L19" s="269" t="s">
        <v>148</v>
      </c>
      <c r="M19" s="270"/>
      <c r="N19" s="271"/>
    </row>
    <row r="20" spans="3:25" ht="21" customHeight="1" x14ac:dyDescent="0.2">
      <c r="C20" s="288" t="s">
        <v>10</v>
      </c>
      <c r="D20" s="289"/>
      <c r="E20" s="162" t="s">
        <v>139</v>
      </c>
      <c r="F20" s="208">
        <v>221</v>
      </c>
      <c r="G20" s="290"/>
      <c r="H20" s="291">
        <v>203</v>
      </c>
      <c r="I20" s="209"/>
      <c r="J20" s="208">
        <v>73</v>
      </c>
      <c r="K20" s="209"/>
      <c r="L20" s="269" t="s">
        <v>148</v>
      </c>
      <c r="M20" s="270"/>
      <c r="N20" s="271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ht="21" customHeight="1" x14ac:dyDescent="0.2">
      <c r="C21" s="288" t="s">
        <v>11</v>
      </c>
      <c r="D21" s="289"/>
      <c r="E21" s="162" t="s">
        <v>134</v>
      </c>
      <c r="F21" s="316">
        <v>7.6</v>
      </c>
      <c r="G21" s="370"/>
      <c r="H21" s="291">
        <v>8.1</v>
      </c>
      <c r="I21" s="209"/>
      <c r="J21" s="208">
        <v>11.8</v>
      </c>
      <c r="K21" s="209"/>
      <c r="L21" s="269" t="s">
        <v>148</v>
      </c>
      <c r="M21" s="270"/>
      <c r="N21" s="271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ht="21" customHeight="1" x14ac:dyDescent="0.2">
      <c r="C22" s="288" t="s">
        <v>138</v>
      </c>
      <c r="D22" s="289"/>
      <c r="E22" s="162" t="s">
        <v>198</v>
      </c>
      <c r="F22" s="208">
        <v>18</v>
      </c>
      <c r="G22" s="290"/>
      <c r="H22" s="291">
        <v>2.1999999999999999E-2</v>
      </c>
      <c r="I22" s="209"/>
      <c r="J22" s="208">
        <v>1E-3</v>
      </c>
      <c r="K22" s="209"/>
      <c r="L22" s="269" t="s">
        <v>148</v>
      </c>
      <c r="M22" s="270"/>
      <c r="N22" s="271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ht="21" customHeight="1" x14ac:dyDescent="0.2">
      <c r="C23" s="360" t="s">
        <v>199</v>
      </c>
      <c r="D23" s="361"/>
      <c r="E23" s="162" t="s">
        <v>198</v>
      </c>
      <c r="F23" s="208">
        <v>12</v>
      </c>
      <c r="G23" s="290"/>
      <c r="H23" s="368">
        <v>1.4999999999999999E-2</v>
      </c>
      <c r="I23" s="369"/>
      <c r="J23" s="208">
        <v>1E-3</v>
      </c>
      <c r="K23" s="209"/>
      <c r="L23" s="283">
        <v>0.04</v>
      </c>
      <c r="M23" s="284"/>
      <c r="N23" s="285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ht="21" customHeight="1" x14ac:dyDescent="0.2">
      <c r="C24" s="288" t="s">
        <v>17</v>
      </c>
      <c r="D24" s="289"/>
      <c r="E24" s="170" t="s">
        <v>137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148</v>
      </c>
      <c r="M24" s="270"/>
      <c r="N24" s="271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ht="21" customHeight="1" x14ac:dyDescent="0.2">
      <c r="C25" s="288" t="s">
        <v>55</v>
      </c>
      <c r="D25" s="289"/>
      <c r="E25" s="170" t="s">
        <v>136</v>
      </c>
      <c r="F25" s="208" t="s">
        <v>50</v>
      </c>
      <c r="G25" s="290"/>
      <c r="H25" s="291" t="s">
        <v>50</v>
      </c>
      <c r="I25" s="209"/>
      <c r="J25" s="208">
        <v>7</v>
      </c>
      <c r="K25" s="209"/>
      <c r="L25" s="269" t="s">
        <v>148</v>
      </c>
      <c r="M25" s="270"/>
      <c r="N25" s="271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ht="21" customHeight="1" x14ac:dyDescent="0.2">
      <c r="C26" s="299" t="s">
        <v>200</v>
      </c>
      <c r="D26" s="367"/>
      <c r="E26" s="177" t="s">
        <v>147</v>
      </c>
      <c r="F26" s="208" t="s">
        <v>50</v>
      </c>
      <c r="G26" s="290"/>
      <c r="H26" s="291" t="s">
        <v>50</v>
      </c>
      <c r="I26" s="209"/>
      <c r="J26" s="208">
        <v>11.8</v>
      </c>
      <c r="K26" s="209"/>
      <c r="L26" s="269" t="s">
        <v>45</v>
      </c>
      <c r="M26" s="270"/>
      <c r="N26" s="271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ht="21" customHeight="1" x14ac:dyDescent="0.2">
      <c r="C27" s="360" t="s">
        <v>199</v>
      </c>
      <c r="D27" s="361"/>
      <c r="E27" s="170" t="s">
        <v>136</v>
      </c>
      <c r="F27" s="208" t="s">
        <v>50</v>
      </c>
      <c r="G27" s="290"/>
      <c r="H27" s="291" t="s">
        <v>50</v>
      </c>
      <c r="I27" s="209"/>
      <c r="J27" s="208">
        <v>6</v>
      </c>
      <c r="K27" s="209"/>
      <c r="L27" s="283">
        <v>250</v>
      </c>
      <c r="M27" s="284"/>
      <c r="N27" s="285"/>
      <c r="Q27" s="178"/>
      <c r="S27" s="176"/>
      <c r="T27" s="164"/>
      <c r="U27" s="164"/>
      <c r="V27" s="164"/>
      <c r="W27" s="164"/>
      <c r="X27" s="164"/>
      <c r="Y27" s="164"/>
    </row>
    <row r="28" spans="3:25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290"/>
      <c r="H28" s="291" t="s">
        <v>50</v>
      </c>
      <c r="I28" s="209"/>
      <c r="J28" s="208">
        <v>0.14000000000000001</v>
      </c>
      <c r="K28" s="209"/>
      <c r="L28" s="269" t="s">
        <v>45</v>
      </c>
      <c r="M28" s="270"/>
      <c r="N28" s="271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ht="21" customHeight="1" x14ac:dyDescent="0.2">
      <c r="C29" s="299" t="s">
        <v>12</v>
      </c>
      <c r="D29" s="300"/>
      <c r="E29" s="182" t="s">
        <v>151</v>
      </c>
      <c r="F29" s="208" t="s">
        <v>50</v>
      </c>
      <c r="G29" s="290"/>
      <c r="H29" s="291" t="s">
        <v>50</v>
      </c>
      <c r="I29" s="209"/>
      <c r="J29" s="208" t="s">
        <v>191</v>
      </c>
      <c r="K29" s="209"/>
      <c r="L29" s="269" t="s">
        <v>45</v>
      </c>
      <c r="M29" s="270"/>
      <c r="N29" s="271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290"/>
      <c r="H30" s="291" t="s">
        <v>50</v>
      </c>
      <c r="I30" s="209"/>
      <c r="J30" s="208" t="s">
        <v>192</v>
      </c>
      <c r="K30" s="209"/>
      <c r="L30" s="283">
        <v>4.4296699999999998</v>
      </c>
      <c r="M30" s="284"/>
      <c r="N30" s="285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290"/>
      <c r="H31" s="291" t="s">
        <v>50</v>
      </c>
      <c r="I31" s="209"/>
      <c r="J31" s="208">
        <v>2</v>
      </c>
      <c r="K31" s="209"/>
      <c r="L31" s="269" t="s">
        <v>45</v>
      </c>
      <c r="M31" s="270"/>
      <c r="N31" s="271"/>
      <c r="P31" s="163"/>
      <c r="Q31" s="163"/>
      <c r="R31" s="163"/>
      <c r="S31" s="164"/>
    </row>
    <row r="32" spans="3:25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290"/>
      <c r="H32" s="291" t="s">
        <v>50</v>
      </c>
      <c r="I32" s="209"/>
      <c r="J32" s="208">
        <v>2</v>
      </c>
      <c r="K32" s="209"/>
      <c r="L32" s="283">
        <v>700</v>
      </c>
      <c r="M32" s="284"/>
      <c r="N32" s="285"/>
      <c r="P32" s="163"/>
      <c r="Q32" s="163"/>
      <c r="R32" s="163"/>
      <c r="S32" s="164"/>
      <c r="U32" s="165"/>
      <c r="V32" s="164"/>
      <c r="W32" s="164"/>
      <c r="X32" s="164"/>
      <c r="Y32" s="164"/>
    </row>
    <row r="33" spans="3:25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290"/>
      <c r="H33" s="291" t="s">
        <v>50</v>
      </c>
      <c r="I33" s="209"/>
      <c r="J33" s="208" t="s">
        <v>193</v>
      </c>
      <c r="K33" s="209"/>
      <c r="L33" s="269" t="s">
        <v>45</v>
      </c>
      <c r="M33" s="270"/>
      <c r="N33" s="271"/>
      <c r="P33" s="163"/>
      <c r="Q33" s="163"/>
      <c r="R33" s="163"/>
      <c r="S33" s="163"/>
      <c r="U33" s="166"/>
      <c r="V33" s="119"/>
      <c r="W33" s="119"/>
      <c r="X33" s="167"/>
      <c r="Y33" s="167"/>
    </row>
    <row r="34" spans="3:25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11"/>
      <c r="H34" s="312">
        <v>130</v>
      </c>
      <c r="I34" s="313"/>
      <c r="J34" s="310">
        <v>2.1</v>
      </c>
      <c r="K34" s="313"/>
      <c r="L34" s="283">
        <v>50</v>
      </c>
      <c r="M34" s="284"/>
      <c r="N34" s="285"/>
      <c r="P34" s="175"/>
      <c r="Q34" s="119"/>
      <c r="R34" s="175"/>
      <c r="S34" s="186"/>
      <c r="U34" s="166"/>
      <c r="V34" s="119"/>
      <c r="W34" s="119"/>
      <c r="X34" s="167"/>
      <c r="Y34" s="167"/>
    </row>
    <row r="35" spans="3:25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290"/>
      <c r="H35" s="291">
        <v>130</v>
      </c>
      <c r="I35" s="209"/>
      <c r="J35" s="316">
        <v>2</v>
      </c>
      <c r="K35" s="317"/>
      <c r="L35" s="269" t="s">
        <v>45</v>
      </c>
      <c r="M35" s="270"/>
      <c r="N35" s="271"/>
      <c r="P35" s="175"/>
      <c r="Q35" s="119"/>
      <c r="R35" s="119"/>
      <c r="S35" s="186"/>
      <c r="U35" s="166"/>
      <c r="V35" s="119"/>
      <c r="W35" s="119"/>
      <c r="X35" s="167"/>
      <c r="Y35" s="167"/>
    </row>
    <row r="36" spans="3:25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290"/>
      <c r="H36" s="364">
        <v>1E-3</v>
      </c>
      <c r="I36" s="365"/>
      <c r="J36" s="208">
        <v>0.15</v>
      </c>
      <c r="K36" s="209"/>
      <c r="L36" s="269" t="s">
        <v>45</v>
      </c>
      <c r="M36" s="270"/>
      <c r="N36" s="271"/>
      <c r="P36" s="175"/>
      <c r="Q36" s="119"/>
      <c r="R36" s="119"/>
      <c r="S36" s="186"/>
      <c r="U36" s="166"/>
      <c r="V36" s="119"/>
      <c r="W36" s="119"/>
      <c r="X36" s="167"/>
      <c r="Y36" s="167"/>
    </row>
    <row r="37" spans="3:25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316">
        <v>87</v>
      </c>
      <c r="K37" s="317"/>
      <c r="L37" s="269" t="s">
        <v>45</v>
      </c>
      <c r="M37" s="270"/>
      <c r="N37" s="271"/>
      <c r="P37" s="175"/>
      <c r="Q37" s="119"/>
      <c r="R37" s="119"/>
      <c r="S37" s="186"/>
      <c r="U37" s="166"/>
      <c r="V37" s="119"/>
      <c r="W37" s="119"/>
      <c r="X37" s="167"/>
      <c r="Y37" s="167"/>
    </row>
    <row r="38" spans="3:25" ht="21" customHeight="1" x14ac:dyDescent="0.2">
      <c r="C38" s="299" t="s">
        <v>15</v>
      </c>
      <c r="D38" s="300"/>
      <c r="E38" s="177" t="s">
        <v>147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P38" s="175"/>
      <c r="Q38" s="119"/>
      <c r="S38" s="186"/>
      <c r="U38" s="166"/>
      <c r="V38" s="119"/>
      <c r="W38" s="119"/>
      <c r="X38" s="167"/>
      <c r="Y38" s="167"/>
    </row>
    <row r="39" spans="3:25" ht="21" customHeight="1" x14ac:dyDescent="0.2">
      <c r="C39" s="301" t="s">
        <v>16</v>
      </c>
      <c r="D39" s="302"/>
      <c r="E39" s="187" t="s">
        <v>147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</row>
    <row r="40" spans="3:25" ht="21" customHeight="1" x14ac:dyDescent="0.2">
      <c r="C40" s="288" t="s">
        <v>135</v>
      </c>
      <c r="D40" s="289"/>
      <c r="E40" s="170" t="s">
        <v>201</v>
      </c>
      <c r="F40" s="208" t="s">
        <v>50</v>
      </c>
      <c r="G40" s="290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P40" s="150"/>
      <c r="Q40" s="150"/>
      <c r="R40" s="150"/>
      <c r="S40" s="150"/>
    </row>
    <row r="41" spans="3:25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290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P41" s="150"/>
      <c r="Q41" s="150"/>
      <c r="R41" s="150"/>
      <c r="S41" s="150"/>
    </row>
    <row r="42" spans="3:25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290"/>
      <c r="H42" s="291" t="s">
        <v>50</v>
      </c>
      <c r="I42" s="209"/>
      <c r="J42" s="208" t="s">
        <v>50</v>
      </c>
      <c r="K42" s="209"/>
      <c r="L42" s="269" t="s">
        <v>148</v>
      </c>
      <c r="M42" s="270"/>
      <c r="N42" s="271"/>
      <c r="P42" s="150"/>
      <c r="Q42" s="150"/>
      <c r="R42" s="150"/>
      <c r="S42" s="150"/>
    </row>
    <row r="43" spans="3:25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290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</row>
    <row r="44" spans="3:25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45</v>
      </c>
      <c r="K44" s="209"/>
      <c r="L44" s="269" t="s">
        <v>149</v>
      </c>
      <c r="M44" s="270"/>
      <c r="N44" s="271"/>
    </row>
    <row r="45" spans="3:25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45</v>
      </c>
      <c r="K45" s="209"/>
      <c r="L45" s="269" t="s">
        <v>149</v>
      </c>
      <c r="M45" s="270"/>
      <c r="N45" s="271"/>
    </row>
    <row r="46" spans="3:25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</row>
    <row r="47" spans="3:25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148</v>
      </c>
      <c r="M47" s="270"/>
      <c r="N47" s="271"/>
    </row>
    <row r="48" spans="3:25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148</v>
      </c>
      <c r="M48" s="270"/>
      <c r="N48" s="271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28:D28"/>
    <mergeCell ref="F28:G28"/>
    <mergeCell ref="J28:K28"/>
    <mergeCell ref="H28:I28"/>
    <mergeCell ref="C23:D23"/>
    <mergeCell ref="C24:D24"/>
    <mergeCell ref="F22:G22"/>
    <mergeCell ref="C25:D25"/>
    <mergeCell ref="H27:I27"/>
    <mergeCell ref="C27:D27"/>
    <mergeCell ref="C26:D26"/>
    <mergeCell ref="F26:G26"/>
    <mergeCell ref="H26:I26"/>
    <mergeCell ref="H23:I23"/>
    <mergeCell ref="F27:G27"/>
    <mergeCell ref="C32:D32"/>
    <mergeCell ref="C33:D33"/>
    <mergeCell ref="C30:D30"/>
    <mergeCell ref="F29:G29"/>
    <mergeCell ref="C40:D40"/>
    <mergeCell ref="C29:D29"/>
    <mergeCell ref="C31:D31"/>
    <mergeCell ref="C37:D37"/>
    <mergeCell ref="F37:G37"/>
    <mergeCell ref="F32:G32"/>
    <mergeCell ref="F30:G30"/>
    <mergeCell ref="F31:G31"/>
    <mergeCell ref="C35:C36"/>
    <mergeCell ref="F36:G36"/>
    <mergeCell ref="H45:I45"/>
    <mergeCell ref="H46:I46"/>
    <mergeCell ref="J46:K46"/>
    <mergeCell ref="J45:K45"/>
    <mergeCell ref="F46:G46"/>
    <mergeCell ref="J42:K42"/>
    <mergeCell ref="H49:I49"/>
    <mergeCell ref="C49:D49"/>
    <mergeCell ref="C47:D47"/>
    <mergeCell ref="F47:G47"/>
    <mergeCell ref="C46:D46"/>
    <mergeCell ref="F25:G25"/>
    <mergeCell ref="H25:I25"/>
    <mergeCell ref="C18:D18"/>
    <mergeCell ref="C19:D19"/>
    <mergeCell ref="F24:I24"/>
    <mergeCell ref="F23:G23"/>
    <mergeCell ref="C17:D17"/>
    <mergeCell ref="F20:G20"/>
    <mergeCell ref="C21:D21"/>
    <mergeCell ref="C22:D22"/>
    <mergeCell ref="H21:I21"/>
    <mergeCell ref="C20:D20"/>
    <mergeCell ref="H19:I19"/>
    <mergeCell ref="H20:I20"/>
    <mergeCell ref="H22:I22"/>
    <mergeCell ref="F17:G17"/>
    <mergeCell ref="H18:I18"/>
    <mergeCell ref="F18:G18"/>
    <mergeCell ref="F21:G21"/>
    <mergeCell ref="F19:G19"/>
    <mergeCell ref="C5:E5"/>
    <mergeCell ref="C6:E6"/>
    <mergeCell ref="C8:E8"/>
    <mergeCell ref="F6:N6"/>
    <mergeCell ref="C13:D13"/>
    <mergeCell ref="C14:E14"/>
    <mergeCell ref="L16:N16"/>
    <mergeCell ref="C15:E15"/>
    <mergeCell ref="C16:D16"/>
    <mergeCell ref="H15:I15"/>
    <mergeCell ref="K14:L14"/>
    <mergeCell ref="L15:N15"/>
    <mergeCell ref="K13:L13"/>
    <mergeCell ref="F15:G16"/>
    <mergeCell ref="G14:H14"/>
    <mergeCell ref="J15:K15"/>
    <mergeCell ref="G13:H13"/>
    <mergeCell ref="F5:N5"/>
    <mergeCell ref="J16:K16"/>
    <mergeCell ref="H16:I16"/>
    <mergeCell ref="L20:N20"/>
    <mergeCell ref="J18:K18"/>
    <mergeCell ref="J20:K20"/>
    <mergeCell ref="L27:N27"/>
    <mergeCell ref="L23:N23"/>
    <mergeCell ref="L21:N21"/>
    <mergeCell ref="L22:N22"/>
    <mergeCell ref="L25:N25"/>
    <mergeCell ref="J25:K25"/>
    <mergeCell ref="J27:K27"/>
    <mergeCell ref="J21:K21"/>
    <mergeCell ref="J24:K24"/>
    <mergeCell ref="J23:K23"/>
    <mergeCell ref="L19:N19"/>
    <mergeCell ref="L24:N24"/>
    <mergeCell ref="J19:K19"/>
    <mergeCell ref="J22:K22"/>
    <mergeCell ref="J26:K26"/>
    <mergeCell ref="L26:N26"/>
    <mergeCell ref="H32:I32"/>
    <mergeCell ref="J35:K35"/>
    <mergeCell ref="H30:I30"/>
    <mergeCell ref="J29:K29"/>
    <mergeCell ref="L30:N30"/>
    <mergeCell ref="J33:K33"/>
    <mergeCell ref="H33:I33"/>
    <mergeCell ref="L42:N42"/>
    <mergeCell ref="H41:I41"/>
    <mergeCell ref="L40:N40"/>
    <mergeCell ref="L39:N39"/>
    <mergeCell ref="H40:I40"/>
    <mergeCell ref="H36:I36"/>
    <mergeCell ref="J36:K36"/>
    <mergeCell ref="C3:N3"/>
    <mergeCell ref="J32:K32"/>
    <mergeCell ref="H35:I35"/>
    <mergeCell ref="J37:K37"/>
    <mergeCell ref="L37:N37"/>
    <mergeCell ref="L18:N18"/>
    <mergeCell ref="C9:D9"/>
    <mergeCell ref="C10:D10"/>
    <mergeCell ref="G9:H9"/>
    <mergeCell ref="C11:D11"/>
    <mergeCell ref="C12:D12"/>
    <mergeCell ref="G10:H10"/>
    <mergeCell ref="K9:L9"/>
    <mergeCell ref="L28:N28"/>
    <mergeCell ref="H37:I37"/>
    <mergeCell ref="J30:K30"/>
    <mergeCell ref="L31:N31"/>
    <mergeCell ref="L32:N32"/>
    <mergeCell ref="H29:I29"/>
    <mergeCell ref="H31:I31"/>
    <mergeCell ref="L29:N29"/>
    <mergeCell ref="J31:K31"/>
    <mergeCell ref="L36:N36"/>
    <mergeCell ref="L33:N33"/>
    <mergeCell ref="F33:G33"/>
    <mergeCell ref="L17:N17"/>
    <mergeCell ref="J17:K17"/>
    <mergeCell ref="H17:I17"/>
    <mergeCell ref="F41:G41"/>
    <mergeCell ref="F42:G42"/>
    <mergeCell ref="L45:N45"/>
    <mergeCell ref="C51:N51"/>
    <mergeCell ref="F35:G35"/>
    <mergeCell ref="L34:N34"/>
    <mergeCell ref="L35:N35"/>
    <mergeCell ref="C34:D34"/>
    <mergeCell ref="F34:G34"/>
    <mergeCell ref="H34:I34"/>
    <mergeCell ref="J34:K34"/>
    <mergeCell ref="J48:K48"/>
    <mergeCell ref="L48:N48"/>
    <mergeCell ref="F45:G45"/>
    <mergeCell ref="C42:D42"/>
    <mergeCell ref="H48:I48"/>
    <mergeCell ref="C48:D48"/>
    <mergeCell ref="C44:D44"/>
    <mergeCell ref="C45:D45"/>
    <mergeCell ref="L43:N43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44:N44"/>
    <mergeCell ref="J40:K40"/>
    <mergeCell ref="L41:N41"/>
    <mergeCell ref="C41:D41"/>
    <mergeCell ref="F40:G40"/>
    <mergeCell ref="L47:N47"/>
    <mergeCell ref="H47:I47"/>
    <mergeCell ref="C52:N52"/>
    <mergeCell ref="J47:K47"/>
    <mergeCell ref="C50:N50"/>
    <mergeCell ref="L49:N49"/>
    <mergeCell ref="J49:K49"/>
    <mergeCell ref="F49:G49"/>
    <mergeCell ref="H43:I43"/>
    <mergeCell ref="H44:I44"/>
    <mergeCell ref="H42:I42"/>
    <mergeCell ref="C43:D43"/>
    <mergeCell ref="J44:K44"/>
    <mergeCell ref="J43:K43"/>
    <mergeCell ref="F43:G43"/>
    <mergeCell ref="F48:G48"/>
    <mergeCell ref="F44:G44"/>
    <mergeCell ref="L46:N46"/>
    <mergeCell ref="J41:K41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Normal="100" zoomScaleSheetLayoutView="85" workbookViewId="0"/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206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207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187220</v>
      </c>
      <c r="F9" s="124" t="s">
        <v>154</v>
      </c>
      <c r="G9" s="322" t="s">
        <v>187</v>
      </c>
      <c r="H9" s="323"/>
      <c r="I9" s="123">
        <v>5493</v>
      </c>
      <c r="J9" s="124" t="s">
        <v>194</v>
      </c>
      <c r="K9" s="329" t="s">
        <v>182</v>
      </c>
      <c r="L9" s="330"/>
      <c r="M9" s="125">
        <v>894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23330</v>
      </c>
      <c r="F10" s="128" t="s">
        <v>154</v>
      </c>
      <c r="G10" s="324" t="s">
        <v>188</v>
      </c>
      <c r="H10" s="328"/>
      <c r="I10" s="127">
        <v>5538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105620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11606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208"/>
      <c r="G17" s="290"/>
      <c r="H17" s="291">
        <v>16400</v>
      </c>
      <c r="I17" s="209"/>
      <c r="J17" s="208">
        <v>19300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208">
        <v>10400</v>
      </c>
      <c r="G18" s="290"/>
      <c r="H18" s="291">
        <v>10300</v>
      </c>
      <c r="I18" s="209"/>
      <c r="J18" s="208">
        <v>18500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41.4</v>
      </c>
      <c r="G19" s="290"/>
      <c r="H19" s="291">
        <v>37.4</v>
      </c>
      <c r="I19" s="209"/>
      <c r="J19" s="208">
        <v>4.0999999999999996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219</v>
      </c>
      <c r="G20" s="290"/>
      <c r="H20" s="291">
        <v>200</v>
      </c>
      <c r="I20" s="209"/>
      <c r="J20" s="208">
        <v>71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7.4</v>
      </c>
      <c r="G21" s="290"/>
      <c r="H21" s="291">
        <v>7.7</v>
      </c>
      <c r="I21" s="209"/>
      <c r="J21" s="316">
        <v>11.8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23</v>
      </c>
      <c r="G22" s="290"/>
      <c r="H22" s="291">
        <v>1.9E-2</v>
      </c>
      <c r="I22" s="209"/>
      <c r="J22" s="208" t="s">
        <v>129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15</v>
      </c>
      <c r="G23" s="290"/>
      <c r="H23" s="368">
        <v>1.2E-2</v>
      </c>
      <c r="I23" s="369"/>
      <c r="J23" s="208" t="s">
        <v>129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291" t="s">
        <v>50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356"/>
      <c r="H26" s="291" t="s">
        <v>50</v>
      </c>
      <c r="I26" s="209"/>
      <c r="J26" s="291" t="s">
        <v>50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356"/>
      <c r="H27" s="291" t="s">
        <v>50</v>
      </c>
      <c r="I27" s="209"/>
      <c r="J27" s="208" t="s">
        <v>45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356"/>
      <c r="H28" s="291" t="s">
        <v>50</v>
      </c>
      <c r="I28" s="209"/>
      <c r="J28" s="208" t="s">
        <v>45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45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356"/>
      <c r="H30" s="291" t="s">
        <v>50</v>
      </c>
      <c r="I30" s="209"/>
      <c r="J30" s="208" t="s">
        <v>45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356"/>
      <c r="H31" s="291" t="s">
        <v>50</v>
      </c>
      <c r="I31" s="209"/>
      <c r="J31" s="208" t="s">
        <v>45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356"/>
      <c r="H32" s="291" t="s">
        <v>50</v>
      </c>
      <c r="I32" s="209"/>
      <c r="J32" s="208" t="s">
        <v>45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356"/>
      <c r="H33" s="291" t="s">
        <v>50</v>
      </c>
      <c r="I33" s="209"/>
      <c r="J33" s="208" t="s">
        <v>45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71"/>
      <c r="H34" s="291" t="s">
        <v>50</v>
      </c>
      <c r="I34" s="209"/>
      <c r="J34" s="310" t="s">
        <v>45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356"/>
      <c r="H35" s="291" t="s">
        <v>50</v>
      </c>
      <c r="I35" s="209"/>
      <c r="J35" s="208" t="s">
        <v>50</v>
      </c>
      <c r="K35" s="290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356"/>
      <c r="H36" s="291" t="s">
        <v>50</v>
      </c>
      <c r="I36" s="209"/>
      <c r="J36" s="208" t="s">
        <v>50</v>
      </c>
      <c r="K36" s="290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316"/>
      <c r="K37" s="317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356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356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356"/>
      <c r="H42" s="291" t="s">
        <v>50</v>
      </c>
      <c r="I42" s="209"/>
      <c r="J42" s="208" t="s">
        <v>50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356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45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45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Normal="100" zoomScaleSheetLayoutView="85" workbookViewId="0"/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208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209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220840</v>
      </c>
      <c r="F9" s="124" t="s">
        <v>154</v>
      </c>
      <c r="G9" s="322" t="s">
        <v>210</v>
      </c>
      <c r="H9" s="323"/>
      <c r="I9" s="123">
        <v>2738</v>
      </c>
      <c r="J9" s="124" t="s">
        <v>194</v>
      </c>
      <c r="K9" s="318" t="s">
        <v>182</v>
      </c>
      <c r="L9" s="373"/>
      <c r="M9" s="125">
        <v>1104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25220</v>
      </c>
      <c r="F10" s="128" t="s">
        <v>154</v>
      </c>
      <c r="G10" s="324" t="s">
        <v>188</v>
      </c>
      <c r="H10" s="328"/>
      <c r="I10" s="127">
        <v>5217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129630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13937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208">
        <v>21900</v>
      </c>
      <c r="G17" s="290"/>
      <c r="H17" s="291">
        <v>21400</v>
      </c>
      <c r="I17" s="209"/>
      <c r="J17" s="208">
        <v>22100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208">
        <v>13500</v>
      </c>
      <c r="G18" s="290"/>
      <c r="H18" s="291">
        <v>14100</v>
      </c>
      <c r="I18" s="209"/>
      <c r="J18" s="208">
        <v>21600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38.200000000000003</v>
      </c>
      <c r="G19" s="290"/>
      <c r="H19" s="372">
        <v>34</v>
      </c>
      <c r="I19" s="317"/>
      <c r="J19" s="208">
        <v>2.4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231</v>
      </c>
      <c r="G20" s="290"/>
      <c r="H20" s="291">
        <v>210</v>
      </c>
      <c r="I20" s="209"/>
      <c r="J20" s="208">
        <v>71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8.3000000000000007</v>
      </c>
      <c r="G21" s="290"/>
      <c r="H21" s="291">
        <v>8.9</v>
      </c>
      <c r="I21" s="209"/>
      <c r="J21" s="316">
        <v>12.7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20</v>
      </c>
      <c r="G22" s="290"/>
      <c r="H22" s="291">
        <v>2.5000000000000001E-2</v>
      </c>
      <c r="I22" s="209"/>
      <c r="J22" s="208">
        <v>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14</v>
      </c>
      <c r="G23" s="290"/>
      <c r="H23" s="368">
        <v>1.9E-2</v>
      </c>
      <c r="I23" s="369"/>
      <c r="J23" s="208">
        <v>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208">
        <v>6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290"/>
      <c r="H26" s="291" t="s">
        <v>50</v>
      </c>
      <c r="I26" s="209"/>
      <c r="J26" s="208">
        <v>12.7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290"/>
      <c r="H27" s="291" t="s">
        <v>50</v>
      </c>
      <c r="I27" s="209"/>
      <c r="J27" s="208">
        <v>6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290"/>
      <c r="H28" s="291" t="s">
        <v>50</v>
      </c>
      <c r="I28" s="209"/>
      <c r="J28" s="208">
        <v>0.13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208" t="s">
        <v>191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290"/>
      <c r="H30" s="291" t="s">
        <v>50</v>
      </c>
      <c r="I30" s="209"/>
      <c r="J30" s="208" t="s">
        <v>192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290"/>
      <c r="H31" s="291" t="s">
        <v>50</v>
      </c>
      <c r="I31" s="209"/>
      <c r="J31" s="208">
        <v>2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290"/>
      <c r="H32" s="291" t="s">
        <v>50</v>
      </c>
      <c r="I32" s="209"/>
      <c r="J32" s="208">
        <v>2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290"/>
      <c r="H33" s="291" t="s">
        <v>50</v>
      </c>
      <c r="I33" s="209"/>
      <c r="J33" s="208" t="s">
        <v>193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11"/>
      <c r="H34" s="312">
        <v>190</v>
      </c>
      <c r="I34" s="313"/>
      <c r="J34" s="310">
        <v>5.4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290"/>
      <c r="H35" s="291">
        <v>190</v>
      </c>
      <c r="I35" s="209"/>
      <c r="J35" s="208">
        <v>3.9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290"/>
      <c r="H36" s="364">
        <v>7.0000000000000001E-3</v>
      </c>
      <c r="I36" s="365"/>
      <c r="J36" s="208">
        <v>1.5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208">
        <v>184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290"/>
      <c r="H40" s="291" t="s">
        <v>50</v>
      </c>
      <c r="I40" s="209"/>
      <c r="J40" s="208">
        <v>0.02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290"/>
      <c r="H41" s="291" t="s">
        <v>50</v>
      </c>
      <c r="I41" s="209"/>
      <c r="J41" s="208" t="s">
        <v>211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290"/>
      <c r="H42" s="291" t="s">
        <v>50</v>
      </c>
      <c r="I42" s="209"/>
      <c r="J42" s="208" t="s">
        <v>211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290"/>
      <c r="H43" s="291" t="s">
        <v>50</v>
      </c>
      <c r="I43" s="209"/>
      <c r="J43" s="208" t="s">
        <v>211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211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211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211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211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211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193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110" zoomScaleNormal="110" zoomScaleSheetLayoutView="85" workbookViewId="0">
      <selection activeCell="A54" sqref="A54:XFD139"/>
    </sheetView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0.7265625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212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213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201630</v>
      </c>
      <c r="F9" s="124" t="s">
        <v>154</v>
      </c>
      <c r="G9" s="322" t="s">
        <v>187</v>
      </c>
      <c r="H9" s="323"/>
      <c r="I9" s="123">
        <v>5240</v>
      </c>
      <c r="J9" s="124" t="s">
        <v>194</v>
      </c>
      <c r="K9" s="329" t="s">
        <v>182</v>
      </c>
      <c r="L9" s="330"/>
      <c r="M9" s="125">
        <v>518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22950</v>
      </c>
      <c r="F10" s="128" t="s">
        <v>154</v>
      </c>
      <c r="G10" s="324" t="s">
        <v>188</v>
      </c>
      <c r="H10" s="328"/>
      <c r="I10" s="127">
        <v>5240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120010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12866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377">
        <v>17100</v>
      </c>
      <c r="G17" s="378"/>
      <c r="H17" s="379">
        <v>16900</v>
      </c>
      <c r="I17" s="380"/>
      <c r="J17" s="377">
        <v>21400</v>
      </c>
      <c r="K17" s="380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377">
        <v>10500</v>
      </c>
      <c r="G18" s="378"/>
      <c r="H18" s="379">
        <v>10400</v>
      </c>
      <c r="I18" s="380"/>
      <c r="J18" s="377">
        <v>20600</v>
      </c>
      <c r="K18" s="380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38.700000000000003</v>
      </c>
      <c r="G19" s="290"/>
      <c r="H19" s="372">
        <v>38.5</v>
      </c>
      <c r="I19" s="317"/>
      <c r="J19" s="208">
        <v>3.4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221</v>
      </c>
      <c r="G20" s="290"/>
      <c r="H20" s="291">
        <v>201</v>
      </c>
      <c r="I20" s="209"/>
      <c r="J20" s="208">
        <v>74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7.3</v>
      </c>
      <c r="G21" s="290"/>
      <c r="H21" s="291">
        <v>8.4</v>
      </c>
      <c r="I21" s="209"/>
      <c r="J21" s="316">
        <v>12.4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22</v>
      </c>
      <c r="G22" s="290"/>
      <c r="H22" s="291">
        <v>2E-3</v>
      </c>
      <c r="I22" s="209"/>
      <c r="J22" s="208">
        <v>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14</v>
      </c>
      <c r="G23" s="290"/>
      <c r="H23" s="368">
        <v>2E-3</v>
      </c>
      <c r="I23" s="369"/>
      <c r="J23" s="208">
        <v>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310" t="s">
        <v>50</v>
      </c>
      <c r="K24" s="313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100</v>
      </c>
      <c r="G25" s="290"/>
      <c r="H25" s="291" t="s">
        <v>45</v>
      </c>
      <c r="I25" s="209"/>
      <c r="J25" s="310" t="s">
        <v>45</v>
      </c>
      <c r="K25" s="313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100</v>
      </c>
      <c r="G26" s="290"/>
      <c r="H26" s="291" t="s">
        <v>45</v>
      </c>
      <c r="I26" s="209"/>
      <c r="J26" s="310" t="s">
        <v>45</v>
      </c>
      <c r="K26" s="313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100</v>
      </c>
      <c r="G27" s="290"/>
      <c r="H27" s="291" t="s">
        <v>45</v>
      </c>
      <c r="I27" s="209"/>
      <c r="J27" s="310" t="s">
        <v>45</v>
      </c>
      <c r="K27" s="313"/>
      <c r="L27" s="269" t="s">
        <v>45</v>
      </c>
      <c r="M27" s="270"/>
      <c r="N27" s="271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214</v>
      </c>
      <c r="F28" s="208" t="s">
        <v>100</v>
      </c>
      <c r="G28" s="290"/>
      <c r="H28" s="291" t="s">
        <v>45</v>
      </c>
      <c r="I28" s="209"/>
      <c r="J28" s="310" t="s">
        <v>45</v>
      </c>
      <c r="K28" s="313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100</v>
      </c>
      <c r="G29" s="290"/>
      <c r="H29" s="291" t="s">
        <v>45</v>
      </c>
      <c r="I29" s="209"/>
      <c r="J29" s="310" t="s">
        <v>45</v>
      </c>
      <c r="K29" s="313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100</v>
      </c>
      <c r="G30" s="290"/>
      <c r="H30" s="291" t="s">
        <v>45</v>
      </c>
      <c r="I30" s="209"/>
      <c r="J30" s="310" t="s">
        <v>45</v>
      </c>
      <c r="K30" s="313"/>
      <c r="L30" s="269" t="s">
        <v>45</v>
      </c>
      <c r="M30" s="270"/>
      <c r="N30" s="271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100</v>
      </c>
      <c r="G31" s="290"/>
      <c r="H31" s="291" t="s">
        <v>45</v>
      </c>
      <c r="I31" s="209"/>
      <c r="J31" s="310" t="s">
        <v>45</v>
      </c>
      <c r="K31" s="313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100</v>
      </c>
      <c r="G32" s="290"/>
      <c r="H32" s="291" t="s">
        <v>45</v>
      </c>
      <c r="I32" s="209"/>
      <c r="J32" s="310" t="s">
        <v>45</v>
      </c>
      <c r="K32" s="313"/>
      <c r="L32" s="269" t="s">
        <v>45</v>
      </c>
      <c r="M32" s="270"/>
      <c r="N32" s="271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100</v>
      </c>
      <c r="G33" s="290"/>
      <c r="H33" s="291" t="s">
        <v>45</v>
      </c>
      <c r="I33" s="209"/>
      <c r="J33" s="310" t="s">
        <v>45</v>
      </c>
      <c r="K33" s="313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76"/>
      <c r="E34" s="185" t="s">
        <v>202</v>
      </c>
      <c r="F34" s="208" t="s">
        <v>100</v>
      </c>
      <c r="G34" s="290"/>
      <c r="H34" s="291" t="s">
        <v>45</v>
      </c>
      <c r="I34" s="209"/>
      <c r="J34" s="310" t="s">
        <v>45</v>
      </c>
      <c r="K34" s="313"/>
      <c r="L34" s="269" t="s">
        <v>45</v>
      </c>
      <c r="M34" s="270"/>
      <c r="N34" s="271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151"/>
      <c r="D35" s="149" t="s">
        <v>178</v>
      </c>
      <c r="E35" s="170" t="s">
        <v>203</v>
      </c>
      <c r="F35" s="208" t="s">
        <v>100</v>
      </c>
      <c r="G35" s="290"/>
      <c r="H35" s="291" t="s">
        <v>45</v>
      </c>
      <c r="I35" s="209"/>
      <c r="J35" s="310" t="s">
        <v>45</v>
      </c>
      <c r="K35" s="313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152"/>
      <c r="D36" s="149" t="s">
        <v>179</v>
      </c>
      <c r="E36" s="170" t="s">
        <v>203</v>
      </c>
      <c r="F36" s="208" t="s">
        <v>100</v>
      </c>
      <c r="G36" s="290"/>
      <c r="H36" s="291" t="s">
        <v>45</v>
      </c>
      <c r="I36" s="209"/>
      <c r="J36" s="310" t="s">
        <v>45</v>
      </c>
      <c r="K36" s="313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100</v>
      </c>
      <c r="G37" s="290"/>
      <c r="H37" s="291" t="s">
        <v>45</v>
      </c>
      <c r="I37" s="209"/>
      <c r="J37" s="310" t="s">
        <v>45</v>
      </c>
      <c r="K37" s="313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100</v>
      </c>
      <c r="G38" s="290"/>
      <c r="H38" s="291" t="s">
        <v>45</v>
      </c>
      <c r="I38" s="209"/>
      <c r="J38" s="310" t="s">
        <v>45</v>
      </c>
      <c r="K38" s="313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100</v>
      </c>
      <c r="G39" s="290"/>
      <c r="H39" s="291" t="s">
        <v>45</v>
      </c>
      <c r="I39" s="209"/>
      <c r="J39" s="310" t="s">
        <v>45</v>
      </c>
      <c r="K39" s="313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100</v>
      </c>
      <c r="G40" s="290"/>
      <c r="H40" s="291" t="s">
        <v>45</v>
      </c>
      <c r="I40" s="209"/>
      <c r="J40" s="310" t="s">
        <v>45</v>
      </c>
      <c r="K40" s="313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100</v>
      </c>
      <c r="G41" s="290"/>
      <c r="H41" s="291" t="s">
        <v>45</v>
      </c>
      <c r="I41" s="209"/>
      <c r="J41" s="310" t="s">
        <v>45</v>
      </c>
      <c r="K41" s="313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100</v>
      </c>
      <c r="G42" s="290"/>
      <c r="H42" s="291" t="s">
        <v>45</v>
      </c>
      <c r="I42" s="209"/>
      <c r="J42" s="310" t="s">
        <v>45</v>
      </c>
      <c r="K42" s="313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100</v>
      </c>
      <c r="G43" s="290"/>
      <c r="H43" s="291" t="s">
        <v>45</v>
      </c>
      <c r="I43" s="209"/>
      <c r="J43" s="310" t="s">
        <v>45</v>
      </c>
      <c r="K43" s="313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100</v>
      </c>
      <c r="G44" s="290"/>
      <c r="H44" s="291" t="s">
        <v>45</v>
      </c>
      <c r="I44" s="209"/>
      <c r="J44" s="310" t="s">
        <v>45</v>
      </c>
      <c r="K44" s="313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100</v>
      </c>
      <c r="G45" s="290"/>
      <c r="H45" s="291" t="s">
        <v>45</v>
      </c>
      <c r="I45" s="209"/>
      <c r="J45" s="310" t="s">
        <v>45</v>
      </c>
      <c r="K45" s="313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100</v>
      </c>
      <c r="G46" s="290"/>
      <c r="H46" s="291" t="s">
        <v>45</v>
      </c>
      <c r="I46" s="209"/>
      <c r="J46" s="310" t="s">
        <v>45</v>
      </c>
      <c r="K46" s="313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100</v>
      </c>
      <c r="G47" s="290"/>
      <c r="H47" s="291" t="s">
        <v>45</v>
      </c>
      <c r="I47" s="209"/>
      <c r="J47" s="310" t="s">
        <v>45</v>
      </c>
      <c r="K47" s="313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100</v>
      </c>
      <c r="G48" s="290"/>
      <c r="H48" s="291" t="s">
        <v>45</v>
      </c>
      <c r="I48" s="209"/>
      <c r="J48" s="310" t="s">
        <v>45</v>
      </c>
      <c r="K48" s="313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100</v>
      </c>
      <c r="G49" s="303"/>
      <c r="H49" s="357" t="s">
        <v>45</v>
      </c>
      <c r="I49" s="298"/>
      <c r="J49" s="374" t="s">
        <v>45</v>
      </c>
      <c r="K49" s="375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3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F35:G35"/>
    <mergeCell ref="H35:I35"/>
    <mergeCell ref="J35:K35"/>
    <mergeCell ref="L35:N35"/>
    <mergeCell ref="F36:G36"/>
    <mergeCell ref="H36:I36"/>
    <mergeCell ref="J36:K36"/>
    <mergeCell ref="L36:N36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topLeftCell="B1" zoomScale="115" zoomScaleNormal="115" zoomScaleSheetLayoutView="85" workbookViewId="0">
      <selection activeCell="J37" sqref="J37:K37"/>
    </sheetView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215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216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201600</v>
      </c>
      <c r="F9" s="124" t="s">
        <v>154</v>
      </c>
      <c r="G9" s="322" t="s">
        <v>187</v>
      </c>
      <c r="H9" s="323"/>
      <c r="I9" s="123">
        <v>5278</v>
      </c>
      <c r="J9" s="124" t="s">
        <v>194</v>
      </c>
      <c r="K9" s="329" t="s">
        <v>182</v>
      </c>
      <c r="L9" s="330"/>
      <c r="M9" s="125">
        <v>548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24880</v>
      </c>
      <c r="F10" s="128" t="s">
        <v>154</v>
      </c>
      <c r="G10" s="324" t="s">
        <v>188</v>
      </c>
      <c r="H10" s="328"/>
      <c r="I10" s="127">
        <v>5335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117600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12823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377">
        <v>18400</v>
      </c>
      <c r="G17" s="378"/>
      <c r="H17" s="379">
        <v>17800</v>
      </c>
      <c r="I17" s="380"/>
      <c r="J17" s="377">
        <v>20700</v>
      </c>
      <c r="K17" s="380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377">
        <v>11100</v>
      </c>
      <c r="G18" s="378"/>
      <c r="H18" s="379">
        <v>10300</v>
      </c>
      <c r="I18" s="380"/>
      <c r="J18" s="377">
        <v>20000</v>
      </c>
      <c r="K18" s="380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39.799999999999997</v>
      </c>
      <c r="G19" s="290"/>
      <c r="H19" s="372">
        <v>41.9</v>
      </c>
      <c r="I19" s="317"/>
      <c r="J19" s="208">
        <v>3.2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224</v>
      </c>
      <c r="G20" s="290"/>
      <c r="H20" s="291">
        <v>204</v>
      </c>
      <c r="I20" s="209"/>
      <c r="J20" s="208">
        <v>73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7.9</v>
      </c>
      <c r="G21" s="290"/>
      <c r="H21" s="291">
        <v>7.4</v>
      </c>
      <c r="I21" s="209"/>
      <c r="J21" s="316">
        <v>12.1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19</v>
      </c>
      <c r="G22" s="290"/>
      <c r="H22" s="291">
        <v>2E-3</v>
      </c>
      <c r="I22" s="209"/>
      <c r="J22" s="208">
        <v>3.0000000000000001E-3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13</v>
      </c>
      <c r="G23" s="290"/>
      <c r="H23" s="368">
        <v>1E-3</v>
      </c>
      <c r="I23" s="369"/>
      <c r="J23" s="208">
        <v>3.0000000000000001E-3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310">
        <v>7</v>
      </c>
      <c r="K25" s="313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290"/>
      <c r="H26" s="291" t="s">
        <v>50</v>
      </c>
      <c r="I26" s="209"/>
      <c r="J26" s="310">
        <v>12.2</v>
      </c>
      <c r="K26" s="313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290"/>
      <c r="H27" s="291" t="s">
        <v>50</v>
      </c>
      <c r="I27" s="209"/>
      <c r="J27" s="310">
        <v>7</v>
      </c>
      <c r="K27" s="313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290"/>
      <c r="H28" s="291" t="s">
        <v>50</v>
      </c>
      <c r="I28" s="209"/>
      <c r="J28" s="310">
        <v>0.14000000000000001</v>
      </c>
      <c r="K28" s="313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310" t="s">
        <v>114</v>
      </c>
      <c r="K29" s="313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290"/>
      <c r="H30" s="291" t="s">
        <v>50</v>
      </c>
      <c r="I30" s="209"/>
      <c r="J30" s="310" t="s">
        <v>115</v>
      </c>
      <c r="K30" s="313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290"/>
      <c r="H31" s="291" t="s">
        <v>50</v>
      </c>
      <c r="I31" s="209"/>
      <c r="J31" s="310">
        <v>3</v>
      </c>
      <c r="K31" s="313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290"/>
      <c r="H32" s="291" t="s">
        <v>50</v>
      </c>
      <c r="I32" s="209"/>
      <c r="J32" s="310">
        <v>3</v>
      </c>
      <c r="K32" s="313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290"/>
      <c r="H33" s="291" t="s">
        <v>50</v>
      </c>
      <c r="I33" s="209"/>
      <c r="J33" s="310" t="s">
        <v>113</v>
      </c>
      <c r="K33" s="313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208" t="s">
        <v>50</v>
      </c>
      <c r="G34" s="290"/>
      <c r="H34" s="291">
        <v>120</v>
      </c>
      <c r="I34" s="209"/>
      <c r="J34" s="310">
        <v>2.6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290"/>
      <c r="H35" s="291">
        <v>120</v>
      </c>
      <c r="I35" s="209"/>
      <c r="J35" s="310">
        <v>2.4</v>
      </c>
      <c r="K35" s="313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290"/>
      <c r="H36" s="291">
        <v>5.0000000000000001E-3</v>
      </c>
      <c r="I36" s="209"/>
      <c r="J36" s="310">
        <v>0.19</v>
      </c>
      <c r="K36" s="313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251">
        <v>57</v>
      </c>
      <c r="K37" s="252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290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290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290"/>
      <c r="H42" s="291" t="s">
        <v>50</v>
      </c>
      <c r="I42" s="209"/>
      <c r="J42" s="208" t="s">
        <v>50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290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50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50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Normal="100" zoomScaleSheetLayoutView="85" workbookViewId="0">
      <selection activeCell="J37" sqref="J37:K37"/>
    </sheetView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51" t="s">
        <v>217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">
      <c r="C6" s="294" t="s">
        <v>20</v>
      </c>
      <c r="D6" s="295"/>
      <c r="E6" s="296"/>
      <c r="F6" s="332" t="s">
        <v>216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211150</v>
      </c>
      <c r="F9" s="124" t="s">
        <v>154</v>
      </c>
      <c r="G9" s="322" t="s">
        <v>210</v>
      </c>
      <c r="H9" s="323"/>
      <c r="I9" s="123">
        <v>2830</v>
      </c>
      <c r="J9" s="124" t="s">
        <v>194</v>
      </c>
      <c r="K9" s="318" t="s">
        <v>182</v>
      </c>
      <c r="L9" s="373"/>
      <c r="M9" s="125">
        <v>1969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27950</v>
      </c>
      <c r="F10" s="128" t="s">
        <v>154</v>
      </c>
      <c r="G10" s="324" t="s">
        <v>188</v>
      </c>
      <c r="H10" s="328"/>
      <c r="I10" s="127">
        <v>5386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127180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13962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208">
        <v>19000</v>
      </c>
      <c r="G17" s="290"/>
      <c r="H17" s="291">
        <v>21100</v>
      </c>
      <c r="I17" s="209"/>
      <c r="J17" s="208">
        <v>24300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208">
        <v>12100</v>
      </c>
      <c r="G18" s="290"/>
      <c r="H18" s="291">
        <v>13300</v>
      </c>
      <c r="I18" s="209"/>
      <c r="J18" s="208">
        <v>23500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36.1</v>
      </c>
      <c r="G19" s="290"/>
      <c r="H19" s="291">
        <v>36.799999999999997</v>
      </c>
      <c r="I19" s="209"/>
      <c r="J19" s="208">
        <v>3.5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226</v>
      </c>
      <c r="G20" s="290"/>
      <c r="H20" s="291">
        <v>209</v>
      </c>
      <c r="I20" s="209"/>
      <c r="J20" s="208">
        <v>73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7.9</v>
      </c>
      <c r="G21" s="290"/>
      <c r="H21" s="372">
        <v>8</v>
      </c>
      <c r="I21" s="317"/>
      <c r="J21" s="316">
        <v>12.6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19</v>
      </c>
      <c r="G22" s="290"/>
      <c r="H22" s="291">
        <v>3.0000000000000001E-3</v>
      </c>
      <c r="I22" s="209"/>
      <c r="J22" s="208">
        <v>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13</v>
      </c>
      <c r="G23" s="290"/>
      <c r="H23" s="368">
        <v>2E-3</v>
      </c>
      <c r="I23" s="369"/>
      <c r="J23" s="208">
        <v>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208">
        <v>6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356"/>
      <c r="H26" s="291" t="s">
        <v>50</v>
      </c>
      <c r="I26" s="209"/>
      <c r="J26" s="208">
        <v>12.5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356"/>
      <c r="H27" s="291" t="s">
        <v>50</v>
      </c>
      <c r="I27" s="209"/>
      <c r="J27" s="208">
        <v>6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356"/>
      <c r="H28" s="291" t="s">
        <v>50</v>
      </c>
      <c r="I28" s="209"/>
      <c r="J28" s="208">
        <v>0.14000000000000001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191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356"/>
      <c r="H30" s="291" t="s">
        <v>50</v>
      </c>
      <c r="I30" s="209"/>
      <c r="J30" s="208" t="s">
        <v>218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356"/>
      <c r="H31" s="291" t="s">
        <v>50</v>
      </c>
      <c r="I31" s="209"/>
      <c r="J31" s="208">
        <v>3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356"/>
      <c r="H32" s="291" t="s">
        <v>50</v>
      </c>
      <c r="I32" s="209"/>
      <c r="J32" s="208">
        <v>3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356"/>
      <c r="H33" s="291" t="s">
        <v>50</v>
      </c>
      <c r="I33" s="209"/>
      <c r="J33" s="208" t="s">
        <v>193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71"/>
      <c r="H34" s="291">
        <v>98</v>
      </c>
      <c r="I34" s="209"/>
      <c r="J34" s="208">
        <v>1.4</v>
      </c>
      <c r="K34" s="209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356"/>
      <c r="H35" s="291">
        <v>98</v>
      </c>
      <c r="I35" s="209"/>
      <c r="J35" s="208">
        <v>1.2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356"/>
      <c r="H36" s="364">
        <v>1E-3</v>
      </c>
      <c r="I36" s="365"/>
      <c r="J36" s="208">
        <v>0.19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208">
        <v>160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356"/>
      <c r="H40" s="291" t="s">
        <v>50</v>
      </c>
      <c r="I40" s="209"/>
      <c r="J40" s="208">
        <v>0.01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356"/>
      <c r="H41" s="291" t="s">
        <v>50</v>
      </c>
      <c r="I41" s="209"/>
      <c r="J41" s="208" t="s">
        <v>211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356"/>
      <c r="H42" s="291" t="s">
        <v>50</v>
      </c>
      <c r="I42" s="209"/>
      <c r="J42" s="208" t="s">
        <v>211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356"/>
      <c r="H43" s="291" t="s">
        <v>50</v>
      </c>
      <c r="I43" s="209"/>
      <c r="J43" s="208" t="s">
        <v>211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211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211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211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211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211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193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C3:CT53"/>
  <sheetViews>
    <sheetView zoomScaleNormal="100" zoomScaleSheetLayoutView="85" workbookViewId="0"/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84" t="s">
        <v>220</v>
      </c>
      <c r="G5" s="385"/>
      <c r="H5" s="385"/>
      <c r="I5" s="385"/>
      <c r="J5" s="385"/>
      <c r="K5" s="385"/>
      <c r="L5" s="385"/>
      <c r="M5" s="385"/>
      <c r="N5" s="386"/>
    </row>
    <row r="6" spans="3:14" ht="21" customHeight="1" x14ac:dyDescent="0.2">
      <c r="C6" s="294" t="s">
        <v>20</v>
      </c>
      <c r="D6" s="295"/>
      <c r="E6" s="296"/>
      <c r="F6" s="332" t="s">
        <v>219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200023.33333333334</v>
      </c>
      <c r="F9" s="124" t="s">
        <v>154</v>
      </c>
      <c r="G9" s="322" t="s">
        <v>210</v>
      </c>
      <c r="H9" s="323"/>
      <c r="I9" s="123">
        <v>3554.6666666666665</v>
      </c>
      <c r="J9" s="124" t="s">
        <v>194</v>
      </c>
      <c r="K9" s="318" t="s">
        <v>182</v>
      </c>
      <c r="L9" s="373"/>
      <c r="M9" s="125">
        <v>970.33333333333337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24830</v>
      </c>
      <c r="F10" s="128" t="s">
        <v>154</v>
      </c>
      <c r="G10" s="324" t="s">
        <v>188</v>
      </c>
      <c r="H10" s="328"/>
      <c r="I10" s="127">
        <v>5499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114420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12533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208">
        <v>20500</v>
      </c>
      <c r="G17" s="290" t="e">
        <v>#DIV/0!</v>
      </c>
      <c r="H17" s="381">
        <v>18500</v>
      </c>
      <c r="I17" s="382" t="e">
        <v>#DIV/0!</v>
      </c>
      <c r="J17" s="383">
        <v>20600</v>
      </c>
      <c r="K17" s="382" t="e">
        <v>#DIV/0!</v>
      </c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208">
        <v>11700</v>
      </c>
      <c r="G18" s="290" t="e">
        <v>#DIV/0!</v>
      </c>
      <c r="H18" s="291">
        <v>11800</v>
      </c>
      <c r="I18" s="209" t="e">
        <v>#DIV/0!</v>
      </c>
      <c r="J18" s="208">
        <v>19800</v>
      </c>
      <c r="K18" s="209" t="e">
        <v>#DIV/0!</v>
      </c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40.299999999999997</v>
      </c>
      <c r="G19" s="290" t="e">
        <v>#DIV/0!</v>
      </c>
      <c r="H19" s="372">
        <v>36.799999999999997</v>
      </c>
      <c r="I19" s="317" t="e">
        <v>#DIV/0!</v>
      </c>
      <c r="J19" s="208">
        <v>3.6</v>
      </c>
      <c r="K19" s="209" t="e">
        <v>#DIV/0!</v>
      </c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224</v>
      </c>
      <c r="G20" s="290" t="e">
        <v>#DIV/0!</v>
      </c>
      <c r="H20" s="291">
        <v>204</v>
      </c>
      <c r="I20" s="209" t="e">
        <v>#DIV/0!</v>
      </c>
      <c r="J20" s="208">
        <v>72</v>
      </c>
      <c r="K20" s="209" t="e">
        <v>#DIV/0!</v>
      </c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7.8</v>
      </c>
      <c r="G21" s="290" t="e">
        <v>#DIV/0!</v>
      </c>
      <c r="H21" s="291">
        <v>8.1999999999999993</v>
      </c>
      <c r="I21" s="209" t="e">
        <v>#DIV/0!</v>
      </c>
      <c r="J21" s="316">
        <v>12.1</v>
      </c>
      <c r="K21" s="317" t="e">
        <v>#DIV/0!</v>
      </c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20</v>
      </c>
      <c r="G22" s="290" t="e">
        <v>#DIV/0!</v>
      </c>
      <c r="H22" s="291">
        <v>2.1999999999999999E-2</v>
      </c>
      <c r="I22" s="209" t="e">
        <v>#DIV/0!</v>
      </c>
      <c r="J22" s="208">
        <v>1E-3</v>
      </c>
      <c r="K22" s="209" t="e">
        <v>#DIV/0!</v>
      </c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14</v>
      </c>
      <c r="G23" s="290" t="e">
        <v>#DIV/0!</v>
      </c>
      <c r="H23" s="368">
        <v>1.5333333333333332E-2</v>
      </c>
      <c r="I23" s="369" t="e">
        <v>#DIV/0!</v>
      </c>
      <c r="J23" s="208">
        <v>1E-3</v>
      </c>
      <c r="K23" s="209" t="e">
        <v>#DIV/0!</v>
      </c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223</v>
      </c>
      <c r="K24" s="209" t="e">
        <f>AVERAGE('1号炉_R4.08:1号炉_R5.02'!K24)</f>
        <v>#DIV/0!</v>
      </c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208">
        <v>6.5</v>
      </c>
      <c r="K25" s="209" t="e">
        <v>#DIV/0!</v>
      </c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290"/>
      <c r="H26" s="291" t="s">
        <v>50</v>
      </c>
      <c r="I26" s="209"/>
      <c r="J26" s="208">
        <v>12.3</v>
      </c>
      <c r="K26" s="209" t="e">
        <v>#DIV/0!</v>
      </c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290"/>
      <c r="H27" s="291" t="s">
        <v>50</v>
      </c>
      <c r="I27" s="209"/>
      <c r="J27" s="208">
        <v>6</v>
      </c>
      <c r="K27" s="209" t="e">
        <v>#DIV/0!</v>
      </c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290"/>
      <c r="H28" s="291" t="s">
        <v>50</v>
      </c>
      <c r="I28" s="209"/>
      <c r="J28" s="208">
        <v>0.13500000000000001</v>
      </c>
      <c r="K28" s="209" t="e">
        <v>#DIV/0!</v>
      </c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208" t="s">
        <v>224</v>
      </c>
      <c r="K29" s="209" t="e">
        <v>#DIV/0!</v>
      </c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290"/>
      <c r="H30" s="291" t="s">
        <v>50</v>
      </c>
      <c r="I30" s="209"/>
      <c r="J30" s="208" t="s">
        <v>225</v>
      </c>
      <c r="K30" s="209" t="e">
        <v>#DIV/0!</v>
      </c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290"/>
      <c r="H31" s="291" t="s">
        <v>50</v>
      </c>
      <c r="I31" s="209"/>
      <c r="J31" s="208">
        <v>2</v>
      </c>
      <c r="K31" s="209" t="e">
        <v>#DIV/0!</v>
      </c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290"/>
      <c r="H32" s="291" t="s">
        <v>50</v>
      </c>
      <c r="I32" s="209"/>
      <c r="J32" s="208">
        <v>2</v>
      </c>
      <c r="K32" s="209" t="e">
        <v>#DIV/0!</v>
      </c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290"/>
      <c r="H33" s="291" t="s">
        <v>50</v>
      </c>
      <c r="I33" s="209"/>
      <c r="J33" s="208" t="s">
        <v>226</v>
      </c>
      <c r="K33" s="209" t="e">
        <v>#DIV/0!</v>
      </c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11"/>
      <c r="H34" s="312">
        <v>160</v>
      </c>
      <c r="I34" s="313" t="e">
        <v>#DIV/0!</v>
      </c>
      <c r="J34" s="310">
        <v>3.8</v>
      </c>
      <c r="K34" s="313" t="e">
        <v>#DIV/0!</v>
      </c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290"/>
      <c r="H35" s="291">
        <v>160</v>
      </c>
      <c r="I35" s="209" t="e">
        <v>#DIV/0!</v>
      </c>
      <c r="J35" s="316">
        <v>3</v>
      </c>
      <c r="K35" s="317" t="e">
        <v>#DIV/0!</v>
      </c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290"/>
      <c r="H36" s="364">
        <v>4.0000000000000001E-3</v>
      </c>
      <c r="I36" s="365" t="e">
        <v>#DIV/0!</v>
      </c>
      <c r="J36" s="208">
        <v>0.83</v>
      </c>
      <c r="K36" s="209" t="e">
        <v>#DIV/0!</v>
      </c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208">
        <v>135.5</v>
      </c>
      <c r="K37" s="209" t="e">
        <v>#DIV/0!</v>
      </c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223</v>
      </c>
      <c r="K38" s="209" t="e">
        <v>#DIV/0!</v>
      </c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223</v>
      </c>
      <c r="K39" s="209" t="e">
        <v>#DIV/0!</v>
      </c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290"/>
      <c r="H40" s="291" t="s">
        <v>50</v>
      </c>
      <c r="I40" s="209"/>
      <c r="J40" s="208">
        <v>0.02</v>
      </c>
      <c r="K40" s="209" t="e">
        <v>#DIV/0!</v>
      </c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290"/>
      <c r="H41" s="291" t="s">
        <v>50</v>
      </c>
      <c r="I41" s="209"/>
      <c r="J41" s="208" t="s">
        <v>227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290"/>
      <c r="H42" s="291" t="s">
        <v>50</v>
      </c>
      <c r="I42" s="209"/>
      <c r="J42" s="208" t="s">
        <v>227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290"/>
      <c r="H43" s="291" t="s">
        <v>50</v>
      </c>
      <c r="I43" s="209"/>
      <c r="J43" s="208" t="s">
        <v>227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227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227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227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227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227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226</v>
      </c>
      <c r="K49" s="298" t="e">
        <v>#DIV/0!</v>
      </c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C3:CT53"/>
  <sheetViews>
    <sheetView tabSelected="1" zoomScaleNormal="100" zoomScaleSheetLayoutView="85" workbookViewId="0"/>
  </sheetViews>
  <sheetFormatPr defaultColWidth="10.6328125" defaultRowHeight="21" customHeight="1" x14ac:dyDescent="0.2"/>
  <cols>
    <col min="1" max="2" width="10.6328125" style="153"/>
    <col min="3" max="4" width="10.6328125" style="190"/>
    <col min="5" max="5" width="13" style="190" customWidth="1"/>
    <col min="6" max="14" width="10.6328125" style="190"/>
    <col min="15" max="15" width="10.6328125" style="153"/>
    <col min="16" max="25" width="10.6328125" style="154"/>
    <col min="26" max="98" width="10.6328125" style="155"/>
    <col min="99" max="16384" width="10.6328125" style="153"/>
  </cols>
  <sheetData>
    <row r="3" spans="3:14" ht="21" customHeight="1" x14ac:dyDescent="0.2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">
      <c r="C5" s="304" t="s">
        <v>21</v>
      </c>
      <c r="D5" s="305"/>
      <c r="E5" s="306"/>
      <c r="F5" s="384" t="s">
        <v>221</v>
      </c>
      <c r="G5" s="385"/>
      <c r="H5" s="385"/>
      <c r="I5" s="385"/>
      <c r="J5" s="385"/>
      <c r="K5" s="385"/>
      <c r="L5" s="385"/>
      <c r="M5" s="385"/>
      <c r="N5" s="386"/>
    </row>
    <row r="6" spans="3:14" ht="21" customHeight="1" x14ac:dyDescent="0.2">
      <c r="C6" s="294" t="s">
        <v>20</v>
      </c>
      <c r="D6" s="295"/>
      <c r="E6" s="296"/>
      <c r="F6" s="332" t="s">
        <v>222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">
      <c r="C9" s="318" t="s">
        <v>185</v>
      </c>
      <c r="D9" s="319"/>
      <c r="E9" s="123">
        <v>204793.33333333334</v>
      </c>
      <c r="F9" s="124" t="s">
        <v>154</v>
      </c>
      <c r="G9" s="322" t="s">
        <v>210</v>
      </c>
      <c r="H9" s="323"/>
      <c r="I9" s="123">
        <v>4449.333333333333</v>
      </c>
      <c r="J9" s="124" t="s">
        <v>194</v>
      </c>
      <c r="K9" s="318" t="s">
        <v>182</v>
      </c>
      <c r="L9" s="373"/>
      <c r="M9" s="125">
        <v>1011.6666666666666</v>
      </c>
      <c r="N9" s="126" t="s">
        <v>195</v>
      </c>
    </row>
    <row r="10" spans="3:14" ht="21" customHeight="1" x14ac:dyDescent="0.2">
      <c r="C10" s="320" t="s">
        <v>184</v>
      </c>
      <c r="D10" s="321"/>
      <c r="E10" s="127">
        <v>25260</v>
      </c>
      <c r="F10" s="128" t="s">
        <v>154</v>
      </c>
      <c r="G10" s="324" t="s">
        <v>188</v>
      </c>
      <c r="H10" s="328"/>
      <c r="I10" s="127">
        <v>5320.333333333333</v>
      </c>
      <c r="J10" s="128" t="s">
        <v>196</v>
      </c>
      <c r="K10" s="129"/>
      <c r="L10" s="130"/>
      <c r="M10" s="131"/>
      <c r="N10" s="132"/>
    </row>
    <row r="11" spans="3:14" ht="21" customHeight="1" x14ac:dyDescent="0.2">
      <c r="C11" s="324" t="s">
        <v>186</v>
      </c>
      <c r="D11" s="325"/>
      <c r="E11" s="127">
        <v>121596.66666666667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">
      <c r="C12" s="326" t="s">
        <v>181</v>
      </c>
      <c r="D12" s="327"/>
      <c r="E12" s="140">
        <v>13217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">
      <c r="C16" s="343" t="s">
        <v>6</v>
      </c>
      <c r="D16" s="344"/>
      <c r="E16" s="159"/>
      <c r="F16" s="349"/>
      <c r="G16" s="350"/>
      <c r="H16" s="366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">
      <c r="C17" s="288" t="s">
        <v>7</v>
      </c>
      <c r="D17" s="289"/>
      <c r="E17" s="160" t="s">
        <v>197</v>
      </c>
      <c r="F17" s="208">
        <v>18200</v>
      </c>
      <c r="G17" s="290"/>
      <c r="H17" s="381">
        <v>18600</v>
      </c>
      <c r="I17" s="382"/>
      <c r="J17" s="383">
        <v>22100</v>
      </c>
      <c r="K17" s="382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">
      <c r="C18" s="288" t="s">
        <v>8</v>
      </c>
      <c r="D18" s="289"/>
      <c r="E18" s="161" t="s">
        <v>197</v>
      </c>
      <c r="F18" s="208">
        <v>11200</v>
      </c>
      <c r="G18" s="290"/>
      <c r="H18" s="291">
        <v>11300</v>
      </c>
      <c r="I18" s="209"/>
      <c r="J18" s="208">
        <v>21400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">
      <c r="C19" s="354" t="s">
        <v>9</v>
      </c>
      <c r="D19" s="355"/>
      <c r="E19" s="162" t="s">
        <v>77</v>
      </c>
      <c r="F19" s="208">
        <v>38.200000000000003</v>
      </c>
      <c r="G19" s="290"/>
      <c r="H19" s="291">
        <v>39.1</v>
      </c>
      <c r="I19" s="209"/>
      <c r="J19" s="208">
        <v>3.4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">
      <c r="C20" s="288" t="s">
        <v>10</v>
      </c>
      <c r="D20" s="289"/>
      <c r="E20" s="162" t="s">
        <v>78</v>
      </c>
      <c r="F20" s="208">
        <v>224</v>
      </c>
      <c r="G20" s="290"/>
      <c r="H20" s="291">
        <v>205</v>
      </c>
      <c r="I20" s="209"/>
      <c r="J20" s="208">
        <v>73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">
      <c r="C21" s="288" t="s">
        <v>11</v>
      </c>
      <c r="D21" s="289"/>
      <c r="E21" s="162" t="s">
        <v>77</v>
      </c>
      <c r="F21" s="208">
        <v>7.7</v>
      </c>
      <c r="G21" s="290"/>
      <c r="H21" s="372">
        <v>7.9</v>
      </c>
      <c r="I21" s="317"/>
      <c r="J21" s="316">
        <v>12.4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">
      <c r="C22" s="288" t="s">
        <v>81</v>
      </c>
      <c r="D22" s="289"/>
      <c r="E22" s="162" t="s">
        <v>198</v>
      </c>
      <c r="F22" s="208">
        <v>20</v>
      </c>
      <c r="G22" s="290"/>
      <c r="H22" s="291">
        <v>2E-3</v>
      </c>
      <c r="I22" s="209"/>
      <c r="J22" s="208">
        <v>2E-3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">
      <c r="C23" s="360" t="s">
        <v>199</v>
      </c>
      <c r="D23" s="361"/>
      <c r="E23" s="162" t="s">
        <v>198</v>
      </c>
      <c r="F23" s="208">
        <v>13</v>
      </c>
      <c r="G23" s="290"/>
      <c r="H23" s="368">
        <v>2E-3</v>
      </c>
      <c r="I23" s="369"/>
      <c r="J23" s="208">
        <v>2E-3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316">
        <v>6.5</v>
      </c>
      <c r="K25" s="317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">
      <c r="C26" s="299" t="s">
        <v>200</v>
      </c>
      <c r="D26" s="367"/>
      <c r="E26" s="177" t="s">
        <v>77</v>
      </c>
      <c r="F26" s="208" t="s">
        <v>50</v>
      </c>
      <c r="G26" s="356"/>
      <c r="H26" s="291" t="s">
        <v>50</v>
      </c>
      <c r="I26" s="209"/>
      <c r="J26" s="208">
        <v>12.4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">
      <c r="C27" s="360" t="s">
        <v>199</v>
      </c>
      <c r="D27" s="361"/>
      <c r="E27" s="170" t="s">
        <v>88</v>
      </c>
      <c r="F27" s="208" t="s">
        <v>50</v>
      </c>
      <c r="G27" s="356"/>
      <c r="H27" s="291" t="s">
        <v>50</v>
      </c>
      <c r="I27" s="209"/>
      <c r="J27" s="208">
        <v>7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">
      <c r="C28" s="299" t="s">
        <v>150</v>
      </c>
      <c r="D28" s="300"/>
      <c r="E28" s="179" t="s">
        <v>197</v>
      </c>
      <c r="F28" s="208" t="s">
        <v>50</v>
      </c>
      <c r="G28" s="356"/>
      <c r="H28" s="291" t="s">
        <v>50</v>
      </c>
      <c r="I28" s="209"/>
      <c r="J28" s="208">
        <v>0.14000000000000001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191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">
      <c r="C30" s="299" t="s">
        <v>152</v>
      </c>
      <c r="D30" s="300"/>
      <c r="E30" s="179" t="s">
        <v>197</v>
      </c>
      <c r="F30" s="208" t="s">
        <v>50</v>
      </c>
      <c r="G30" s="356"/>
      <c r="H30" s="291" t="s">
        <v>50</v>
      </c>
      <c r="I30" s="209"/>
      <c r="J30" s="208" t="s">
        <v>192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">
      <c r="C31" s="288" t="s">
        <v>13</v>
      </c>
      <c r="D31" s="289"/>
      <c r="E31" s="170" t="s">
        <v>201</v>
      </c>
      <c r="F31" s="208" t="s">
        <v>50</v>
      </c>
      <c r="G31" s="356"/>
      <c r="H31" s="291" t="s">
        <v>50</v>
      </c>
      <c r="I31" s="209"/>
      <c r="J31" s="208">
        <v>3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">
      <c r="C32" s="360" t="s">
        <v>199</v>
      </c>
      <c r="D32" s="361"/>
      <c r="E32" s="170" t="s">
        <v>201</v>
      </c>
      <c r="F32" s="208" t="s">
        <v>50</v>
      </c>
      <c r="G32" s="356"/>
      <c r="H32" s="291" t="s">
        <v>50</v>
      </c>
      <c r="I32" s="209"/>
      <c r="J32" s="208">
        <v>3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">
      <c r="C33" s="288" t="s">
        <v>14</v>
      </c>
      <c r="D33" s="289"/>
      <c r="E33" s="170" t="s">
        <v>201</v>
      </c>
      <c r="F33" s="208" t="s">
        <v>50</v>
      </c>
      <c r="G33" s="356"/>
      <c r="H33" s="291" t="s">
        <v>50</v>
      </c>
      <c r="I33" s="209"/>
      <c r="J33" s="208" t="s">
        <v>193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">
      <c r="C34" s="308" t="s">
        <v>180</v>
      </c>
      <c r="D34" s="309"/>
      <c r="E34" s="185" t="s">
        <v>202</v>
      </c>
      <c r="F34" s="310" t="s">
        <v>50</v>
      </c>
      <c r="G34" s="371"/>
      <c r="H34" s="291">
        <v>109</v>
      </c>
      <c r="I34" s="209"/>
      <c r="J34" s="316">
        <v>2</v>
      </c>
      <c r="K34" s="317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">
      <c r="C35" s="362"/>
      <c r="D35" s="149" t="s">
        <v>178</v>
      </c>
      <c r="E35" s="170" t="s">
        <v>203</v>
      </c>
      <c r="F35" s="208" t="s">
        <v>50</v>
      </c>
      <c r="G35" s="356"/>
      <c r="H35" s="291">
        <v>109</v>
      </c>
      <c r="I35" s="209"/>
      <c r="J35" s="208">
        <v>1.8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">
      <c r="C36" s="363"/>
      <c r="D36" s="149" t="s">
        <v>179</v>
      </c>
      <c r="E36" s="170" t="s">
        <v>203</v>
      </c>
      <c r="F36" s="208" t="s">
        <v>50</v>
      </c>
      <c r="G36" s="356"/>
      <c r="H36" s="364">
        <v>3.0000000000000001E-3</v>
      </c>
      <c r="I36" s="365"/>
      <c r="J36" s="208">
        <v>0.19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208">
        <v>109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">
      <c r="C40" s="288" t="s">
        <v>124</v>
      </c>
      <c r="D40" s="289"/>
      <c r="E40" s="170" t="s">
        <v>201</v>
      </c>
      <c r="F40" s="208" t="s">
        <v>50</v>
      </c>
      <c r="G40" s="356"/>
      <c r="H40" s="291" t="s">
        <v>50</v>
      </c>
      <c r="I40" s="209"/>
      <c r="J40" s="208">
        <v>0.01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">
      <c r="C41" s="288" t="s">
        <v>133</v>
      </c>
      <c r="D41" s="289"/>
      <c r="E41" s="170" t="s">
        <v>201</v>
      </c>
      <c r="F41" s="208" t="s">
        <v>50</v>
      </c>
      <c r="G41" s="356"/>
      <c r="H41" s="291" t="s">
        <v>50</v>
      </c>
      <c r="I41" s="209"/>
      <c r="J41" s="208" t="s">
        <v>211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">
      <c r="C42" s="288" t="s">
        <v>132</v>
      </c>
      <c r="D42" s="289"/>
      <c r="E42" s="170" t="s">
        <v>201</v>
      </c>
      <c r="F42" s="208" t="s">
        <v>50</v>
      </c>
      <c r="G42" s="356"/>
      <c r="H42" s="291" t="s">
        <v>50</v>
      </c>
      <c r="I42" s="209"/>
      <c r="J42" s="208" t="s">
        <v>211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">
      <c r="C43" s="288" t="s">
        <v>36</v>
      </c>
      <c r="D43" s="289"/>
      <c r="E43" s="170" t="s">
        <v>201</v>
      </c>
      <c r="F43" s="208" t="s">
        <v>50</v>
      </c>
      <c r="G43" s="356"/>
      <c r="H43" s="291" t="s">
        <v>50</v>
      </c>
      <c r="I43" s="209"/>
      <c r="J43" s="208" t="s">
        <v>211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">
      <c r="C44" s="288" t="s">
        <v>131</v>
      </c>
      <c r="D44" s="289"/>
      <c r="E44" s="170" t="s">
        <v>201</v>
      </c>
      <c r="F44" s="208" t="s">
        <v>50</v>
      </c>
      <c r="G44" s="290"/>
      <c r="H44" s="291" t="s">
        <v>50</v>
      </c>
      <c r="I44" s="209"/>
      <c r="J44" s="208" t="s">
        <v>211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">
      <c r="C45" s="288" t="s">
        <v>37</v>
      </c>
      <c r="D45" s="289"/>
      <c r="E45" s="170" t="s">
        <v>201</v>
      </c>
      <c r="F45" s="208" t="s">
        <v>50</v>
      </c>
      <c r="G45" s="290"/>
      <c r="H45" s="291" t="s">
        <v>50</v>
      </c>
      <c r="I45" s="209"/>
      <c r="J45" s="208" t="s">
        <v>211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">
      <c r="C46" s="288" t="s">
        <v>38</v>
      </c>
      <c r="D46" s="289"/>
      <c r="E46" s="170" t="s">
        <v>201</v>
      </c>
      <c r="F46" s="208" t="s">
        <v>50</v>
      </c>
      <c r="G46" s="290"/>
      <c r="H46" s="291" t="s">
        <v>50</v>
      </c>
      <c r="I46" s="209"/>
      <c r="J46" s="208" t="s">
        <v>211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">
      <c r="C47" s="288" t="s">
        <v>39</v>
      </c>
      <c r="D47" s="289"/>
      <c r="E47" s="170" t="s">
        <v>201</v>
      </c>
      <c r="F47" s="208" t="s">
        <v>50</v>
      </c>
      <c r="G47" s="290"/>
      <c r="H47" s="291" t="s">
        <v>50</v>
      </c>
      <c r="I47" s="209"/>
      <c r="J47" s="208" t="s">
        <v>211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">
      <c r="C48" s="288" t="s">
        <v>40</v>
      </c>
      <c r="D48" s="289"/>
      <c r="E48" s="170" t="s">
        <v>201</v>
      </c>
      <c r="F48" s="208" t="s">
        <v>50</v>
      </c>
      <c r="G48" s="290"/>
      <c r="H48" s="291" t="s">
        <v>50</v>
      </c>
      <c r="I48" s="209"/>
      <c r="J48" s="208" t="s">
        <v>211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">
      <c r="C49" s="358" t="s">
        <v>41</v>
      </c>
      <c r="D49" s="359"/>
      <c r="E49" s="188" t="s">
        <v>201</v>
      </c>
      <c r="F49" s="297" t="s">
        <v>50</v>
      </c>
      <c r="G49" s="303"/>
      <c r="H49" s="357" t="s">
        <v>50</v>
      </c>
      <c r="I49" s="298"/>
      <c r="J49" s="297" t="s">
        <v>193</v>
      </c>
      <c r="K49" s="298"/>
      <c r="L49" s="294" t="s">
        <v>149</v>
      </c>
      <c r="M49" s="295"/>
      <c r="N49" s="296"/>
    </row>
    <row r="50" spans="3:14" ht="21" customHeight="1" x14ac:dyDescent="0.2">
      <c r="C50" s="293" t="s">
        <v>204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">
      <c r="C51" s="307" t="s">
        <v>205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成績書まとめ</vt:lpstr>
      <vt:lpstr>1号炉_R4.08</vt:lpstr>
      <vt:lpstr>1号炉_R4.09</vt:lpstr>
      <vt:lpstr>1号炉_R5.02</vt:lpstr>
      <vt:lpstr>2号炉_R4.05</vt:lpstr>
      <vt:lpstr>2号炉_R4.06</vt:lpstr>
      <vt:lpstr>2号炉_R4.12</vt:lpstr>
      <vt:lpstr>1号炉_平均</vt:lpstr>
      <vt:lpstr>2号炉_平均</vt:lpstr>
      <vt:lpstr>補助ボイラー</vt:lpstr>
      <vt:lpstr>'1号炉_R4.08'!Print_Area</vt:lpstr>
      <vt:lpstr>'1号炉_R4.09'!Print_Area</vt:lpstr>
      <vt:lpstr>'1号炉_R5.02'!Print_Area</vt:lpstr>
      <vt:lpstr>'1号炉_平均'!Print_Area</vt:lpstr>
      <vt:lpstr>'2号炉_R4.05'!Print_Area</vt:lpstr>
      <vt:lpstr>'2号炉_R4.06'!Print_Area</vt:lpstr>
      <vt:lpstr>'2号炉_R4.12'!Print_Area</vt:lpstr>
      <vt:lpstr>'2号炉_平均'!Print_Area</vt:lpstr>
      <vt:lpstr>成績書まとめ!Print_Area</vt:lpstr>
    </vt:vector>
  </TitlesOfParts>
  <Company>建設局下水道河川部計画課水質係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建設局下水道河川部計画課水質係</dc:creator>
  <cp:lastModifiedBy>Windows ユーザー</cp:lastModifiedBy>
  <cp:lastPrinted>2022-09-06T01:06:17Z</cp:lastPrinted>
  <dcterms:created xsi:type="dcterms:W3CDTF">2002-05-20T00:58:36Z</dcterms:created>
  <dcterms:modified xsi:type="dcterms:W3CDTF">2024-04-30T06:29:38Z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