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.kobe.local\top\02_作業文書\01_局室区\12_建設局\00_建設局共通\3017_下水道部計画課\★水質試験結果等\R02年度\年報データ\"/>
    </mc:Choice>
  </mc:AlternateContent>
  <bookViews>
    <workbookView xWindow="0" yWindow="0" windowWidth="28800" windowHeight="11460" tabRatio="716"/>
  </bookViews>
  <sheets>
    <sheet name=" 東灘" sheetId="11" r:id="rId1"/>
    <sheet name="PI" sheetId="4" r:id="rId2"/>
    <sheet name="鈴蘭台" sheetId="6" r:id="rId3"/>
    <sheet name="西部" sheetId="10" r:id="rId4"/>
    <sheet name="垂水" sheetId="12" r:id="rId5"/>
    <sheet name="玉津" sheetId="13" r:id="rId6"/>
  </sheets>
  <definedNames>
    <definedName name="_xlnm.Print_Area" localSheetId="0">' 東灘'!$A$1:$AC$141</definedName>
    <definedName name="_xlnm.Print_Area" localSheetId="1">PI!$A$1:$AC$14</definedName>
    <definedName name="_xlnm.Print_Area" localSheetId="5">玉津!$A$1:$AC$114</definedName>
    <definedName name="_xlnm.Print_Area" localSheetId="4">垂水!$A$1:$AC$136</definedName>
    <definedName name="_xlnm.Print_Area" localSheetId="3">西部!$A$1:$AC$106</definedName>
    <definedName name="_xlnm.Print_Area" localSheetId="2">鈴蘭台!$A$1:$AC$19</definedName>
  </definedNames>
  <calcPr calcId="162913"/>
</workbook>
</file>

<file path=xl/calcChain.xml><?xml version="1.0" encoding="utf-8"?>
<calcChain xmlns="http://schemas.openxmlformats.org/spreadsheetml/2006/main">
  <c r="Z105" i="10" l="1"/>
  <c r="Y105" i="10"/>
  <c r="X105" i="10"/>
  <c r="W105" i="10"/>
  <c r="V105" i="10"/>
  <c r="U105" i="10"/>
  <c r="T105" i="10"/>
  <c r="S105" i="10"/>
  <c r="R105" i="10"/>
  <c r="Q105" i="10"/>
  <c r="P105" i="10"/>
  <c r="O105" i="10"/>
  <c r="N105" i="10"/>
  <c r="M105" i="10"/>
  <c r="L105" i="10"/>
  <c r="K105" i="10"/>
  <c r="J105" i="10"/>
  <c r="I105" i="10"/>
  <c r="H105" i="10"/>
  <c r="G105" i="10"/>
  <c r="F105" i="10"/>
  <c r="E105" i="10"/>
  <c r="D105" i="10"/>
  <c r="C105" i="10"/>
  <c r="AC105" i="10" l="1"/>
  <c r="AA105" i="10"/>
  <c r="AB105" i="10"/>
  <c r="AB93" i="12" l="1"/>
  <c r="AC93" i="12"/>
  <c r="AA93" i="12"/>
  <c r="T112" i="13" l="1"/>
  <c r="P111" i="13"/>
  <c r="X112" i="13" l="1"/>
  <c r="AB91" i="13"/>
  <c r="F111" i="13"/>
  <c r="J111" i="13"/>
  <c r="R111" i="13"/>
  <c r="V111" i="13"/>
  <c r="Z111" i="13"/>
  <c r="AB98" i="13"/>
  <c r="I112" i="13"/>
  <c r="M112" i="13"/>
  <c r="Y112" i="13"/>
  <c r="AB111" i="12"/>
  <c r="AB117" i="12"/>
  <c r="AB73" i="13"/>
  <c r="AB96" i="13"/>
  <c r="AB80" i="13"/>
  <c r="AC82" i="13"/>
  <c r="AB87" i="13"/>
  <c r="AC97" i="13"/>
  <c r="C112" i="13"/>
  <c r="G112" i="13"/>
  <c r="K112" i="13"/>
  <c r="O112" i="13"/>
  <c r="S112" i="13"/>
  <c r="W112" i="13"/>
  <c r="AC98" i="13"/>
  <c r="AB77" i="13"/>
  <c r="H112" i="13"/>
  <c r="AB99" i="13"/>
  <c r="E111" i="13"/>
  <c r="I111" i="13"/>
  <c r="M111" i="13"/>
  <c r="Q111" i="13"/>
  <c r="U111" i="13"/>
  <c r="Y111" i="13"/>
  <c r="L111" i="13"/>
  <c r="AC96" i="12"/>
  <c r="AB102" i="12"/>
  <c r="AB100" i="12"/>
  <c r="AB105" i="12"/>
  <c r="AB109" i="12"/>
  <c r="AB110" i="12"/>
  <c r="AB116" i="12"/>
  <c r="AC100" i="12"/>
  <c r="AC109" i="12"/>
  <c r="AC110" i="12"/>
  <c r="AC114" i="12"/>
  <c r="AC116" i="12"/>
  <c r="AC119" i="12"/>
  <c r="AB68" i="13"/>
  <c r="AC75" i="13"/>
  <c r="AA75" i="13"/>
  <c r="AB95" i="13"/>
  <c r="AC95" i="13"/>
  <c r="AA95" i="13"/>
  <c r="AC70" i="13"/>
  <c r="AB70" i="13"/>
  <c r="AA70" i="13"/>
  <c r="AB75" i="13"/>
  <c r="AC77" i="13"/>
  <c r="AB82" i="13"/>
  <c r="N111" i="13"/>
  <c r="AC74" i="13"/>
  <c r="AA74" i="13"/>
  <c r="AB76" i="13"/>
  <c r="AA76" i="13"/>
  <c r="AB78" i="13"/>
  <c r="AC81" i="13"/>
  <c r="AC83" i="13"/>
  <c r="Q112" i="13"/>
  <c r="AC92" i="13"/>
  <c r="AB92" i="13"/>
  <c r="AA92" i="13"/>
  <c r="AC69" i="13"/>
  <c r="AB69" i="13"/>
  <c r="AA69" i="13"/>
  <c r="AB71" i="13"/>
  <c r="AC71" i="13"/>
  <c r="AA71" i="13"/>
  <c r="AB74" i="13"/>
  <c r="AC76" i="13"/>
  <c r="AC78" i="13"/>
  <c r="F112" i="13"/>
  <c r="J112" i="13"/>
  <c r="N112" i="13"/>
  <c r="AC87" i="13"/>
  <c r="AC94" i="13"/>
  <c r="AB94" i="13"/>
  <c r="AA94" i="13"/>
  <c r="R112" i="13"/>
  <c r="V112" i="13"/>
  <c r="Z112" i="13"/>
  <c r="AA88" i="13"/>
  <c r="AC89" i="13"/>
  <c r="AA89" i="13"/>
  <c r="AB90" i="13"/>
  <c r="AA90" i="13"/>
  <c r="AC96" i="13"/>
  <c r="AC66" i="13"/>
  <c r="AA66" i="13"/>
  <c r="AB67" i="13"/>
  <c r="AA67" i="13"/>
  <c r="AC73" i="13"/>
  <c r="C111" i="13"/>
  <c r="G111" i="13"/>
  <c r="K111" i="13"/>
  <c r="O111" i="13"/>
  <c r="S111" i="13"/>
  <c r="W111" i="13"/>
  <c r="AA83" i="13"/>
  <c r="AC84" i="13"/>
  <c r="AA84" i="13"/>
  <c r="AB85" i="13"/>
  <c r="C113" i="13"/>
  <c r="AA85" i="13"/>
  <c r="AB88" i="13"/>
  <c r="AB89" i="13"/>
  <c r="AC90" i="13"/>
  <c r="AC91" i="13"/>
  <c r="D112" i="13"/>
  <c r="AB66" i="13"/>
  <c r="AC67" i="13"/>
  <c r="AC68" i="13"/>
  <c r="AA78" i="13"/>
  <c r="AC80" i="13"/>
  <c r="AA80" i="13"/>
  <c r="AB81" i="13"/>
  <c r="AA81" i="13"/>
  <c r="D111" i="13"/>
  <c r="H111" i="13"/>
  <c r="T111" i="13"/>
  <c r="X111" i="13"/>
  <c r="AB83" i="13"/>
  <c r="L112" i="13"/>
  <c r="P112" i="13"/>
  <c r="AB84" i="13"/>
  <c r="AC85" i="13"/>
  <c r="AC88" i="13"/>
  <c r="E112" i="13"/>
  <c r="U112" i="13"/>
  <c r="AA97" i="13"/>
  <c r="AB97" i="13"/>
  <c r="AA68" i="13"/>
  <c r="AA73" i="13"/>
  <c r="AA77" i="13"/>
  <c r="AA82" i="13"/>
  <c r="AA87" i="13"/>
  <c r="AA91" i="13"/>
  <c r="AA96" i="13"/>
  <c r="AA98" i="13"/>
  <c r="AC99" i="13"/>
  <c r="AA99" i="13"/>
  <c r="AB120" i="12"/>
  <c r="AC120" i="12"/>
  <c r="AC95" i="12"/>
  <c r="AB107" i="12"/>
  <c r="AC107" i="12"/>
  <c r="AA107" i="12"/>
  <c r="AC121" i="12"/>
  <c r="AB121" i="12"/>
  <c r="AA121" i="12"/>
  <c r="AB96" i="12"/>
  <c r="AB98" i="12"/>
  <c r="AC98" i="12"/>
  <c r="AA98" i="12"/>
  <c r="AC104" i="12"/>
  <c r="AC105" i="12"/>
  <c r="AA97" i="12"/>
  <c r="AA106" i="12"/>
  <c r="AB99" i="12"/>
  <c r="AC99" i="12"/>
  <c r="AC102" i="12"/>
  <c r="AA102" i="12"/>
  <c r="AC111" i="12"/>
  <c r="AA111" i="12"/>
  <c r="AB113" i="12"/>
  <c r="AC113" i="12"/>
  <c r="AA113" i="12"/>
  <c r="AB95" i="12"/>
  <c r="AC97" i="12"/>
  <c r="AC106" i="12"/>
  <c r="AB97" i="12"/>
  <c r="AB103" i="12"/>
  <c r="AC103" i="12"/>
  <c r="AA103" i="12"/>
  <c r="AB104" i="12"/>
  <c r="AB106" i="12"/>
  <c r="AC112" i="12"/>
  <c r="AB112" i="12"/>
  <c r="AA112" i="12"/>
  <c r="AA96" i="12"/>
  <c r="AA100" i="12"/>
  <c r="AA105" i="12"/>
  <c r="AA110" i="12"/>
  <c r="AC117" i="12"/>
  <c r="AA117" i="12"/>
  <c r="AA95" i="12"/>
  <c r="AA99" i="12"/>
  <c r="AA104" i="12"/>
  <c r="AA109" i="12"/>
  <c r="AB118" i="12"/>
  <c r="AC118" i="12"/>
  <c r="AA118" i="12"/>
  <c r="AB114" i="12"/>
  <c r="AA116" i="12"/>
  <c r="AB119" i="12"/>
  <c r="AA120" i="12"/>
  <c r="AA114" i="12"/>
  <c r="AA119" i="12"/>
  <c r="AA93" i="11" l="1"/>
  <c r="AB93" i="11"/>
  <c r="AC93" i="11"/>
  <c r="AB94" i="11"/>
  <c r="AC94" i="11"/>
  <c r="AA94" i="11"/>
  <c r="AC95" i="11"/>
  <c r="AA95" i="11"/>
  <c r="AB95" i="11"/>
  <c r="AA96" i="11"/>
  <c r="AB96" i="11"/>
  <c r="AC96" i="11"/>
  <c r="AA97" i="11"/>
  <c r="AB97" i="11"/>
  <c r="AC97" i="11"/>
  <c r="AB98" i="11"/>
  <c r="AA98" i="11"/>
  <c r="AC98" i="11"/>
  <c r="AC112" i="13"/>
  <c r="AB117" i="11"/>
  <c r="AC115" i="11"/>
  <c r="AB111" i="11"/>
  <c r="AB132" i="11"/>
  <c r="AB110" i="11"/>
  <c r="AC119" i="11"/>
  <c r="AC128" i="11"/>
  <c r="AC109" i="11"/>
  <c r="AB116" i="11"/>
  <c r="AB133" i="11"/>
  <c r="AB113" i="13"/>
  <c r="AA113" i="13"/>
  <c r="AC113" i="13"/>
  <c r="AA112" i="13"/>
  <c r="AB112" i="13"/>
  <c r="AA111" i="13"/>
  <c r="AC111" i="13"/>
  <c r="AB111" i="13"/>
  <c r="AC131" i="11"/>
  <c r="AB114" i="11"/>
  <c r="AC114" i="11"/>
  <c r="AA114" i="11"/>
  <c r="AC107" i="11"/>
  <c r="AB107" i="11"/>
  <c r="AA107" i="11"/>
  <c r="AB130" i="11"/>
  <c r="AC130" i="11"/>
  <c r="AA130" i="11"/>
  <c r="AB108" i="11"/>
  <c r="AC108" i="11"/>
  <c r="AA108" i="11"/>
  <c r="AC110" i="11"/>
  <c r="AB112" i="11"/>
  <c r="AC112" i="11"/>
  <c r="AA112" i="11"/>
  <c r="AC116" i="11"/>
  <c r="AB118" i="11"/>
  <c r="AC118" i="11"/>
  <c r="AA118" i="11"/>
  <c r="AC111" i="11"/>
  <c r="AA111" i="11"/>
  <c r="AC117" i="11"/>
  <c r="AA117" i="11"/>
  <c r="AB128" i="11"/>
  <c r="AC129" i="11"/>
  <c r="AB129" i="11"/>
  <c r="AA129" i="11"/>
  <c r="AB109" i="11"/>
  <c r="AA110" i="11"/>
  <c r="AB115" i="11"/>
  <c r="AA116" i="11"/>
  <c r="AB119" i="11"/>
  <c r="AC133" i="11"/>
  <c r="AA133" i="11"/>
  <c r="AA109" i="11"/>
  <c r="AA115" i="11"/>
  <c r="AA119" i="11"/>
  <c r="AC132" i="11"/>
  <c r="AA128" i="11"/>
  <c r="AB131" i="11"/>
  <c r="AA132" i="11"/>
  <c r="AA131" i="11"/>
</calcChain>
</file>

<file path=xl/sharedStrings.xml><?xml version="1.0" encoding="utf-8"?>
<sst xmlns="http://schemas.openxmlformats.org/spreadsheetml/2006/main" count="3787" uniqueCount="132">
  <si>
    <t>平均値</t>
  </si>
  <si>
    <t>%</t>
  </si>
  <si>
    <t>ポートアイランド処理場</t>
  </si>
  <si>
    <t>生汚泥低段</t>
    <rPh sb="0" eb="1">
      <t>ナマ</t>
    </rPh>
    <rPh sb="1" eb="3">
      <t>オデイ</t>
    </rPh>
    <rPh sb="3" eb="4">
      <t>テイ</t>
    </rPh>
    <rPh sb="4" eb="5">
      <t>ダン</t>
    </rPh>
    <phoneticPr fontId="2"/>
  </si>
  <si>
    <t>生汚泥分場</t>
    <rPh sb="0" eb="1">
      <t>ナマ</t>
    </rPh>
    <rPh sb="1" eb="3">
      <t>オデイ</t>
    </rPh>
    <rPh sb="3" eb="4">
      <t>ブン</t>
    </rPh>
    <rPh sb="4" eb="5">
      <t>ジョウ</t>
    </rPh>
    <phoneticPr fontId="2"/>
  </si>
  <si>
    <t>鈴蘭台処理場</t>
    <rPh sb="0" eb="3">
      <t>スズランダイ</t>
    </rPh>
    <rPh sb="3" eb="6">
      <t>ショリジョウ</t>
    </rPh>
    <phoneticPr fontId="2"/>
  </si>
  <si>
    <t>送泥汚泥</t>
    <rPh sb="0" eb="1">
      <t>ソウ</t>
    </rPh>
    <rPh sb="1" eb="2">
      <t>デイ</t>
    </rPh>
    <rPh sb="2" eb="4">
      <t>オデイ</t>
    </rPh>
    <phoneticPr fontId="2"/>
  </si>
  <si>
    <t>試料採取日</t>
    <rPh sb="0" eb="2">
      <t>シリョウ</t>
    </rPh>
    <rPh sb="2" eb="4">
      <t>サイシュ</t>
    </rPh>
    <rPh sb="4" eb="5">
      <t>ビ</t>
    </rPh>
    <phoneticPr fontId="2"/>
  </si>
  <si>
    <t>%</t>
    <phoneticPr fontId="2"/>
  </si>
  <si>
    <t>生汚泥高段</t>
    <rPh sb="0" eb="1">
      <t>ナマ</t>
    </rPh>
    <rPh sb="1" eb="3">
      <t>オデイ</t>
    </rPh>
    <rPh sb="3" eb="5">
      <t>コウダン</t>
    </rPh>
    <phoneticPr fontId="2"/>
  </si>
  <si>
    <t>-</t>
  </si>
  <si>
    <t>最大値</t>
    <rPh sb="2" eb="3">
      <t>チ</t>
    </rPh>
    <phoneticPr fontId="2"/>
  </si>
  <si>
    <t>最小値</t>
    <rPh sb="2" eb="3">
      <t>チ</t>
    </rPh>
    <phoneticPr fontId="2"/>
  </si>
  <si>
    <t>生汚泥</t>
    <rPh sb="0" eb="1">
      <t>ナマ</t>
    </rPh>
    <rPh sb="1" eb="3">
      <t>オデイ</t>
    </rPh>
    <phoneticPr fontId="2"/>
  </si>
  <si>
    <t>%</t>
    <phoneticPr fontId="2"/>
  </si>
  <si>
    <t>%</t>
    <phoneticPr fontId="2"/>
  </si>
  <si>
    <t>mg/L</t>
    <phoneticPr fontId="2"/>
  </si>
  <si>
    <t xml:space="preserve">  BOD</t>
    <phoneticPr fontId="2"/>
  </si>
  <si>
    <t xml:space="preserve">  pH</t>
    <phoneticPr fontId="2"/>
  </si>
  <si>
    <t xml:space="preserve">  pH</t>
  </si>
  <si>
    <t xml:space="preserve">  pH</t>
    <phoneticPr fontId="2"/>
  </si>
  <si>
    <t>余剰濃縮</t>
    <rPh sb="0" eb="2">
      <t>ヨジョウ</t>
    </rPh>
    <rPh sb="2" eb="4">
      <t>ノウシュク</t>
    </rPh>
    <phoneticPr fontId="2"/>
  </si>
  <si>
    <t xml:space="preserve">  濾液窒素濃度</t>
  </si>
  <si>
    <t xml:space="preserve">  濾液SS </t>
  </si>
  <si>
    <t>mg/L</t>
  </si>
  <si>
    <t xml:space="preserve">  濾液リン濃度</t>
  </si>
  <si>
    <t>脱水ケーキ（平均）</t>
    <rPh sb="0" eb="2">
      <t>ダッスイ</t>
    </rPh>
    <rPh sb="6" eb="8">
      <t>ヘイキン</t>
    </rPh>
    <phoneticPr fontId="2"/>
  </si>
  <si>
    <t>生濃縮1号（ベルト）</t>
    <rPh sb="0" eb="1">
      <t>ナマ</t>
    </rPh>
    <rPh sb="1" eb="3">
      <t>ノウシュク</t>
    </rPh>
    <phoneticPr fontId="2"/>
  </si>
  <si>
    <t>脱水ケーキ1号（ベルト）</t>
    <rPh sb="0" eb="2">
      <t>ダッスイ</t>
    </rPh>
    <rPh sb="6" eb="7">
      <t>ゴウ</t>
    </rPh>
    <phoneticPr fontId="2"/>
  </si>
  <si>
    <t>脱水ケーキ2号（ベルト）</t>
    <rPh sb="0" eb="2">
      <t>ダッスイ</t>
    </rPh>
    <rPh sb="6" eb="7">
      <t>ゴウ</t>
    </rPh>
    <phoneticPr fontId="2"/>
  </si>
  <si>
    <t>脱水ケーキ3号（ベルト）</t>
    <rPh sb="0" eb="2">
      <t>ダッスイ</t>
    </rPh>
    <rPh sb="6" eb="7">
      <t>ゴウ</t>
    </rPh>
    <phoneticPr fontId="2"/>
  </si>
  <si>
    <t>脱水ケーキ4号（ベルト）</t>
    <rPh sb="0" eb="2">
      <t>ダッスイ</t>
    </rPh>
    <rPh sb="6" eb="7">
      <t>ゴウ</t>
    </rPh>
    <phoneticPr fontId="2"/>
  </si>
  <si>
    <t>脱水ケーキ5号（ベルト）</t>
    <rPh sb="0" eb="2">
      <t>ダッスイ</t>
    </rPh>
    <rPh sb="6" eb="7">
      <t>ゴウ</t>
    </rPh>
    <phoneticPr fontId="2"/>
  </si>
  <si>
    <t>脱水ケーキ6号（ベルト）</t>
    <rPh sb="0" eb="2">
      <t>ダッスイ</t>
    </rPh>
    <rPh sb="6" eb="7">
      <t>ゴウ</t>
    </rPh>
    <phoneticPr fontId="2"/>
  </si>
  <si>
    <t>脱水ケーキ7号（スクリュー）</t>
    <rPh sb="0" eb="2">
      <t>ダッスイ</t>
    </rPh>
    <rPh sb="6" eb="7">
      <t>ゴウ</t>
    </rPh>
    <phoneticPr fontId="2"/>
  </si>
  <si>
    <t>脱水ケーキ（平均・スクリュー）</t>
    <rPh sb="0" eb="2">
      <t>ダッスイ</t>
    </rPh>
    <rPh sb="6" eb="8">
      <t>ヘイキン</t>
    </rPh>
    <phoneticPr fontId="2"/>
  </si>
  <si>
    <t>脱水ケーキ1号（スクリュー）</t>
    <rPh sb="0" eb="2">
      <t>ダッスイ</t>
    </rPh>
    <rPh sb="6" eb="7">
      <t>ゴウ</t>
    </rPh>
    <phoneticPr fontId="2"/>
  </si>
  <si>
    <t>脱水ケーキ（平均・ベルト）</t>
    <rPh sb="0" eb="2">
      <t>ダッスイ</t>
    </rPh>
    <rPh sb="6" eb="8">
      <t>ヘイキン</t>
    </rPh>
    <phoneticPr fontId="2"/>
  </si>
  <si>
    <t>玉津処理場－脱水ケーキ</t>
    <rPh sb="0" eb="2">
      <t>タマツ</t>
    </rPh>
    <rPh sb="6" eb="8">
      <t>ダッスイ</t>
    </rPh>
    <phoneticPr fontId="2"/>
  </si>
  <si>
    <t>脱水ケーキ2号（スクリュー）</t>
    <rPh sb="0" eb="2">
      <t>ダッスイ</t>
    </rPh>
    <rPh sb="6" eb="7">
      <t>ゴウ</t>
    </rPh>
    <phoneticPr fontId="2"/>
  </si>
  <si>
    <t>脱水ケーキ（1,3,4号平均）</t>
    <rPh sb="0" eb="2">
      <t>ダッスイ</t>
    </rPh>
    <rPh sb="11" eb="12">
      <t>ゴウ</t>
    </rPh>
    <rPh sb="12" eb="14">
      <t>ヘイキン</t>
    </rPh>
    <phoneticPr fontId="2"/>
  </si>
  <si>
    <t>脱水ケーキ（ベルト）</t>
    <rPh sb="0" eb="2">
      <t>ダッスイ</t>
    </rPh>
    <phoneticPr fontId="2"/>
  </si>
  <si>
    <t>東灘処理場</t>
    <phoneticPr fontId="2"/>
  </si>
  <si>
    <t>東灘処理場</t>
    <phoneticPr fontId="2"/>
  </si>
  <si>
    <t>西部処理場</t>
    <phoneticPr fontId="2"/>
  </si>
  <si>
    <t>垂水処理場</t>
    <rPh sb="0" eb="2">
      <t>タルミ</t>
    </rPh>
    <phoneticPr fontId="2"/>
  </si>
  <si>
    <t>玉津処理場</t>
    <rPh sb="0" eb="2">
      <t>タマツ</t>
    </rPh>
    <phoneticPr fontId="2"/>
  </si>
  <si>
    <r>
      <rPr>
        <sz val="10.5"/>
        <rFont val="ＭＳ Ｐ明朝"/>
        <family val="1"/>
        <charset val="128"/>
      </rPr>
      <t>試料採取日</t>
    </r>
    <rPh sb="0" eb="2">
      <t>シリョウ</t>
    </rPh>
    <rPh sb="2" eb="4">
      <t>サイシュ</t>
    </rPh>
    <rPh sb="4" eb="5">
      <t>ビ</t>
    </rPh>
    <phoneticPr fontId="2"/>
  </si>
  <si>
    <r>
      <rPr>
        <sz val="10.5"/>
        <rFont val="ＭＳ Ｐ明朝"/>
        <family val="1"/>
        <charset val="128"/>
      </rPr>
      <t>平均値</t>
    </r>
  </si>
  <si>
    <r>
      <rPr>
        <sz val="10.5"/>
        <rFont val="ＭＳ Ｐ明朝"/>
        <family val="1"/>
        <charset val="128"/>
      </rPr>
      <t>最大値</t>
    </r>
    <rPh sb="2" eb="3">
      <t>チ</t>
    </rPh>
    <phoneticPr fontId="2"/>
  </si>
  <si>
    <r>
      <rPr>
        <sz val="10.5"/>
        <rFont val="ＭＳ Ｐ明朝"/>
        <family val="1"/>
        <charset val="128"/>
      </rPr>
      <t>最小値</t>
    </r>
    <rPh sb="2" eb="3">
      <t>チ</t>
    </rPh>
    <phoneticPr fontId="2"/>
  </si>
  <si>
    <r>
      <rPr>
        <sz val="10.5"/>
        <rFont val="ＭＳ Ｐ明朝"/>
        <family val="1"/>
        <charset val="128"/>
      </rPr>
      <t>生汚泥</t>
    </r>
    <r>
      <rPr>
        <sz val="10.5"/>
        <rFont val="Times New Roman"/>
        <family val="1"/>
      </rPr>
      <t>1</t>
    </r>
    <phoneticPr fontId="2"/>
  </si>
  <si>
    <r>
      <t xml:space="preserve">  </t>
    </r>
    <r>
      <rPr>
        <sz val="10.5"/>
        <rFont val="ＭＳ Ｐ明朝"/>
        <family val="1"/>
        <charset val="128"/>
      </rPr>
      <t>蒸発残留物</t>
    </r>
    <r>
      <rPr>
        <sz val="10.5"/>
        <rFont val="Times New Roman"/>
        <family val="1"/>
      </rPr>
      <t xml:space="preserve"> </t>
    </r>
  </si>
  <si>
    <r>
      <t xml:space="preserve">  </t>
    </r>
    <r>
      <rPr>
        <sz val="10.5"/>
        <rFont val="ＭＳ Ｐ明朝"/>
        <family val="1"/>
        <charset val="128"/>
      </rPr>
      <t>強熱残留物</t>
    </r>
    <r>
      <rPr>
        <sz val="10.5"/>
        <rFont val="Times New Roman"/>
        <family val="1"/>
      </rPr>
      <t xml:space="preserve"> </t>
    </r>
  </si>
  <si>
    <r>
      <t xml:space="preserve">  </t>
    </r>
    <r>
      <rPr>
        <sz val="10.5"/>
        <rFont val="ＭＳ Ｐ明朝"/>
        <family val="1"/>
        <charset val="128"/>
      </rPr>
      <t>強熱減</t>
    </r>
    <r>
      <rPr>
        <sz val="10.5"/>
        <rFont val="Times New Roman"/>
        <family val="1"/>
      </rPr>
      <t>/</t>
    </r>
    <r>
      <rPr>
        <sz val="10.5"/>
        <rFont val="ＭＳ Ｐ明朝"/>
        <family val="1"/>
        <charset val="128"/>
      </rPr>
      <t>蒸発残</t>
    </r>
    <r>
      <rPr>
        <sz val="10.5"/>
        <rFont val="Times New Roman"/>
        <family val="1"/>
      </rPr>
      <t xml:space="preserve"> </t>
    </r>
  </si>
  <si>
    <r>
      <rPr>
        <sz val="10.5"/>
        <rFont val="ＭＳ Ｐ明朝"/>
        <family val="1"/>
        <charset val="128"/>
      </rPr>
      <t>余剰濃縮（ベルト）</t>
    </r>
    <r>
      <rPr>
        <sz val="10.5"/>
        <rFont val="Times New Roman"/>
        <family val="1"/>
      </rPr>
      <t>1</t>
    </r>
    <rPh sb="0" eb="2">
      <t>ヨジョウ</t>
    </rPh>
    <rPh sb="2" eb="4">
      <t>ノウシュク</t>
    </rPh>
    <phoneticPr fontId="2"/>
  </si>
  <si>
    <r>
      <t xml:space="preserve">  </t>
    </r>
    <r>
      <rPr>
        <sz val="10.5"/>
        <rFont val="ＭＳ Ｐ明朝"/>
        <family val="1"/>
        <charset val="128"/>
      </rPr>
      <t>分離水</t>
    </r>
    <r>
      <rPr>
        <sz val="10.5"/>
        <rFont val="Times New Roman"/>
        <family val="1"/>
      </rPr>
      <t xml:space="preserve">SS </t>
    </r>
  </si>
  <si>
    <r>
      <rPr>
        <sz val="10.5"/>
        <rFont val="ＭＳ Ｐ明朝"/>
        <family val="1"/>
        <charset val="128"/>
      </rPr>
      <t>余剰濃縮（ベルト）</t>
    </r>
    <r>
      <rPr>
        <sz val="10.5"/>
        <rFont val="Times New Roman"/>
        <family val="1"/>
      </rPr>
      <t>2</t>
    </r>
    <rPh sb="0" eb="2">
      <t>ヨジョウ</t>
    </rPh>
    <rPh sb="2" eb="4">
      <t>ノウシュク</t>
    </rPh>
    <phoneticPr fontId="2"/>
  </si>
  <si>
    <r>
      <rPr>
        <sz val="10.5"/>
        <rFont val="ＭＳ Ｐ明朝"/>
        <family val="1"/>
        <charset val="128"/>
      </rPr>
      <t>余剰濃縮（ベルト）</t>
    </r>
    <r>
      <rPr>
        <sz val="10.5"/>
        <rFont val="Times New Roman"/>
        <family val="1"/>
      </rPr>
      <t>3</t>
    </r>
    <rPh sb="0" eb="2">
      <t>ヨジョウ</t>
    </rPh>
    <rPh sb="2" eb="4">
      <t>ノウシュク</t>
    </rPh>
    <phoneticPr fontId="2"/>
  </si>
  <si>
    <r>
      <rPr>
        <sz val="10.5"/>
        <rFont val="ＭＳ Ｐ明朝"/>
        <family val="1"/>
        <charset val="128"/>
      </rPr>
      <t>余剰濃縮（ベルト）</t>
    </r>
    <r>
      <rPr>
        <sz val="10.5"/>
        <rFont val="Times New Roman"/>
        <family val="1"/>
      </rPr>
      <t>4</t>
    </r>
    <rPh sb="0" eb="2">
      <t>ヨジョウ</t>
    </rPh>
    <rPh sb="2" eb="4">
      <t>ノウシュク</t>
    </rPh>
    <phoneticPr fontId="2"/>
  </si>
  <si>
    <r>
      <rPr>
        <sz val="10.5"/>
        <rFont val="ＭＳ Ｐ明朝"/>
        <family val="1"/>
        <charset val="128"/>
      </rPr>
      <t>消化汚泥</t>
    </r>
    <r>
      <rPr>
        <sz val="10.5"/>
        <rFont val="Times New Roman"/>
        <family val="1"/>
      </rPr>
      <t>1</t>
    </r>
    <r>
      <rPr>
        <sz val="10.5"/>
        <rFont val="ＭＳ Ｐ明朝"/>
        <family val="1"/>
        <charset val="128"/>
      </rPr>
      <t>号</t>
    </r>
    <rPh sb="0" eb="2">
      <t>ショウカ</t>
    </rPh>
    <rPh sb="2" eb="4">
      <t>オデイ</t>
    </rPh>
    <rPh sb="5" eb="6">
      <t>ゴウ</t>
    </rPh>
    <phoneticPr fontId="2"/>
  </si>
  <si>
    <r>
      <t xml:space="preserve">  </t>
    </r>
    <r>
      <rPr>
        <sz val="10.5"/>
        <rFont val="ＭＳ Ｐ明朝"/>
        <family val="1"/>
        <charset val="128"/>
      </rPr>
      <t>アルカリ度</t>
    </r>
    <r>
      <rPr>
        <sz val="10.5"/>
        <rFont val="Times New Roman"/>
        <family val="1"/>
      </rPr>
      <t xml:space="preserve"> </t>
    </r>
  </si>
  <si>
    <r>
      <t xml:space="preserve">  </t>
    </r>
    <r>
      <rPr>
        <sz val="10.5"/>
        <rFont val="ＭＳ Ｐ明朝"/>
        <family val="1"/>
        <charset val="128"/>
      </rPr>
      <t>揮発性有機酸</t>
    </r>
    <r>
      <rPr>
        <sz val="10.5"/>
        <rFont val="Times New Roman"/>
        <family val="1"/>
      </rPr>
      <t xml:space="preserve"> </t>
    </r>
  </si>
  <si>
    <r>
      <rPr>
        <sz val="10.5"/>
        <rFont val="ＭＳ Ｐ明朝"/>
        <family val="1"/>
        <charset val="128"/>
      </rPr>
      <t>消化汚泥</t>
    </r>
    <r>
      <rPr>
        <sz val="10.5"/>
        <rFont val="Times New Roman"/>
        <family val="1"/>
      </rPr>
      <t>2</t>
    </r>
    <r>
      <rPr>
        <sz val="10.5"/>
        <rFont val="ＭＳ Ｐ明朝"/>
        <family val="1"/>
        <charset val="128"/>
      </rPr>
      <t>号</t>
    </r>
    <rPh sb="0" eb="2">
      <t>ショウカ</t>
    </rPh>
    <rPh sb="2" eb="4">
      <t>オデイ</t>
    </rPh>
    <rPh sb="5" eb="6">
      <t>ゴウ</t>
    </rPh>
    <phoneticPr fontId="2"/>
  </si>
  <si>
    <r>
      <rPr>
        <sz val="10.5"/>
        <rFont val="ＭＳ Ｐ明朝"/>
        <family val="1"/>
        <charset val="128"/>
      </rPr>
      <t>消化汚泥</t>
    </r>
    <r>
      <rPr>
        <sz val="10.5"/>
        <rFont val="Times New Roman"/>
        <family val="1"/>
      </rPr>
      <t>3</t>
    </r>
    <r>
      <rPr>
        <sz val="10.5"/>
        <rFont val="ＭＳ Ｐ明朝"/>
        <family val="1"/>
        <charset val="128"/>
      </rPr>
      <t>号</t>
    </r>
    <rPh sb="0" eb="2">
      <t>ショウカ</t>
    </rPh>
    <rPh sb="2" eb="4">
      <t>オデイ</t>
    </rPh>
    <rPh sb="5" eb="6">
      <t>ゴウ</t>
    </rPh>
    <phoneticPr fontId="2"/>
  </si>
  <si>
    <r>
      <rPr>
        <sz val="10.5"/>
        <rFont val="ＭＳ Ｐ明朝"/>
        <family val="1"/>
        <charset val="128"/>
      </rPr>
      <t>　アルカリ度</t>
    </r>
    <rPh sb="5" eb="6">
      <t>ド</t>
    </rPh>
    <phoneticPr fontId="2"/>
  </si>
  <si>
    <r>
      <t xml:space="preserve">  </t>
    </r>
    <r>
      <rPr>
        <sz val="10.5"/>
        <rFont val="ＭＳ Ｐ明朝"/>
        <family val="1"/>
        <charset val="128"/>
      </rPr>
      <t>揮発性有機酸</t>
    </r>
    <r>
      <rPr>
        <sz val="10.5"/>
        <rFont val="Times New Roman"/>
        <family val="1"/>
      </rPr>
      <t xml:space="preserve"> </t>
    </r>
    <phoneticPr fontId="2"/>
  </si>
  <si>
    <r>
      <rPr>
        <sz val="10.5"/>
        <rFont val="ＭＳ Ｐ明朝"/>
        <family val="1"/>
        <charset val="128"/>
      </rPr>
      <t>りん回収汚泥</t>
    </r>
    <rPh sb="2" eb="4">
      <t>カイシュウ</t>
    </rPh>
    <rPh sb="4" eb="6">
      <t>オデイ</t>
    </rPh>
    <phoneticPr fontId="2"/>
  </si>
  <si>
    <r>
      <rPr>
        <sz val="10.5"/>
        <rFont val="ＭＳ Ｐ明朝"/>
        <family val="1"/>
        <charset val="128"/>
      </rPr>
      <t>貯留槽汚泥</t>
    </r>
    <rPh sb="0" eb="2">
      <t>チョリュウ</t>
    </rPh>
    <rPh sb="2" eb="3">
      <t>ソウ</t>
    </rPh>
    <rPh sb="3" eb="5">
      <t>オデイ</t>
    </rPh>
    <phoneticPr fontId="2"/>
  </si>
  <si>
    <r>
      <t xml:space="preserve">  </t>
    </r>
    <r>
      <rPr>
        <sz val="10.5"/>
        <rFont val="ＭＳ Ｐ明朝"/>
        <family val="1"/>
        <charset val="128"/>
      </rPr>
      <t>蒸発残留物</t>
    </r>
    <rPh sb="2" eb="4">
      <t>ジョウハツ</t>
    </rPh>
    <rPh sb="4" eb="6">
      <t>ザンリュウ</t>
    </rPh>
    <rPh sb="6" eb="7">
      <t>ブツ</t>
    </rPh>
    <phoneticPr fontId="2"/>
  </si>
  <si>
    <r>
      <rPr>
        <sz val="10.5"/>
        <rFont val="ＭＳ Ｐ明朝"/>
        <family val="1"/>
        <charset val="128"/>
      </rPr>
      <t>脱水機</t>
    </r>
    <r>
      <rPr>
        <sz val="10.5"/>
        <rFont val="Times New Roman"/>
        <family val="1"/>
      </rPr>
      <t>2</t>
    </r>
    <r>
      <rPr>
        <sz val="10.5"/>
        <rFont val="ＭＳ Ｐ明朝"/>
        <family val="1"/>
        <charset val="128"/>
      </rPr>
      <t>号前濃縮</t>
    </r>
    <rPh sb="0" eb="2">
      <t>ダッスイ</t>
    </rPh>
    <rPh sb="2" eb="3">
      <t>キ</t>
    </rPh>
    <rPh sb="4" eb="5">
      <t>ゴウ</t>
    </rPh>
    <rPh sb="5" eb="6">
      <t>マエ</t>
    </rPh>
    <rPh sb="6" eb="8">
      <t>ノウシュク</t>
    </rPh>
    <phoneticPr fontId="2"/>
  </si>
  <si>
    <r>
      <t xml:space="preserve">  </t>
    </r>
    <r>
      <rPr>
        <sz val="10.5"/>
        <rFont val="ＭＳ Ｐ明朝"/>
        <family val="1"/>
        <charset val="128"/>
      </rPr>
      <t>濾液</t>
    </r>
    <r>
      <rPr>
        <sz val="10.5"/>
        <rFont val="Times New Roman"/>
        <family val="1"/>
      </rPr>
      <t xml:space="preserve">SS </t>
    </r>
    <rPh sb="2" eb="3">
      <t>ロ</t>
    </rPh>
    <rPh sb="3" eb="4">
      <t>エキ</t>
    </rPh>
    <phoneticPr fontId="2"/>
  </si>
  <si>
    <r>
      <t xml:space="preserve">  </t>
    </r>
    <r>
      <rPr>
        <sz val="10.5"/>
        <rFont val="ＭＳ Ｐ明朝"/>
        <family val="1"/>
        <charset val="128"/>
      </rPr>
      <t>濾液全窒素</t>
    </r>
    <rPh sb="2" eb="3">
      <t>ロ</t>
    </rPh>
    <rPh sb="3" eb="4">
      <t>エキ</t>
    </rPh>
    <rPh sb="4" eb="5">
      <t>ゼン</t>
    </rPh>
    <rPh sb="5" eb="7">
      <t>チッソ</t>
    </rPh>
    <phoneticPr fontId="2"/>
  </si>
  <si>
    <r>
      <t xml:space="preserve">  </t>
    </r>
    <r>
      <rPr>
        <sz val="10.5"/>
        <rFont val="ＭＳ Ｐ明朝"/>
        <family val="1"/>
        <charset val="128"/>
      </rPr>
      <t>濾液全リン</t>
    </r>
    <rPh sb="2" eb="3">
      <t>ロ</t>
    </rPh>
    <rPh sb="3" eb="4">
      <t>エキ</t>
    </rPh>
    <rPh sb="4" eb="5">
      <t>ゼン</t>
    </rPh>
    <phoneticPr fontId="2"/>
  </si>
  <si>
    <r>
      <rPr>
        <sz val="10.5"/>
        <rFont val="ＭＳ Ｐ明朝"/>
        <family val="1"/>
        <charset val="128"/>
      </rPr>
      <t>脱水機</t>
    </r>
    <r>
      <rPr>
        <sz val="10.5"/>
        <rFont val="Times New Roman"/>
        <family val="1"/>
      </rPr>
      <t>5</t>
    </r>
    <r>
      <rPr>
        <sz val="10.5"/>
        <rFont val="ＭＳ Ｐ明朝"/>
        <family val="1"/>
        <charset val="128"/>
      </rPr>
      <t>号前濃縮</t>
    </r>
    <rPh sb="0" eb="2">
      <t>ダッスイ</t>
    </rPh>
    <rPh sb="2" eb="3">
      <t>キ</t>
    </rPh>
    <rPh sb="4" eb="5">
      <t>ゴウ</t>
    </rPh>
    <rPh sb="5" eb="6">
      <t>マエ</t>
    </rPh>
    <rPh sb="6" eb="8">
      <t>ノウシュク</t>
    </rPh>
    <phoneticPr fontId="2"/>
  </si>
  <si>
    <r>
      <rPr>
        <sz val="10.5"/>
        <rFont val="ＭＳ Ｐ明朝"/>
        <family val="1"/>
        <charset val="128"/>
      </rPr>
      <t>脱水機</t>
    </r>
    <r>
      <rPr>
        <sz val="10.5"/>
        <rFont val="Times New Roman"/>
        <family val="1"/>
      </rPr>
      <t>1</t>
    </r>
    <r>
      <rPr>
        <sz val="10.5"/>
        <rFont val="ＭＳ Ｐ明朝"/>
        <family val="1"/>
        <charset val="128"/>
      </rPr>
      <t>号（スクリュー）</t>
    </r>
    <rPh sb="0" eb="2">
      <t>ダッスイ</t>
    </rPh>
    <rPh sb="2" eb="3">
      <t>キ</t>
    </rPh>
    <rPh sb="4" eb="5">
      <t>ゴウ</t>
    </rPh>
    <phoneticPr fontId="2"/>
  </si>
  <si>
    <r>
      <rPr>
        <sz val="10.5"/>
        <rFont val="ＭＳ Ｐ明朝"/>
        <family val="1"/>
        <charset val="128"/>
      </rPr>
      <t>脱水ケーキ</t>
    </r>
    <r>
      <rPr>
        <sz val="10.5"/>
        <rFont val="Times New Roman"/>
        <family val="1"/>
      </rPr>
      <t>2</t>
    </r>
    <r>
      <rPr>
        <sz val="10.5"/>
        <rFont val="ＭＳ Ｐ明朝"/>
        <family val="1"/>
        <charset val="128"/>
      </rPr>
      <t>号（スクリュー）</t>
    </r>
    <rPh sb="0" eb="2">
      <t>ダッスイ</t>
    </rPh>
    <rPh sb="6" eb="7">
      <t>ゴウ</t>
    </rPh>
    <phoneticPr fontId="2"/>
  </si>
  <si>
    <r>
      <rPr>
        <sz val="10.5"/>
        <rFont val="ＭＳ Ｐ明朝"/>
        <family val="1"/>
        <charset val="128"/>
      </rPr>
      <t>脱水ケーキ</t>
    </r>
    <r>
      <rPr>
        <sz val="10.5"/>
        <rFont val="Times New Roman"/>
        <family val="1"/>
      </rPr>
      <t>3</t>
    </r>
    <r>
      <rPr>
        <sz val="10.5"/>
        <rFont val="ＭＳ Ｐ明朝"/>
        <family val="1"/>
        <charset val="128"/>
      </rPr>
      <t>号（スクリュー）</t>
    </r>
    <rPh sb="0" eb="2">
      <t>ダッスイ</t>
    </rPh>
    <rPh sb="6" eb="7">
      <t>ゴウ</t>
    </rPh>
    <phoneticPr fontId="2"/>
  </si>
  <si>
    <r>
      <rPr>
        <sz val="10.5"/>
        <rFont val="ＭＳ Ｐ明朝"/>
        <family val="1"/>
        <charset val="128"/>
      </rPr>
      <t>脱水ケーキ</t>
    </r>
    <r>
      <rPr>
        <sz val="10.5"/>
        <rFont val="Times New Roman"/>
        <family val="1"/>
      </rPr>
      <t>4</t>
    </r>
    <r>
      <rPr>
        <sz val="10.5"/>
        <rFont val="ＭＳ Ｐ明朝"/>
        <family val="1"/>
        <charset val="128"/>
      </rPr>
      <t>号（スクリュー）</t>
    </r>
    <rPh sb="0" eb="2">
      <t>ダッスイ</t>
    </rPh>
    <rPh sb="6" eb="7">
      <t>ゴウ</t>
    </rPh>
    <phoneticPr fontId="2"/>
  </si>
  <si>
    <r>
      <rPr>
        <sz val="10.5"/>
        <rFont val="ＭＳ Ｐ明朝"/>
        <family val="1"/>
        <charset val="128"/>
      </rPr>
      <t>脱水ケーキ</t>
    </r>
    <r>
      <rPr>
        <sz val="10.5"/>
        <rFont val="Times New Roman"/>
        <family val="1"/>
      </rPr>
      <t>5</t>
    </r>
    <r>
      <rPr>
        <sz val="10.5"/>
        <rFont val="ＭＳ Ｐ明朝"/>
        <family val="1"/>
        <charset val="128"/>
      </rPr>
      <t>号（スクリュー）</t>
    </r>
    <rPh sb="0" eb="2">
      <t>ダッスイ</t>
    </rPh>
    <rPh sb="6" eb="7">
      <t>ゴウ</t>
    </rPh>
    <phoneticPr fontId="2"/>
  </si>
  <si>
    <r>
      <rPr>
        <sz val="10.5"/>
        <rFont val="ＭＳ Ｐ明朝"/>
        <family val="1"/>
        <charset val="128"/>
      </rPr>
      <t>脱水ケーキ</t>
    </r>
    <r>
      <rPr>
        <sz val="10.5"/>
        <rFont val="Times New Roman"/>
        <family val="1"/>
      </rPr>
      <t>6</t>
    </r>
    <r>
      <rPr>
        <sz val="10.5"/>
        <rFont val="ＭＳ Ｐ明朝"/>
        <family val="1"/>
        <charset val="128"/>
      </rPr>
      <t>号</t>
    </r>
    <r>
      <rPr>
        <sz val="10.5"/>
        <rFont val="Times New Roman"/>
        <family val="1"/>
      </rPr>
      <t>(</t>
    </r>
    <r>
      <rPr>
        <sz val="10.5"/>
        <rFont val="ＭＳ Ｐ明朝"/>
        <family val="1"/>
        <charset val="128"/>
      </rPr>
      <t>ベルト</t>
    </r>
    <r>
      <rPr>
        <sz val="10.5"/>
        <rFont val="Times New Roman"/>
        <family val="1"/>
      </rPr>
      <t>)</t>
    </r>
    <rPh sb="0" eb="2">
      <t>ダッスイ</t>
    </rPh>
    <rPh sb="6" eb="7">
      <t>ゴウ</t>
    </rPh>
    <phoneticPr fontId="2"/>
  </si>
  <si>
    <r>
      <rPr>
        <sz val="10.5"/>
        <rFont val="ＭＳ Ｐ明朝"/>
        <family val="1"/>
        <charset val="128"/>
      </rPr>
      <t>生汚泥</t>
    </r>
    <r>
      <rPr>
        <sz val="10.5"/>
        <rFont val="Times New Roman"/>
        <family val="1"/>
      </rPr>
      <t>1-1</t>
    </r>
    <r>
      <rPr>
        <sz val="10.5"/>
        <rFont val="ＭＳ Ｐ明朝"/>
        <family val="1"/>
        <charset val="128"/>
      </rPr>
      <t>系</t>
    </r>
    <rPh sb="0" eb="1">
      <t>ナマ</t>
    </rPh>
    <rPh sb="1" eb="3">
      <t>オデイ</t>
    </rPh>
    <rPh sb="6" eb="7">
      <t>ケイ</t>
    </rPh>
    <phoneticPr fontId="2"/>
  </si>
  <si>
    <r>
      <rPr>
        <sz val="10.5"/>
        <rFont val="ＭＳ Ｐ明朝"/>
        <family val="1"/>
        <charset val="128"/>
      </rPr>
      <t>生汚泥</t>
    </r>
    <r>
      <rPr>
        <sz val="10.5"/>
        <rFont val="Times New Roman"/>
        <family val="1"/>
      </rPr>
      <t>1-2</t>
    </r>
    <r>
      <rPr>
        <sz val="10.5"/>
        <rFont val="ＭＳ Ｐ明朝"/>
        <family val="1"/>
        <charset val="128"/>
      </rPr>
      <t>系</t>
    </r>
    <rPh sb="0" eb="1">
      <t>ナマ</t>
    </rPh>
    <rPh sb="1" eb="3">
      <t>オデイ</t>
    </rPh>
    <rPh sb="6" eb="7">
      <t>ケイ</t>
    </rPh>
    <phoneticPr fontId="2"/>
  </si>
  <si>
    <r>
      <rPr>
        <sz val="10.5"/>
        <rFont val="ＭＳ Ｐ明朝"/>
        <family val="1"/>
        <charset val="128"/>
      </rPr>
      <t>生汚泥</t>
    </r>
    <r>
      <rPr>
        <sz val="10.5"/>
        <rFont val="Times New Roman"/>
        <family val="1"/>
      </rPr>
      <t>2-1</t>
    </r>
    <r>
      <rPr>
        <sz val="10.5"/>
        <rFont val="ＭＳ Ｐ明朝"/>
        <family val="1"/>
        <charset val="128"/>
      </rPr>
      <t>系</t>
    </r>
    <rPh sb="0" eb="1">
      <t>ナマ</t>
    </rPh>
    <rPh sb="1" eb="3">
      <t>オデイ</t>
    </rPh>
    <rPh sb="6" eb="7">
      <t>ケイ</t>
    </rPh>
    <phoneticPr fontId="2"/>
  </si>
  <si>
    <r>
      <rPr>
        <sz val="10.5"/>
        <rFont val="ＭＳ Ｐ明朝"/>
        <family val="1"/>
        <charset val="128"/>
      </rPr>
      <t>生濃縮</t>
    </r>
    <rPh sb="0" eb="1">
      <t>ナマ</t>
    </rPh>
    <rPh sb="1" eb="3">
      <t>ノウシュク</t>
    </rPh>
    <phoneticPr fontId="2"/>
  </si>
  <si>
    <r>
      <rPr>
        <sz val="10.5"/>
        <rFont val="ＭＳ Ｐ明朝"/>
        <family val="1"/>
        <charset val="128"/>
      </rPr>
      <t>消化汚泥</t>
    </r>
    <r>
      <rPr>
        <sz val="10.5"/>
        <rFont val="Times New Roman"/>
        <family val="1"/>
      </rPr>
      <t>1</t>
    </r>
    <r>
      <rPr>
        <sz val="10.5"/>
        <rFont val="ＭＳ Ｐ明朝"/>
        <family val="1"/>
        <charset val="128"/>
      </rPr>
      <t>系</t>
    </r>
    <rPh sb="0" eb="2">
      <t>ショウカ</t>
    </rPh>
    <rPh sb="2" eb="4">
      <t>オデイ</t>
    </rPh>
    <rPh sb="5" eb="6">
      <t>ケイ</t>
    </rPh>
    <phoneticPr fontId="2"/>
  </si>
  <si>
    <r>
      <rPr>
        <sz val="10.5"/>
        <rFont val="ＭＳ Ｐ明朝"/>
        <family val="1"/>
        <charset val="128"/>
      </rPr>
      <t>消化汚泥</t>
    </r>
    <r>
      <rPr>
        <sz val="10.5"/>
        <rFont val="Times New Roman"/>
        <family val="1"/>
      </rPr>
      <t>2</t>
    </r>
    <r>
      <rPr>
        <sz val="10.5"/>
        <rFont val="ＭＳ Ｐ明朝"/>
        <family val="1"/>
        <charset val="128"/>
      </rPr>
      <t>系</t>
    </r>
    <rPh sb="0" eb="2">
      <t>ショウカ</t>
    </rPh>
    <rPh sb="2" eb="4">
      <t>オデイ</t>
    </rPh>
    <rPh sb="5" eb="6">
      <t>ケイ</t>
    </rPh>
    <phoneticPr fontId="2"/>
  </si>
  <si>
    <r>
      <rPr>
        <sz val="10.5"/>
        <rFont val="ＭＳ Ｐ明朝"/>
        <family val="1"/>
        <charset val="128"/>
      </rPr>
      <t>消化汚泥</t>
    </r>
    <r>
      <rPr>
        <sz val="10.5"/>
        <rFont val="Times New Roman"/>
        <family val="1"/>
      </rPr>
      <t>3</t>
    </r>
    <r>
      <rPr>
        <sz val="10.5"/>
        <rFont val="ＭＳ Ｐ明朝"/>
        <family val="1"/>
        <charset val="128"/>
      </rPr>
      <t>系</t>
    </r>
    <rPh sb="0" eb="2">
      <t>ショウカ</t>
    </rPh>
    <rPh sb="2" eb="4">
      <t>オデイ</t>
    </rPh>
    <rPh sb="5" eb="6">
      <t>ケイ</t>
    </rPh>
    <phoneticPr fontId="2"/>
  </si>
  <si>
    <r>
      <t xml:space="preserve">  </t>
    </r>
    <r>
      <rPr>
        <sz val="10.5"/>
        <rFont val="ＭＳ Ｐ明朝"/>
        <family val="1"/>
        <charset val="128"/>
      </rPr>
      <t>ｐＨ</t>
    </r>
  </si>
  <si>
    <r>
      <rPr>
        <sz val="10.5"/>
        <rFont val="ＭＳ Ｐ明朝"/>
        <family val="1"/>
        <charset val="128"/>
      </rPr>
      <t>供給汚泥</t>
    </r>
    <rPh sb="0" eb="2">
      <t>キョウキュウ</t>
    </rPh>
    <rPh sb="2" eb="4">
      <t>オデイ</t>
    </rPh>
    <phoneticPr fontId="2"/>
  </si>
  <si>
    <r>
      <t xml:space="preserve">  </t>
    </r>
    <r>
      <rPr>
        <sz val="10.5"/>
        <rFont val="ＭＳ Ｐ明朝"/>
        <family val="1"/>
        <charset val="128"/>
      </rPr>
      <t>濾液窒素濃度</t>
    </r>
    <rPh sb="2" eb="3">
      <t>ロ</t>
    </rPh>
    <rPh sb="3" eb="4">
      <t>エキ</t>
    </rPh>
    <rPh sb="4" eb="6">
      <t>チッソ</t>
    </rPh>
    <rPh sb="6" eb="8">
      <t>ノウド</t>
    </rPh>
    <phoneticPr fontId="2"/>
  </si>
  <si>
    <r>
      <t xml:space="preserve">  </t>
    </r>
    <r>
      <rPr>
        <sz val="10.5"/>
        <rFont val="ＭＳ Ｐ明朝"/>
        <family val="1"/>
        <charset val="128"/>
      </rPr>
      <t>濾液リン濃度</t>
    </r>
    <rPh sb="2" eb="3">
      <t>ロ</t>
    </rPh>
    <rPh sb="3" eb="4">
      <t>エキ</t>
    </rPh>
    <rPh sb="6" eb="8">
      <t>ノウド</t>
    </rPh>
    <phoneticPr fontId="2"/>
  </si>
  <si>
    <r>
      <t xml:space="preserve">  </t>
    </r>
    <r>
      <rPr>
        <sz val="10.5"/>
        <rFont val="ＭＳ Ｐ明朝"/>
        <family val="1"/>
        <charset val="128"/>
      </rPr>
      <t>濾液</t>
    </r>
    <r>
      <rPr>
        <sz val="10.5"/>
        <rFont val="Times New Roman"/>
        <family val="1"/>
      </rPr>
      <t xml:space="preserve">SS </t>
    </r>
  </si>
  <si>
    <r>
      <t xml:space="preserve">  </t>
    </r>
    <r>
      <rPr>
        <sz val="10.5"/>
        <rFont val="ＭＳ Ｐ明朝"/>
        <family val="1"/>
        <charset val="128"/>
      </rPr>
      <t>濾液全窒素</t>
    </r>
  </si>
  <si>
    <r>
      <t xml:space="preserve">  </t>
    </r>
    <r>
      <rPr>
        <sz val="10.5"/>
        <rFont val="ＭＳ Ｐ明朝"/>
        <family val="1"/>
        <charset val="128"/>
      </rPr>
      <t>濾液全リン</t>
    </r>
  </si>
  <si>
    <r>
      <rPr>
        <sz val="10.5"/>
        <rFont val="ＭＳ Ｐ明朝"/>
        <family val="1"/>
        <charset val="128"/>
      </rPr>
      <t>生汚泥東系</t>
    </r>
    <rPh sb="0" eb="1">
      <t>ナマ</t>
    </rPh>
    <rPh sb="1" eb="3">
      <t>オデイ</t>
    </rPh>
    <rPh sb="3" eb="4">
      <t>ヒガシ</t>
    </rPh>
    <rPh sb="4" eb="5">
      <t>ケイ</t>
    </rPh>
    <phoneticPr fontId="2"/>
  </si>
  <si>
    <r>
      <rPr>
        <sz val="10.5"/>
        <rFont val="ＭＳ Ｐ明朝"/>
        <family val="1"/>
        <charset val="128"/>
      </rPr>
      <t>生汚泥</t>
    </r>
    <r>
      <rPr>
        <sz val="10.5"/>
        <rFont val="Times New Roman"/>
        <family val="1"/>
      </rPr>
      <t>1</t>
    </r>
    <r>
      <rPr>
        <sz val="10.5"/>
        <rFont val="ＭＳ Ｐ明朝"/>
        <family val="1"/>
        <charset val="128"/>
      </rPr>
      <t>系</t>
    </r>
    <rPh sb="0" eb="1">
      <t>ナマ</t>
    </rPh>
    <rPh sb="1" eb="3">
      <t>オデイ</t>
    </rPh>
    <rPh sb="4" eb="5">
      <t>ケイ</t>
    </rPh>
    <phoneticPr fontId="2"/>
  </si>
  <si>
    <r>
      <rPr>
        <sz val="10.5"/>
        <rFont val="ＭＳ Ｐ明朝"/>
        <family val="1"/>
        <charset val="128"/>
      </rPr>
      <t>生汚泥</t>
    </r>
    <r>
      <rPr>
        <sz val="10.5"/>
        <rFont val="Times New Roman"/>
        <family val="1"/>
      </rPr>
      <t>2</t>
    </r>
    <r>
      <rPr>
        <sz val="10.5"/>
        <rFont val="ＭＳ Ｐ明朝"/>
        <family val="1"/>
        <charset val="128"/>
      </rPr>
      <t>系</t>
    </r>
    <rPh sb="0" eb="1">
      <t>ナマ</t>
    </rPh>
    <rPh sb="1" eb="3">
      <t>オデイ</t>
    </rPh>
    <rPh sb="4" eb="5">
      <t>ケイ</t>
    </rPh>
    <phoneticPr fontId="2"/>
  </si>
  <si>
    <r>
      <rPr>
        <sz val="10.5"/>
        <rFont val="ＭＳ Ｐ明朝"/>
        <family val="1"/>
        <charset val="128"/>
      </rPr>
      <t>生汚泥分場</t>
    </r>
    <rPh sb="0" eb="1">
      <t>ナマ</t>
    </rPh>
    <rPh sb="1" eb="3">
      <t>オデイ</t>
    </rPh>
    <rPh sb="3" eb="4">
      <t>ブン</t>
    </rPh>
    <rPh sb="4" eb="5">
      <t>ジョウ</t>
    </rPh>
    <phoneticPr fontId="2"/>
  </si>
  <si>
    <r>
      <rPr>
        <sz val="10.5"/>
        <rFont val="ＭＳ Ｐ明朝"/>
        <family val="1"/>
        <charset val="128"/>
      </rPr>
      <t>生濃縮2号（ベルト）</t>
    </r>
    <r>
      <rPr>
        <sz val="10"/>
        <rFont val="Times New Roman"/>
        <family val="1"/>
      </rPr>
      <t/>
    </r>
    <rPh sb="0" eb="1">
      <t>ナマ</t>
    </rPh>
    <rPh sb="1" eb="3">
      <t>ノウシュク</t>
    </rPh>
    <phoneticPr fontId="2"/>
  </si>
  <si>
    <r>
      <rPr>
        <sz val="10.5"/>
        <rFont val="ＭＳ Ｐ明朝"/>
        <family val="1"/>
        <charset val="128"/>
      </rPr>
      <t>余剰濃縮1号（ベルト）</t>
    </r>
    <r>
      <rPr>
        <sz val="10"/>
        <rFont val="Times New Roman"/>
        <family val="1"/>
      </rPr>
      <t/>
    </r>
    <rPh sb="0" eb="2">
      <t>ヨジョウ</t>
    </rPh>
    <rPh sb="2" eb="4">
      <t>ノウシュク</t>
    </rPh>
    <phoneticPr fontId="2"/>
  </si>
  <si>
    <r>
      <rPr>
        <sz val="10.5"/>
        <rFont val="ＭＳ Ｐ明朝"/>
        <family val="1"/>
        <charset val="128"/>
      </rPr>
      <t>余剰濃縮2号（ベルト）</t>
    </r>
    <r>
      <rPr>
        <sz val="10"/>
        <rFont val="Times New Roman"/>
        <family val="1"/>
      </rPr>
      <t/>
    </r>
    <rPh sb="0" eb="2">
      <t>ヨジョウ</t>
    </rPh>
    <rPh sb="2" eb="4">
      <t>ノウシュク</t>
    </rPh>
    <phoneticPr fontId="2"/>
  </si>
  <si>
    <r>
      <rPr>
        <sz val="10.5"/>
        <rFont val="ＭＳ Ｐ明朝"/>
        <family val="1"/>
        <charset val="128"/>
      </rPr>
      <t>余剰濃縮3号（ベルト）</t>
    </r>
    <r>
      <rPr>
        <sz val="10"/>
        <rFont val="Times New Roman"/>
        <family val="1"/>
      </rPr>
      <t/>
    </r>
    <rPh sb="0" eb="2">
      <t>ヨジョウ</t>
    </rPh>
    <rPh sb="2" eb="4">
      <t>ノウシュク</t>
    </rPh>
    <phoneticPr fontId="2"/>
  </si>
  <si>
    <r>
      <rPr>
        <sz val="10.5"/>
        <rFont val="ＭＳ Ｐ明朝"/>
        <family val="1"/>
        <charset val="128"/>
      </rPr>
      <t>余剰濃縮4号（ベルト）</t>
    </r>
    <r>
      <rPr>
        <sz val="10"/>
        <rFont val="Times New Roman"/>
        <family val="1"/>
      </rPr>
      <t/>
    </r>
    <rPh sb="0" eb="2">
      <t>ヨジョウ</t>
    </rPh>
    <rPh sb="2" eb="4">
      <t>ノウシュク</t>
    </rPh>
    <phoneticPr fontId="2"/>
  </si>
  <si>
    <r>
      <rPr>
        <sz val="10.5"/>
        <rFont val="ＭＳ Ｐ明朝"/>
        <family val="1"/>
        <charset val="128"/>
      </rPr>
      <t>余剰濃縮5号（ベルト）</t>
    </r>
    <r>
      <rPr>
        <sz val="10"/>
        <rFont val="Times New Roman"/>
        <family val="1"/>
      </rPr>
      <t/>
    </r>
    <rPh sb="0" eb="2">
      <t>ヨジョウ</t>
    </rPh>
    <rPh sb="2" eb="4">
      <t>ノウシュク</t>
    </rPh>
    <phoneticPr fontId="2"/>
  </si>
  <si>
    <r>
      <rPr>
        <sz val="10.5"/>
        <rFont val="ＭＳ Ｐ明朝"/>
        <family val="1"/>
        <charset val="128"/>
      </rPr>
      <t>消化汚泥</t>
    </r>
    <r>
      <rPr>
        <sz val="10.5"/>
        <rFont val="Times New Roman"/>
        <family val="1"/>
      </rPr>
      <t>1-1</t>
    </r>
    <r>
      <rPr>
        <sz val="10.5"/>
        <rFont val="ＭＳ Ｐ明朝"/>
        <family val="1"/>
        <charset val="128"/>
      </rPr>
      <t>系</t>
    </r>
    <rPh sb="0" eb="2">
      <t>ショウカ</t>
    </rPh>
    <rPh sb="2" eb="4">
      <t>オデイ</t>
    </rPh>
    <rPh sb="7" eb="8">
      <t>ケイ</t>
    </rPh>
    <phoneticPr fontId="2"/>
  </si>
  <si>
    <r>
      <rPr>
        <sz val="10.5"/>
        <rFont val="ＭＳ Ｐ明朝"/>
        <family val="1"/>
        <charset val="128"/>
      </rPr>
      <t>消化汚泥</t>
    </r>
    <r>
      <rPr>
        <sz val="10.5"/>
        <rFont val="Times New Roman"/>
        <family val="1"/>
      </rPr>
      <t>1-2</t>
    </r>
    <r>
      <rPr>
        <sz val="10.5"/>
        <rFont val="ＭＳ Ｐ明朝"/>
        <family val="1"/>
        <charset val="128"/>
      </rPr>
      <t>系</t>
    </r>
    <rPh sb="0" eb="2">
      <t>ショウカ</t>
    </rPh>
    <rPh sb="2" eb="4">
      <t>オデイ</t>
    </rPh>
    <rPh sb="7" eb="8">
      <t>ケイ</t>
    </rPh>
    <phoneticPr fontId="2"/>
  </si>
  <si>
    <r>
      <rPr>
        <sz val="10.5"/>
        <rFont val="ＭＳ Ｐ明朝"/>
        <family val="1"/>
        <charset val="128"/>
      </rPr>
      <t>消化汚泥</t>
    </r>
    <r>
      <rPr>
        <sz val="10.5"/>
        <rFont val="Times New Roman"/>
        <family val="1"/>
      </rPr>
      <t>1-3</t>
    </r>
    <r>
      <rPr>
        <sz val="10.5"/>
        <rFont val="ＭＳ Ｐ明朝"/>
        <family val="1"/>
        <charset val="128"/>
      </rPr>
      <t>系</t>
    </r>
    <rPh sb="0" eb="2">
      <t>ショウカ</t>
    </rPh>
    <rPh sb="2" eb="4">
      <t>オデイ</t>
    </rPh>
    <rPh sb="7" eb="8">
      <t>ケイ</t>
    </rPh>
    <phoneticPr fontId="2"/>
  </si>
  <si>
    <r>
      <rPr>
        <sz val="10.5"/>
        <rFont val="ＭＳ Ｐ明朝"/>
        <family val="1"/>
        <charset val="128"/>
      </rPr>
      <t>脱水ケーキ</t>
    </r>
    <r>
      <rPr>
        <sz val="10.5"/>
        <rFont val="Times New Roman"/>
        <family val="1"/>
      </rPr>
      <t>1</t>
    </r>
    <r>
      <rPr>
        <sz val="10.5"/>
        <rFont val="ＭＳ Ｐ明朝"/>
        <family val="1"/>
        <charset val="128"/>
      </rPr>
      <t>号（スクリュー）</t>
    </r>
    <rPh sb="0" eb="2">
      <t>ダッスイ</t>
    </rPh>
    <rPh sb="6" eb="7">
      <t>ゴウ</t>
    </rPh>
    <phoneticPr fontId="2"/>
  </si>
  <si>
    <r>
      <rPr>
        <sz val="10.5"/>
        <rFont val="ＭＳ Ｐ明朝"/>
        <family val="1"/>
        <charset val="128"/>
      </rPr>
      <t>余剰濃縮（ベルト）</t>
    </r>
    <rPh sb="0" eb="2">
      <t>ヨジョウ</t>
    </rPh>
    <rPh sb="2" eb="4">
      <t>ノウシュク</t>
    </rPh>
    <phoneticPr fontId="2"/>
  </si>
  <si>
    <r>
      <rPr>
        <sz val="10.5"/>
        <rFont val="ＭＳ Ｐ明朝"/>
        <family val="1"/>
        <charset val="128"/>
      </rPr>
      <t>消化槽投入汚泥</t>
    </r>
    <rPh sb="0" eb="2">
      <t>ショウカ</t>
    </rPh>
    <rPh sb="2" eb="3">
      <t>ソウ</t>
    </rPh>
    <rPh sb="3" eb="5">
      <t>トウニュウ</t>
    </rPh>
    <rPh sb="5" eb="7">
      <t>オデイ</t>
    </rPh>
    <phoneticPr fontId="2"/>
  </si>
  <si>
    <r>
      <rPr>
        <sz val="10.5"/>
        <rFont val="ＭＳ Ｐ明朝"/>
        <family val="1"/>
        <charset val="128"/>
      </rPr>
      <t>消化汚泥</t>
    </r>
    <r>
      <rPr>
        <sz val="10.5"/>
        <rFont val="Times New Roman"/>
        <family val="1"/>
      </rPr>
      <t>1</t>
    </r>
    <rPh sb="0" eb="2">
      <t>ショウカ</t>
    </rPh>
    <rPh sb="2" eb="4">
      <t>オデイ</t>
    </rPh>
    <phoneticPr fontId="2"/>
  </si>
  <si>
    <r>
      <rPr>
        <sz val="10.5"/>
        <rFont val="ＭＳ Ｐ明朝"/>
        <family val="1"/>
        <charset val="128"/>
      </rPr>
      <t>消化汚泥</t>
    </r>
    <r>
      <rPr>
        <sz val="10.5"/>
        <rFont val="Times New Roman"/>
        <family val="1"/>
      </rPr>
      <t>2</t>
    </r>
    <rPh sb="0" eb="2">
      <t>ショウカ</t>
    </rPh>
    <rPh sb="2" eb="4">
      <t>オデイ</t>
    </rPh>
    <phoneticPr fontId="2"/>
  </si>
  <si>
    <r>
      <t>西部処理場</t>
    </r>
    <r>
      <rPr>
        <sz val="10.5"/>
        <rFont val="Times New Roman"/>
        <family val="1"/>
      </rPr>
      <t>―</t>
    </r>
    <r>
      <rPr>
        <sz val="10.5"/>
        <rFont val="ＭＳ Ｐ明朝"/>
        <family val="1"/>
        <charset val="128"/>
      </rPr>
      <t>脱水ケーキ</t>
    </r>
    <rPh sb="6" eb="8">
      <t>ダッスイ</t>
    </rPh>
    <phoneticPr fontId="2"/>
  </si>
  <si>
    <r>
      <rPr>
        <sz val="10.5"/>
        <rFont val="ＭＳ Ｐ明朝"/>
        <family val="1"/>
        <charset val="128"/>
      </rPr>
      <t>し尿</t>
    </r>
    <rPh sb="1" eb="2">
      <t>ニョウ</t>
    </rPh>
    <phoneticPr fontId="2"/>
  </si>
  <si>
    <t>スイーツ投入汚泥</t>
    <rPh sb="4" eb="6">
      <t>トウニュウ</t>
    </rPh>
    <rPh sb="6" eb="8">
      <t>オデイ</t>
    </rPh>
    <phoneticPr fontId="2"/>
  </si>
  <si>
    <t>供給汚泥(ポリ鉄添加後)</t>
    <rPh sb="0" eb="2">
      <t>キョウキュウ</t>
    </rPh>
    <rPh sb="2" eb="4">
      <t>オデイ</t>
    </rPh>
    <rPh sb="7" eb="8">
      <t>テツ</t>
    </rPh>
    <rPh sb="8" eb="10">
      <t>テンカ</t>
    </rPh>
    <rPh sb="10" eb="11">
      <t>ゴ</t>
    </rPh>
    <phoneticPr fontId="2"/>
  </si>
  <si>
    <t>供給汚泥(ポリ鉄未添加)</t>
    <rPh sb="0" eb="2">
      <t>キョウキュウ</t>
    </rPh>
    <rPh sb="2" eb="4">
      <t>オデイ</t>
    </rPh>
    <rPh sb="7" eb="8">
      <t>テツ</t>
    </rPh>
    <rPh sb="8" eb="9">
      <t>ミ</t>
    </rPh>
    <rPh sb="9" eb="11">
      <t>テンカ</t>
    </rPh>
    <phoneticPr fontId="2"/>
  </si>
  <si>
    <t>&lt;5.0</t>
  </si>
  <si>
    <t>　りん酸態りん</t>
    <rPh sb="3" eb="4">
      <t>サン</t>
    </rPh>
    <rPh sb="4" eb="5">
      <t>タイ</t>
    </rPh>
    <phoneticPr fontId="2"/>
  </si>
  <si>
    <t>混合汚泥</t>
    <rPh sb="0" eb="2">
      <t>コンゴウ</t>
    </rPh>
    <rPh sb="2" eb="4">
      <t>オデイ</t>
    </rPh>
    <phoneticPr fontId="2"/>
  </si>
  <si>
    <t>①</t>
    <phoneticPr fontId="2"/>
  </si>
  <si>
    <t>②</t>
    <phoneticPr fontId="2"/>
  </si>
  <si>
    <t>&lt;5.0</t>
    <phoneticPr fontId="2"/>
  </si>
  <si>
    <t>脱水機3号前濃縮</t>
    <rPh sb="0" eb="3">
      <t>ダッスイキ</t>
    </rPh>
    <rPh sb="4" eb="5">
      <t>ゴウ</t>
    </rPh>
    <rPh sb="5" eb="6">
      <t>マエ</t>
    </rPh>
    <rPh sb="6" eb="8">
      <t>ノウシュク</t>
    </rPh>
    <phoneticPr fontId="2"/>
  </si>
  <si>
    <t xml:space="preserve">  蒸発残留物 </t>
  </si>
  <si>
    <t xml:space="preserve">  強熱残留物 </t>
  </si>
  <si>
    <t xml:space="preserve">  強熱減/蒸発残 </t>
  </si>
  <si>
    <r>
      <t>4/21,5/12,5/26</t>
    </r>
    <r>
      <rPr>
        <sz val="10.5"/>
        <rFont val="ＭＳ Ｐ明朝"/>
        <family val="1"/>
        <charset val="128"/>
      </rPr>
      <t>は欠測</t>
    </r>
  </si>
  <si>
    <r>
      <t>4/21,5/12,5/26</t>
    </r>
    <r>
      <rPr>
        <sz val="10.5"/>
        <rFont val="ＭＳ Ｐ明朝"/>
        <family val="1"/>
        <charset val="128"/>
      </rPr>
      <t>は欠測</t>
    </r>
    <rPh sb="15" eb="17">
      <t>ケッソク</t>
    </rPh>
    <phoneticPr fontId="2"/>
  </si>
  <si>
    <r>
      <t>4/21,5/12,5/26</t>
    </r>
    <r>
      <rPr>
        <sz val="10.5"/>
        <rFont val="ＭＳ Ｐ明朝"/>
        <family val="1"/>
        <charset val="128"/>
      </rPr>
      <t>は欠測</t>
    </r>
    <phoneticPr fontId="2"/>
  </si>
  <si>
    <t>汚泥試験成績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</si>
</sst>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6" formatCode="&quot;¥&quot;#,##0;[Red]&quot;¥&quot;\-#,##0"/>
    <numFmt numFmtId="178" formatCode="0.0_);[Red]\(0.0\)"/>
    <numFmt numFmtId="179" formatCode="0.00_);[Red]\(0.00\)"/>
    <numFmt numFmtId="180" formatCode="m/d"/>
    <numFmt numFmtId="181" formatCode="0.0"/>
    <numFmt numFmtId="182" formatCode="#,##0.0;[Red]\-#,##0.0"/>
    <numFmt numFmtId="184" formatCode="0.0;_ࠀ"/>
    <numFmt numFmtId="188" formatCode="#,##0.0_);[Red]\(#,##0.0\)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Times New Roman"/>
      <family val="1"/>
    </font>
    <font>
      <sz val="12"/>
      <name val="ＭＳ Ｐ明朝"/>
      <family val="1"/>
      <charset val="128"/>
    </font>
    <font>
      <sz val="10.5"/>
      <name val="Times New Roman"/>
      <family val="1"/>
    </font>
    <font>
      <sz val="10.5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auto="1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6" fontId="1" fillId="0" borderId="0" applyFont="0" applyFill="0" applyBorder="0" applyAlignment="0" applyProtection="0">
      <alignment vertical="center"/>
    </xf>
  </cellStyleXfs>
  <cellXfs count="465">
    <xf numFmtId="0" fontId="0" fillId="0" borderId="0" xfId="0"/>
    <xf numFmtId="0" fontId="3" fillId="0" borderId="0" xfId="0" applyNumberFormat="1" applyFont="1" applyAlignment="1">
      <alignment horizontal="right" vertical="center"/>
    </xf>
    <xf numFmtId="0" fontId="6" fillId="0" borderId="0" xfId="0" applyNumberFormat="1" applyFont="1" applyAlignment="1">
      <alignment horizontal="left" vertical="center"/>
    </xf>
    <xf numFmtId="0" fontId="6" fillId="0" borderId="0" xfId="0" applyNumberFormat="1" applyFont="1" applyAlignment="1">
      <alignment horizontal="center" vertical="center"/>
    </xf>
    <xf numFmtId="0" fontId="6" fillId="0" borderId="0" xfId="0" applyNumberFormat="1" applyFont="1" applyFill="1" applyAlignment="1">
      <alignment horizontal="center" vertical="center"/>
    </xf>
    <xf numFmtId="0" fontId="7" fillId="0" borderId="0" xfId="0" applyNumberFormat="1" applyFont="1" applyAlignment="1">
      <alignment horizontal="right" vertical="center"/>
    </xf>
    <xf numFmtId="0" fontId="6" fillId="0" borderId="0" xfId="0" applyNumberFormat="1" applyFont="1" applyAlignment="1">
      <alignment vertical="center"/>
    </xf>
    <xf numFmtId="180" fontId="6" fillId="0" borderId="1" xfId="0" applyNumberFormat="1" applyFont="1" applyBorder="1" applyAlignment="1">
      <alignment horizontal="left" vertical="center"/>
    </xf>
    <xf numFmtId="180" fontId="6" fillId="0" borderId="7" xfId="0" applyNumberFormat="1" applyFont="1" applyBorder="1" applyAlignment="1">
      <alignment horizontal="center" vertical="center"/>
    </xf>
    <xf numFmtId="180" fontId="6" fillId="0" borderId="8" xfId="0" applyNumberFormat="1" applyFont="1" applyBorder="1" applyAlignment="1">
      <alignment horizontal="center" vertical="center"/>
    </xf>
    <xf numFmtId="180" fontId="6" fillId="0" borderId="6" xfId="0" applyNumberFormat="1" applyFont="1" applyBorder="1" applyAlignment="1">
      <alignment horizontal="center" vertical="center"/>
    </xf>
    <xf numFmtId="180" fontId="6" fillId="0" borderId="8" xfId="0" applyNumberFormat="1" applyFont="1" applyFill="1" applyBorder="1" applyAlignment="1">
      <alignment horizontal="center" vertical="center"/>
    </xf>
    <xf numFmtId="180" fontId="6" fillId="0" borderId="6" xfId="0" applyNumberFormat="1" applyFont="1" applyBorder="1" applyAlignment="1">
      <alignment horizontal="center" vertical="center" shrinkToFit="1"/>
    </xf>
    <xf numFmtId="180" fontId="6" fillId="0" borderId="4" xfId="0" applyNumberFormat="1" applyFont="1" applyBorder="1" applyAlignment="1">
      <alignment horizontal="center" vertical="center" shrinkToFit="1"/>
    </xf>
    <xf numFmtId="180" fontId="6" fillId="0" borderId="5" xfId="0" applyNumberFormat="1" applyFont="1" applyBorder="1" applyAlignment="1">
      <alignment horizontal="center" vertical="center" shrinkToFit="1"/>
    </xf>
    <xf numFmtId="180" fontId="6" fillId="0" borderId="0" xfId="0" applyNumberFormat="1" applyFont="1" applyAlignment="1">
      <alignment vertical="center"/>
    </xf>
    <xf numFmtId="0" fontId="6" fillId="0" borderId="2" xfId="0" applyNumberFormat="1" applyFont="1" applyBorder="1" applyAlignment="1">
      <alignment horizontal="left" vertical="center"/>
    </xf>
    <xf numFmtId="0" fontId="6" fillId="0" borderId="9" xfId="0" applyNumberFormat="1" applyFont="1" applyBorder="1" applyAlignment="1">
      <alignment horizontal="center" vertical="center"/>
    </xf>
    <xf numFmtId="0" fontId="6" fillId="0" borderId="3" xfId="0" applyNumberFormat="1" applyFont="1" applyBorder="1" applyAlignment="1">
      <alignment horizontal="center" vertical="center"/>
    </xf>
    <xf numFmtId="0" fontId="6" fillId="0" borderId="10" xfId="0" applyNumberFormat="1" applyFont="1" applyBorder="1" applyAlignment="1">
      <alignment horizontal="center" vertical="center"/>
    </xf>
    <xf numFmtId="0" fontId="6" fillId="0" borderId="11" xfId="0" applyNumberFormat="1" applyFont="1" applyBorder="1" applyAlignment="1">
      <alignment horizontal="center" vertical="center"/>
    </xf>
    <xf numFmtId="0" fontId="6" fillId="0" borderId="10" xfId="0" applyNumberFormat="1" applyFont="1" applyFill="1" applyBorder="1" applyAlignment="1">
      <alignment horizontal="center" vertical="center"/>
    </xf>
    <xf numFmtId="0" fontId="6" fillId="0" borderId="12" xfId="0" applyNumberFormat="1" applyFont="1" applyBorder="1" applyAlignment="1">
      <alignment horizontal="left" vertical="center"/>
    </xf>
    <xf numFmtId="0" fontId="6" fillId="0" borderId="13" xfId="0" applyNumberFormat="1" applyFont="1" applyBorder="1" applyAlignment="1">
      <alignment horizontal="center" vertical="center"/>
    </xf>
    <xf numFmtId="181" fontId="6" fillId="0" borderId="14" xfId="0" applyNumberFormat="1" applyFont="1" applyBorder="1" applyAlignment="1">
      <alignment horizontal="center" vertical="center"/>
    </xf>
    <xf numFmtId="181" fontId="6" fillId="0" borderId="15" xfId="0" applyNumberFormat="1" applyFont="1" applyBorder="1" applyAlignment="1">
      <alignment horizontal="center" vertical="center"/>
    </xf>
    <xf numFmtId="182" fontId="6" fillId="0" borderId="12" xfId="1" applyNumberFormat="1" applyFont="1" applyBorder="1" applyAlignment="1">
      <alignment horizontal="center" vertical="center"/>
    </xf>
    <xf numFmtId="181" fontId="6" fillId="0" borderId="15" xfId="0" applyNumberFormat="1" applyFont="1" applyFill="1" applyBorder="1" applyAlignment="1">
      <alignment horizontal="center" vertical="center"/>
    </xf>
    <xf numFmtId="181" fontId="6" fillId="0" borderId="16" xfId="0" applyNumberFormat="1" applyFont="1" applyBorder="1" applyAlignment="1">
      <alignment horizontal="center" vertical="center"/>
    </xf>
    <xf numFmtId="181" fontId="6" fillId="0" borderId="12" xfId="0" applyNumberFormat="1" applyFont="1" applyBorder="1" applyAlignment="1">
      <alignment horizontal="center" vertical="center"/>
    </xf>
    <xf numFmtId="181" fontId="6" fillId="0" borderId="13" xfId="0" applyNumberFormat="1" applyFont="1" applyBorder="1" applyAlignment="1">
      <alignment horizontal="center" vertical="center"/>
    </xf>
    <xf numFmtId="2" fontId="6" fillId="0" borderId="0" xfId="0" applyNumberFormat="1" applyFont="1" applyAlignment="1">
      <alignment vertical="center"/>
    </xf>
    <xf numFmtId="2" fontId="6" fillId="0" borderId="14" xfId="0" applyNumberFormat="1" applyFont="1" applyBorder="1" applyAlignment="1">
      <alignment horizontal="center" vertical="center"/>
    </xf>
    <xf numFmtId="2" fontId="6" fillId="0" borderId="15" xfId="0" applyNumberFormat="1" applyFont="1" applyBorder="1" applyAlignment="1">
      <alignment horizontal="center" vertical="center"/>
    </xf>
    <xf numFmtId="2" fontId="6" fillId="0" borderId="13" xfId="0" applyNumberFormat="1" applyFont="1" applyBorder="1" applyAlignment="1">
      <alignment horizontal="center" vertical="center"/>
    </xf>
    <xf numFmtId="2" fontId="6" fillId="0" borderId="15" xfId="0" applyNumberFormat="1" applyFont="1" applyFill="1" applyBorder="1" applyAlignment="1">
      <alignment horizontal="center" vertical="center"/>
    </xf>
    <xf numFmtId="2" fontId="6" fillId="0" borderId="16" xfId="0" applyNumberFormat="1" applyFont="1" applyBorder="1" applyAlignment="1">
      <alignment horizontal="center" vertical="center"/>
    </xf>
    <xf numFmtId="2" fontId="6" fillId="0" borderId="12" xfId="0" applyNumberFormat="1" applyFont="1" applyBorder="1" applyAlignment="1">
      <alignment horizontal="center" vertical="center"/>
    </xf>
    <xf numFmtId="0" fontId="6" fillId="0" borderId="17" xfId="0" applyNumberFormat="1" applyFont="1" applyBorder="1" applyAlignment="1">
      <alignment horizontal="left" vertical="center"/>
    </xf>
    <xf numFmtId="0" fontId="6" fillId="0" borderId="18" xfId="0" applyNumberFormat="1" applyFont="1" applyBorder="1" applyAlignment="1">
      <alignment horizontal="center" vertical="center"/>
    </xf>
    <xf numFmtId="181" fontId="6" fillId="0" borderId="19" xfId="0" applyNumberFormat="1" applyFont="1" applyBorder="1" applyAlignment="1">
      <alignment horizontal="center" vertical="center"/>
    </xf>
    <xf numFmtId="181" fontId="6" fillId="0" borderId="20" xfId="0" applyNumberFormat="1" applyFont="1" applyBorder="1" applyAlignment="1">
      <alignment horizontal="center" vertical="center"/>
    </xf>
    <xf numFmtId="181" fontId="6" fillId="0" borderId="18" xfId="0" applyNumberFormat="1" applyFont="1" applyBorder="1" applyAlignment="1">
      <alignment horizontal="center" vertical="center"/>
    </xf>
    <xf numFmtId="181" fontId="6" fillId="0" borderId="20" xfId="0" applyNumberFormat="1" applyFont="1" applyFill="1" applyBorder="1" applyAlignment="1">
      <alignment horizontal="center" vertical="center"/>
    </xf>
    <xf numFmtId="181" fontId="6" fillId="0" borderId="21" xfId="0" applyNumberFormat="1" applyFont="1" applyBorder="1" applyAlignment="1">
      <alignment horizontal="center" vertical="center"/>
    </xf>
    <xf numFmtId="181" fontId="6" fillId="0" borderId="17" xfId="0" applyNumberFormat="1" applyFont="1" applyBorder="1" applyAlignment="1">
      <alignment horizontal="center" vertical="center"/>
    </xf>
    <xf numFmtId="38" fontId="6" fillId="0" borderId="14" xfId="1" applyFont="1" applyBorder="1" applyAlignment="1">
      <alignment horizontal="center" vertical="center"/>
    </xf>
    <xf numFmtId="38" fontId="6" fillId="0" borderId="20" xfId="1" applyFont="1" applyBorder="1" applyAlignment="1">
      <alignment horizontal="center" vertical="center"/>
    </xf>
    <xf numFmtId="1" fontId="6" fillId="0" borderId="18" xfId="0" applyNumberFormat="1" applyFont="1" applyBorder="1" applyAlignment="1">
      <alignment horizontal="center" vertical="center"/>
    </xf>
    <xf numFmtId="0" fontId="6" fillId="0" borderId="3" xfId="0" applyNumberFormat="1" applyFont="1" applyBorder="1" applyAlignment="1">
      <alignment horizontal="left" vertical="center"/>
    </xf>
    <xf numFmtId="38" fontId="6" fillId="0" borderId="12" xfId="1" applyFont="1" applyBorder="1" applyAlignment="1">
      <alignment horizontal="center" vertical="center"/>
    </xf>
    <xf numFmtId="38" fontId="6" fillId="0" borderId="17" xfId="1" applyFont="1" applyBorder="1" applyAlignment="1">
      <alignment horizontal="center" vertical="center"/>
    </xf>
    <xf numFmtId="0" fontId="6" fillId="0" borderId="20" xfId="0" applyNumberFormat="1" applyFont="1" applyBorder="1" applyAlignment="1">
      <alignment horizontal="center" vertical="center"/>
    </xf>
    <xf numFmtId="1" fontId="6" fillId="0" borderId="17" xfId="0" applyNumberFormat="1" applyFont="1" applyBorder="1" applyAlignment="1">
      <alignment horizontal="left" vertical="center"/>
    </xf>
    <xf numFmtId="1" fontId="6" fillId="0" borderId="0" xfId="0" applyNumberFormat="1" applyFont="1" applyAlignment="1">
      <alignment vertical="center"/>
    </xf>
    <xf numFmtId="181" fontId="6" fillId="0" borderId="10" xfId="0" applyNumberFormat="1" applyFont="1" applyBorder="1" applyAlignment="1">
      <alignment horizontal="center" vertical="center"/>
    </xf>
    <xf numFmtId="181" fontId="6" fillId="0" borderId="11" xfId="0" applyNumberFormat="1" applyFont="1" applyBorder="1" applyAlignment="1">
      <alignment horizontal="center" vertical="center"/>
    </xf>
    <xf numFmtId="181" fontId="6" fillId="0" borderId="3" xfId="0" applyNumberFormat="1" applyFont="1" applyBorder="1" applyAlignment="1">
      <alignment horizontal="center" vertical="center"/>
    </xf>
    <xf numFmtId="181" fontId="6" fillId="0" borderId="10" xfId="0" applyNumberFormat="1" applyFont="1" applyFill="1" applyBorder="1" applyAlignment="1">
      <alignment horizontal="center" vertical="center"/>
    </xf>
    <xf numFmtId="181" fontId="6" fillId="0" borderId="12" xfId="0" applyNumberFormat="1" applyFont="1" applyBorder="1" applyAlignment="1">
      <alignment horizontal="left" vertical="center"/>
    </xf>
    <xf numFmtId="2" fontId="6" fillId="0" borderId="12" xfId="0" applyNumberFormat="1" applyFont="1" applyBorder="1" applyAlignment="1">
      <alignment horizontal="left" vertical="center"/>
    </xf>
    <xf numFmtId="0" fontId="6" fillId="0" borderId="19" xfId="0" applyNumberFormat="1" applyFont="1" applyBorder="1" applyAlignment="1">
      <alignment horizontal="center" vertical="center"/>
    </xf>
    <xf numFmtId="0" fontId="6" fillId="0" borderId="20" xfId="0" applyNumberFormat="1" applyFont="1" applyFill="1" applyBorder="1" applyAlignment="1">
      <alignment horizontal="center" vertical="center"/>
    </xf>
    <xf numFmtId="0" fontId="6" fillId="0" borderId="17" xfId="0" applyNumberFormat="1" applyFont="1" applyBorder="1" applyAlignment="1">
      <alignment horizontal="center" vertical="center"/>
    </xf>
    <xf numFmtId="0" fontId="6" fillId="0" borderId="25" xfId="0" applyNumberFormat="1" applyFont="1" applyBorder="1" applyAlignment="1">
      <alignment horizontal="center" vertical="center"/>
    </xf>
    <xf numFmtId="181" fontId="6" fillId="0" borderId="0" xfId="0" applyNumberFormat="1" applyFont="1" applyAlignment="1">
      <alignment vertical="center"/>
    </xf>
    <xf numFmtId="0" fontId="6" fillId="0" borderId="26" xfId="0" applyNumberFormat="1" applyFont="1" applyBorder="1" applyAlignment="1">
      <alignment horizontal="left" vertical="center"/>
    </xf>
    <xf numFmtId="0" fontId="6" fillId="0" borderId="28" xfId="0" applyNumberFormat="1" applyFont="1" applyBorder="1" applyAlignment="1">
      <alignment horizontal="center" vertical="center"/>
    </xf>
    <xf numFmtId="181" fontId="6" fillId="0" borderId="30" xfId="0" applyNumberFormat="1" applyFont="1" applyBorder="1" applyAlignment="1">
      <alignment horizontal="center" vertical="center"/>
    </xf>
    <xf numFmtId="181" fontId="6" fillId="0" borderId="26" xfId="0" applyNumberFormat="1" applyFont="1" applyBorder="1" applyAlignment="1">
      <alignment horizontal="center" vertical="center"/>
    </xf>
    <xf numFmtId="181" fontId="6" fillId="0" borderId="27" xfId="0" applyNumberFormat="1" applyFont="1" applyBorder="1" applyAlignment="1">
      <alignment horizontal="center" vertical="center"/>
    </xf>
    <xf numFmtId="181" fontId="6" fillId="0" borderId="28" xfId="0" applyNumberFormat="1" applyFont="1" applyBorder="1" applyAlignment="1">
      <alignment horizontal="center" vertical="center"/>
    </xf>
    <xf numFmtId="0" fontId="6" fillId="0" borderId="0" xfId="0" applyNumberFormat="1" applyFont="1" applyBorder="1" applyAlignment="1">
      <alignment horizontal="left" vertical="center"/>
    </xf>
    <xf numFmtId="0" fontId="6" fillId="0" borderId="0" xfId="0" applyNumberFormat="1" applyFont="1" applyBorder="1" applyAlignment="1">
      <alignment horizontal="center" vertical="center"/>
    </xf>
    <xf numFmtId="181" fontId="6" fillId="0" borderId="0" xfId="0" applyNumberFormat="1" applyFont="1" applyBorder="1" applyAlignment="1">
      <alignment horizontal="center" vertical="center"/>
    </xf>
    <xf numFmtId="181" fontId="6" fillId="0" borderId="0" xfId="0" applyNumberFormat="1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>
      <alignment horizontal="center" vertical="center"/>
    </xf>
    <xf numFmtId="180" fontId="6" fillId="0" borderId="58" xfId="0" applyNumberFormat="1" applyFont="1" applyBorder="1" applyAlignment="1">
      <alignment horizontal="left" vertical="center"/>
    </xf>
    <xf numFmtId="180" fontId="6" fillId="0" borderId="59" xfId="0" applyNumberFormat="1" applyFont="1" applyBorder="1" applyAlignment="1">
      <alignment horizontal="center" vertical="center"/>
    </xf>
    <xf numFmtId="180" fontId="6" fillId="0" borderId="60" xfId="0" applyNumberFormat="1" applyFont="1" applyBorder="1" applyAlignment="1">
      <alignment horizontal="center" vertical="center"/>
    </xf>
    <xf numFmtId="180" fontId="6" fillId="0" borderId="62" xfId="0" applyNumberFormat="1" applyFont="1" applyBorder="1" applyAlignment="1">
      <alignment horizontal="center" vertical="center"/>
    </xf>
    <xf numFmtId="180" fontId="6" fillId="0" borderId="60" xfId="0" applyNumberFormat="1" applyFont="1" applyFill="1" applyBorder="1" applyAlignment="1">
      <alignment horizontal="center" vertical="center"/>
    </xf>
    <xf numFmtId="180" fontId="6" fillId="0" borderId="62" xfId="0" applyNumberFormat="1" applyFont="1" applyBorder="1" applyAlignment="1">
      <alignment horizontal="center" vertical="center" shrinkToFit="1"/>
    </xf>
    <xf numFmtId="180" fontId="6" fillId="0" borderId="63" xfId="0" applyNumberFormat="1" applyFont="1" applyBorder="1" applyAlignment="1">
      <alignment horizontal="center" vertical="center" shrinkToFit="1"/>
    </xf>
    <xf numFmtId="180" fontId="6" fillId="0" borderId="61" xfId="0" applyNumberFormat="1" applyFont="1" applyBorder="1" applyAlignment="1">
      <alignment horizontal="center" vertical="center" shrinkToFit="1"/>
    </xf>
    <xf numFmtId="181" fontId="6" fillId="0" borderId="29" xfId="0" applyNumberFormat="1" applyFont="1" applyBorder="1" applyAlignment="1">
      <alignment horizontal="center" vertical="center"/>
    </xf>
    <xf numFmtId="181" fontId="6" fillId="0" borderId="9" xfId="0" applyNumberFormat="1" applyFont="1" applyBorder="1" applyAlignment="1">
      <alignment horizontal="center" vertical="center"/>
    </xf>
    <xf numFmtId="181" fontId="6" fillId="0" borderId="2" xfId="0" applyNumberFormat="1" applyFont="1" applyBorder="1" applyAlignment="1">
      <alignment horizontal="center" vertical="center"/>
    </xf>
    <xf numFmtId="181" fontId="6" fillId="0" borderId="29" xfId="0" applyNumberFormat="1" applyFont="1" applyFill="1" applyBorder="1" applyAlignment="1">
      <alignment horizontal="center" vertical="center"/>
    </xf>
    <xf numFmtId="178" fontId="6" fillId="0" borderId="12" xfId="0" applyNumberFormat="1" applyFont="1" applyBorder="1" applyAlignment="1">
      <alignment horizontal="left" vertical="center" shrinkToFit="1"/>
    </xf>
    <xf numFmtId="178" fontId="6" fillId="0" borderId="35" xfId="0" applyNumberFormat="1" applyFont="1" applyBorder="1" applyAlignment="1">
      <alignment horizontal="center" vertical="center"/>
    </xf>
    <xf numFmtId="178" fontId="6" fillId="0" borderId="0" xfId="0" applyNumberFormat="1" applyFont="1" applyAlignment="1">
      <alignment vertical="center"/>
    </xf>
    <xf numFmtId="0" fontId="6" fillId="0" borderId="12" xfId="0" applyNumberFormat="1" applyFont="1" applyBorder="1" applyAlignment="1">
      <alignment horizontal="left" vertical="center" shrinkToFit="1"/>
    </xf>
    <xf numFmtId="1" fontId="6" fillId="0" borderId="23" xfId="0" applyNumberFormat="1" applyFont="1" applyBorder="1" applyAlignment="1">
      <alignment horizontal="left" vertical="center" shrinkToFit="1"/>
    </xf>
    <xf numFmtId="1" fontId="6" fillId="0" borderId="25" xfId="0" applyNumberFormat="1" applyFont="1" applyBorder="1" applyAlignment="1">
      <alignment horizontal="center" vertical="center"/>
    </xf>
    <xf numFmtId="38" fontId="6" fillId="0" borderId="22" xfId="1" applyFont="1" applyBorder="1" applyAlignment="1">
      <alignment horizontal="center" vertical="center"/>
    </xf>
    <xf numFmtId="38" fontId="6" fillId="0" borderId="23" xfId="1" applyFont="1" applyBorder="1" applyAlignment="1">
      <alignment horizontal="center" vertical="center"/>
    </xf>
    <xf numFmtId="38" fontId="6" fillId="0" borderId="24" xfId="1" applyFont="1" applyBorder="1" applyAlignment="1">
      <alignment horizontal="center" vertical="center"/>
    </xf>
    <xf numFmtId="38" fontId="6" fillId="0" borderId="25" xfId="1" applyFont="1" applyBorder="1" applyAlignment="1">
      <alignment horizontal="center" vertical="center"/>
    </xf>
    <xf numFmtId="1" fontId="6" fillId="0" borderId="26" xfId="0" applyNumberFormat="1" applyFont="1" applyBorder="1" applyAlignment="1">
      <alignment horizontal="left" vertical="center" shrinkToFit="1"/>
    </xf>
    <xf numFmtId="178" fontId="6" fillId="0" borderId="13" xfId="0" applyNumberFormat="1" applyFont="1" applyBorder="1" applyAlignment="1">
      <alignment horizontal="center" vertical="center"/>
    </xf>
    <xf numFmtId="1" fontId="6" fillId="0" borderId="13" xfId="0" applyNumberFormat="1" applyFont="1" applyBorder="1" applyAlignment="1">
      <alignment horizontal="center" vertical="center"/>
    </xf>
    <xf numFmtId="38" fontId="6" fillId="0" borderId="15" xfId="1" applyFont="1" applyBorder="1" applyAlignment="1">
      <alignment horizontal="center" vertical="center"/>
    </xf>
    <xf numFmtId="38" fontId="6" fillId="0" borderId="13" xfId="1" applyFont="1" applyBorder="1" applyAlignment="1">
      <alignment horizontal="center" vertical="center"/>
    </xf>
    <xf numFmtId="179" fontId="6" fillId="0" borderId="0" xfId="0" applyNumberFormat="1" applyFont="1" applyAlignment="1">
      <alignment vertical="center"/>
    </xf>
    <xf numFmtId="38" fontId="6" fillId="0" borderId="14" xfId="1" applyFont="1" applyFill="1" applyBorder="1" applyAlignment="1">
      <alignment horizontal="center" vertical="center"/>
    </xf>
    <xf numFmtId="1" fontId="6" fillId="0" borderId="28" xfId="0" applyNumberFormat="1" applyFont="1" applyBorder="1" applyAlignment="1">
      <alignment horizontal="center" vertical="center"/>
    </xf>
    <xf numFmtId="38" fontId="6" fillId="0" borderId="30" xfId="1" applyFont="1" applyBorder="1" applyAlignment="1">
      <alignment horizontal="center" vertical="center"/>
    </xf>
    <xf numFmtId="38" fontId="6" fillId="0" borderId="26" xfId="1" applyFont="1" applyBorder="1" applyAlignment="1">
      <alignment horizontal="center" vertical="center"/>
    </xf>
    <xf numFmtId="38" fontId="6" fillId="0" borderId="27" xfId="1" applyFont="1" applyBorder="1" applyAlignment="1">
      <alignment horizontal="center" vertical="center"/>
    </xf>
    <xf numFmtId="38" fontId="6" fillId="0" borderId="28" xfId="1" applyFont="1" applyBorder="1" applyAlignment="1">
      <alignment horizontal="center" vertical="center"/>
    </xf>
    <xf numFmtId="0" fontId="7" fillId="0" borderId="3" xfId="0" applyNumberFormat="1" applyFont="1" applyBorder="1" applyAlignment="1">
      <alignment horizontal="left" vertical="center"/>
    </xf>
    <xf numFmtId="178" fontId="6" fillId="0" borderId="12" xfId="0" applyNumberFormat="1" applyFont="1" applyBorder="1" applyAlignment="1">
      <alignment horizontal="left" vertical="center"/>
    </xf>
    <xf numFmtId="0" fontId="6" fillId="0" borderId="0" xfId="0" applyNumberFormat="1" applyFont="1" applyAlignment="1">
      <alignment horizontal="center" vertical="center" shrinkToFit="1"/>
    </xf>
    <xf numFmtId="0" fontId="6" fillId="0" borderId="0" xfId="0" applyNumberFormat="1" applyFont="1" applyFill="1" applyAlignment="1">
      <alignment horizontal="center" vertical="center" shrinkToFit="1"/>
    </xf>
    <xf numFmtId="180" fontId="6" fillId="0" borderId="8" xfId="0" applyNumberFormat="1" applyFont="1" applyBorder="1" applyAlignment="1">
      <alignment horizontal="center" vertical="center" shrinkToFit="1"/>
    </xf>
    <xf numFmtId="180" fontId="6" fillId="0" borderId="8" xfId="0" applyNumberFormat="1" applyFont="1" applyFill="1" applyBorder="1" applyAlignment="1">
      <alignment horizontal="center" vertical="center" shrinkToFit="1"/>
    </xf>
    <xf numFmtId="181" fontId="6" fillId="0" borderId="3" xfId="0" applyNumberFormat="1" applyFont="1" applyBorder="1" applyAlignment="1">
      <alignment horizontal="center" vertical="center" shrinkToFit="1"/>
    </xf>
    <xf numFmtId="181" fontId="6" fillId="0" borderId="10" xfId="0" applyNumberFormat="1" applyFont="1" applyBorder="1" applyAlignment="1">
      <alignment horizontal="center" vertical="center" shrinkToFit="1"/>
    </xf>
    <xf numFmtId="181" fontId="6" fillId="0" borderId="11" xfId="0" applyNumberFormat="1" applyFont="1" applyBorder="1" applyAlignment="1">
      <alignment horizontal="center" vertical="center" shrinkToFit="1"/>
    </xf>
    <xf numFmtId="181" fontId="6" fillId="0" borderId="10" xfId="0" applyNumberFormat="1" applyFont="1" applyFill="1" applyBorder="1" applyAlignment="1">
      <alignment horizontal="center" vertical="center" shrinkToFit="1"/>
    </xf>
    <xf numFmtId="181" fontId="6" fillId="0" borderId="14" xfId="0" applyNumberFormat="1" applyFont="1" applyBorder="1" applyAlignment="1">
      <alignment horizontal="center" vertical="center" shrinkToFit="1"/>
    </xf>
    <xf numFmtId="181" fontId="6" fillId="0" borderId="15" xfId="0" applyNumberFormat="1" applyFont="1" applyBorder="1" applyAlignment="1">
      <alignment horizontal="center" vertical="center" shrinkToFit="1"/>
    </xf>
    <xf numFmtId="181" fontId="6" fillId="0" borderId="13" xfId="0" applyNumberFormat="1" applyFont="1" applyBorder="1" applyAlignment="1">
      <alignment horizontal="center" vertical="center" shrinkToFit="1"/>
    </xf>
    <xf numFmtId="181" fontId="6" fillId="0" borderId="12" xfId="0" applyNumberFormat="1" applyFont="1" applyBorder="1" applyAlignment="1">
      <alignment horizontal="center" vertical="center" shrinkToFit="1"/>
    </xf>
    <xf numFmtId="0" fontId="6" fillId="0" borderId="17" xfId="0" applyNumberFormat="1" applyFont="1" applyBorder="1" applyAlignment="1">
      <alignment horizontal="left" vertical="center" shrinkToFit="1"/>
    </xf>
    <xf numFmtId="0" fontId="7" fillId="0" borderId="2" xfId="0" applyNumberFormat="1" applyFont="1" applyBorder="1" applyAlignment="1">
      <alignment horizontal="left" vertical="center"/>
    </xf>
    <xf numFmtId="179" fontId="6" fillId="0" borderId="12" xfId="0" applyNumberFormat="1" applyFont="1" applyBorder="1" applyAlignment="1">
      <alignment horizontal="left" vertical="center" shrinkToFit="1"/>
    </xf>
    <xf numFmtId="179" fontId="6" fillId="0" borderId="13" xfId="0" applyNumberFormat="1" applyFont="1" applyBorder="1" applyAlignment="1">
      <alignment horizontal="center" vertical="center"/>
    </xf>
    <xf numFmtId="181" fontId="6" fillId="0" borderId="22" xfId="0" applyNumberFormat="1" applyFont="1" applyBorder="1" applyAlignment="1">
      <alignment horizontal="center" vertical="center" shrinkToFit="1"/>
    </xf>
    <xf numFmtId="181" fontId="6" fillId="0" borderId="14" xfId="0" applyNumberFormat="1" applyFont="1" applyFill="1" applyBorder="1" applyAlignment="1">
      <alignment horizontal="center" vertical="center" shrinkToFit="1"/>
    </xf>
    <xf numFmtId="0" fontId="6" fillId="0" borderId="14" xfId="0" applyNumberFormat="1" applyFont="1" applyBorder="1" applyAlignment="1">
      <alignment horizontal="center" vertical="center" shrinkToFit="1"/>
    </xf>
    <xf numFmtId="0" fontId="6" fillId="0" borderId="15" xfId="0" applyNumberFormat="1" applyFont="1" applyBorder="1" applyAlignment="1">
      <alignment horizontal="center" vertical="center" shrinkToFit="1"/>
    </xf>
    <xf numFmtId="0" fontId="6" fillId="0" borderId="13" xfId="0" applyNumberFormat="1" applyFont="1" applyBorder="1" applyAlignment="1">
      <alignment horizontal="center" vertical="center" shrinkToFit="1"/>
    </xf>
    <xf numFmtId="0" fontId="6" fillId="0" borderId="12" xfId="0" applyNumberFormat="1" applyFont="1" applyBorder="1" applyAlignment="1">
      <alignment horizontal="center" vertical="center" shrinkToFit="1"/>
    </xf>
    <xf numFmtId="0" fontId="6" fillId="0" borderId="15" xfId="0" applyNumberFormat="1" applyFont="1" applyFill="1" applyBorder="1" applyAlignment="1">
      <alignment horizontal="center" vertical="center" shrinkToFit="1"/>
    </xf>
    <xf numFmtId="0" fontId="6" fillId="0" borderId="16" xfId="0" applyNumberFormat="1" applyFont="1" applyBorder="1" applyAlignment="1">
      <alignment horizontal="center" vertical="center" shrinkToFit="1"/>
    </xf>
    <xf numFmtId="0" fontId="6" fillId="0" borderId="33" xfId="0" applyNumberFormat="1" applyFont="1" applyBorder="1" applyAlignment="1">
      <alignment horizontal="left" vertical="center" shrinkToFit="1"/>
    </xf>
    <xf numFmtId="0" fontId="6" fillId="0" borderId="32" xfId="0" applyNumberFormat="1" applyFont="1" applyBorder="1" applyAlignment="1">
      <alignment horizontal="center" vertical="center"/>
    </xf>
    <xf numFmtId="180" fontId="7" fillId="0" borderId="57" xfId="0" applyNumberFormat="1" applyFont="1" applyBorder="1" applyAlignment="1">
      <alignment horizontal="left" vertical="center"/>
    </xf>
    <xf numFmtId="180" fontId="6" fillId="0" borderId="57" xfId="0" applyNumberFormat="1" applyFont="1" applyBorder="1" applyAlignment="1">
      <alignment horizontal="center" vertical="center"/>
    </xf>
    <xf numFmtId="180" fontId="6" fillId="0" borderId="57" xfId="0" applyNumberFormat="1" applyFont="1" applyBorder="1" applyAlignment="1">
      <alignment horizontal="center" vertical="center" shrinkToFit="1"/>
    </xf>
    <xf numFmtId="178" fontId="6" fillId="0" borderId="34" xfId="0" applyNumberFormat="1" applyFont="1" applyBorder="1" applyAlignment="1">
      <alignment horizontal="left" vertical="center"/>
    </xf>
    <xf numFmtId="181" fontId="6" fillId="0" borderId="36" xfId="0" applyNumberFormat="1" applyFont="1" applyBorder="1" applyAlignment="1">
      <alignment horizontal="center" vertical="center" shrinkToFit="1"/>
    </xf>
    <xf numFmtId="181" fontId="6" fillId="0" borderId="37" xfId="0" applyNumberFormat="1" applyFont="1" applyBorder="1" applyAlignment="1">
      <alignment horizontal="center" vertical="center" shrinkToFit="1"/>
    </xf>
    <xf numFmtId="181" fontId="6" fillId="0" borderId="35" xfId="0" applyNumberFormat="1" applyFont="1" applyBorder="1" applyAlignment="1">
      <alignment horizontal="center" vertical="center" shrinkToFit="1"/>
    </xf>
    <xf numFmtId="181" fontId="6" fillId="0" borderId="34" xfId="0" applyNumberFormat="1" applyFont="1" applyBorder="1" applyAlignment="1">
      <alignment horizontal="center" vertical="center" shrinkToFit="1"/>
    </xf>
    <xf numFmtId="1" fontId="6" fillId="0" borderId="34" xfId="0" applyNumberFormat="1" applyFont="1" applyBorder="1" applyAlignment="1">
      <alignment horizontal="left" vertical="center"/>
    </xf>
    <xf numFmtId="1" fontId="6" fillId="0" borderId="35" xfId="0" applyNumberFormat="1" applyFont="1" applyBorder="1" applyAlignment="1">
      <alignment horizontal="center" vertical="center"/>
    </xf>
    <xf numFmtId="1" fontId="6" fillId="0" borderId="12" xfId="0" applyNumberFormat="1" applyFont="1" applyBorder="1" applyAlignment="1">
      <alignment horizontal="left" vertical="center"/>
    </xf>
    <xf numFmtId="1" fontId="6" fillId="0" borderId="17" xfId="0" applyNumberFormat="1" applyFont="1" applyBorder="1" applyAlignment="1">
      <alignment vertical="center"/>
    </xf>
    <xf numFmtId="178" fontId="6" fillId="0" borderId="33" xfId="0" applyNumberFormat="1" applyFont="1" applyBorder="1" applyAlignment="1">
      <alignment horizontal="left" vertical="center"/>
    </xf>
    <xf numFmtId="178" fontId="6" fillId="0" borderId="32" xfId="0" applyNumberFormat="1" applyFont="1" applyBorder="1" applyAlignment="1">
      <alignment horizontal="center" vertical="center"/>
    </xf>
    <xf numFmtId="181" fontId="7" fillId="0" borderId="2" xfId="0" applyNumberFormat="1" applyFont="1" applyBorder="1" applyAlignment="1">
      <alignment horizontal="left" vertical="center"/>
    </xf>
    <xf numFmtId="0" fontId="6" fillId="0" borderId="9" xfId="0" applyFont="1" applyBorder="1" applyAlignment="1">
      <alignment vertical="center"/>
    </xf>
    <xf numFmtId="0" fontId="6" fillId="0" borderId="34" xfId="0" applyFont="1" applyBorder="1" applyAlignment="1">
      <alignment horizontal="left" vertical="center" shrinkToFit="1"/>
    </xf>
    <xf numFmtId="1" fontId="6" fillId="0" borderId="56" xfId="0" applyNumberFormat="1" applyFont="1" applyBorder="1" applyAlignment="1">
      <alignment horizontal="left" vertical="center" shrinkToFit="1"/>
    </xf>
    <xf numFmtId="181" fontId="7" fillId="0" borderId="3" xfId="0" applyNumberFormat="1" applyFont="1" applyBorder="1" applyAlignment="1">
      <alignment horizontal="left" vertical="center"/>
    </xf>
    <xf numFmtId="0" fontId="6" fillId="0" borderId="11" xfId="0" applyFont="1" applyBorder="1" applyAlignment="1">
      <alignment vertical="center"/>
    </xf>
    <xf numFmtId="181" fontId="6" fillId="0" borderId="40" xfId="0" applyNumberFormat="1" applyFont="1" applyBorder="1" applyAlignment="1">
      <alignment horizontal="center" vertical="center" shrinkToFit="1"/>
    </xf>
    <xf numFmtId="181" fontId="6" fillId="0" borderId="36" xfId="0" applyNumberFormat="1" applyFont="1" applyFill="1" applyBorder="1" applyAlignment="1">
      <alignment horizontal="center" vertical="center" shrinkToFit="1"/>
    </xf>
    <xf numFmtId="0" fontId="6" fillId="0" borderId="26" xfId="0" applyNumberFormat="1" applyFont="1" applyBorder="1" applyAlignment="1">
      <alignment horizontal="left" vertical="center" shrinkToFit="1"/>
    </xf>
    <xf numFmtId="0" fontId="6" fillId="0" borderId="34" xfId="0" applyNumberFormat="1" applyFont="1" applyBorder="1" applyAlignment="1">
      <alignment horizontal="left" vertical="center"/>
    </xf>
    <xf numFmtId="0" fontId="6" fillId="0" borderId="35" xfId="0" applyNumberFormat="1" applyFont="1" applyBorder="1" applyAlignment="1">
      <alignment horizontal="center" vertical="center"/>
    </xf>
    <xf numFmtId="181" fontId="6" fillId="0" borderId="54" xfId="0" applyNumberFormat="1" applyFont="1" applyBorder="1" applyAlignment="1">
      <alignment horizontal="center" vertical="center" shrinkToFit="1"/>
    </xf>
    <xf numFmtId="181" fontId="6" fillId="0" borderId="50" xfId="0" applyNumberFormat="1" applyFont="1" applyBorder="1" applyAlignment="1">
      <alignment horizontal="center" vertical="center" shrinkToFit="1"/>
    </xf>
    <xf numFmtId="181" fontId="6" fillId="0" borderId="30" xfId="0" applyNumberFormat="1" applyFont="1" applyBorder="1" applyAlignment="1">
      <alignment horizontal="center" vertical="center" shrinkToFit="1"/>
    </xf>
    <xf numFmtId="181" fontId="6" fillId="0" borderId="52" xfId="0" applyNumberFormat="1" applyFont="1" applyBorder="1" applyAlignment="1">
      <alignment horizontal="center" vertical="center" shrinkToFit="1"/>
    </xf>
    <xf numFmtId="181" fontId="6" fillId="0" borderId="26" xfId="0" applyNumberFormat="1" applyFont="1" applyBorder="1" applyAlignment="1">
      <alignment horizontal="center" vertical="center" shrinkToFit="1"/>
    </xf>
    <xf numFmtId="181" fontId="6" fillId="0" borderId="30" xfId="0" applyNumberFormat="1" applyFont="1" applyFill="1" applyBorder="1" applyAlignment="1">
      <alignment horizontal="center" vertical="center" shrinkToFit="1"/>
    </xf>
    <xf numFmtId="181" fontId="6" fillId="0" borderId="41" xfId="0" applyNumberFormat="1" applyFont="1" applyBorder="1" applyAlignment="1">
      <alignment horizontal="center" vertical="center" shrinkToFit="1"/>
    </xf>
    <xf numFmtId="181" fontId="6" fillId="0" borderId="27" xfId="0" applyNumberFormat="1" applyFont="1" applyBorder="1" applyAlignment="1">
      <alignment horizontal="center" vertical="center" shrinkToFit="1"/>
    </xf>
    <xf numFmtId="181" fontId="6" fillId="0" borderId="28" xfId="0" applyNumberFormat="1" applyFont="1" applyBorder="1" applyAlignment="1">
      <alignment horizontal="center" vertical="center" shrinkToFit="1"/>
    </xf>
    <xf numFmtId="181" fontId="6" fillId="0" borderId="0" xfId="0" applyNumberFormat="1" applyFont="1" applyBorder="1" applyAlignment="1">
      <alignment horizontal="center" vertical="center" shrinkToFit="1"/>
    </xf>
    <xf numFmtId="181" fontId="6" fillId="0" borderId="0" xfId="0" applyNumberFormat="1" applyFont="1" applyFill="1" applyBorder="1" applyAlignment="1">
      <alignment horizontal="center" vertical="center" shrinkToFit="1"/>
    </xf>
    <xf numFmtId="0" fontId="6" fillId="0" borderId="0" xfId="0" applyFont="1" applyBorder="1" applyAlignment="1">
      <alignment vertical="center" shrinkToFit="1"/>
    </xf>
    <xf numFmtId="0" fontId="6" fillId="0" borderId="0" xfId="0" applyFont="1" applyFill="1" applyBorder="1" applyAlignment="1">
      <alignment vertical="center" shrinkToFit="1"/>
    </xf>
    <xf numFmtId="180" fontId="6" fillId="0" borderId="61" xfId="0" applyNumberFormat="1" applyFont="1" applyBorder="1" applyAlignment="1">
      <alignment horizontal="center" vertical="center"/>
    </xf>
    <xf numFmtId="181" fontId="6" fillId="0" borderId="2" xfId="0" applyNumberFormat="1" applyFont="1" applyBorder="1" applyAlignment="1">
      <alignment horizontal="left" vertical="center"/>
    </xf>
    <xf numFmtId="181" fontId="6" fillId="0" borderId="25" xfId="0" applyNumberFormat="1" applyFont="1" applyBorder="1" applyAlignment="1">
      <alignment horizontal="center" vertical="center"/>
    </xf>
    <xf numFmtId="0" fontId="6" fillId="0" borderId="0" xfId="0" applyNumberFormat="1" applyFont="1" applyAlignment="1">
      <alignment vertical="center" shrinkToFit="1"/>
    </xf>
    <xf numFmtId="181" fontId="6" fillId="0" borderId="3" xfId="0" applyNumberFormat="1" applyFont="1" applyBorder="1" applyAlignment="1">
      <alignment horizontal="left" vertical="center"/>
    </xf>
    <xf numFmtId="0" fontId="6" fillId="0" borderId="34" xfId="0" applyNumberFormat="1" applyFont="1" applyBorder="1" applyAlignment="1">
      <alignment horizontal="left" vertical="center" shrinkToFit="1"/>
    </xf>
    <xf numFmtId="2" fontId="6" fillId="0" borderId="36" xfId="0" applyNumberFormat="1" applyFont="1" applyBorder="1" applyAlignment="1">
      <alignment horizontal="center" vertical="center"/>
    </xf>
    <xf numFmtId="2" fontId="6" fillId="0" borderId="37" xfId="0" applyNumberFormat="1" applyFont="1" applyBorder="1" applyAlignment="1">
      <alignment horizontal="center" vertical="center"/>
    </xf>
    <xf numFmtId="2" fontId="6" fillId="0" borderId="35" xfId="0" applyNumberFormat="1" applyFont="1" applyBorder="1" applyAlignment="1">
      <alignment horizontal="center" vertical="center"/>
    </xf>
    <xf numFmtId="2" fontId="6" fillId="0" borderId="34" xfId="0" applyNumberFormat="1" applyFont="1" applyBorder="1" applyAlignment="1">
      <alignment horizontal="center" vertical="center"/>
    </xf>
    <xf numFmtId="2" fontId="6" fillId="0" borderId="38" xfId="0" applyNumberFormat="1" applyFont="1" applyBorder="1" applyAlignment="1">
      <alignment horizontal="center" vertical="center"/>
    </xf>
    <xf numFmtId="181" fontId="6" fillId="0" borderId="31" xfId="0" applyNumberFormat="1" applyFont="1" applyBorder="1" applyAlignment="1">
      <alignment horizontal="center" vertical="center"/>
    </xf>
    <xf numFmtId="0" fontId="6" fillId="0" borderId="0" xfId="0" applyNumberFormat="1" applyFont="1" applyBorder="1" applyAlignment="1">
      <alignment horizontal="left" vertical="center" shrinkToFit="1"/>
    </xf>
    <xf numFmtId="181" fontId="6" fillId="0" borderId="67" xfId="0" applyNumberFormat="1" applyFont="1" applyBorder="1" applyAlignment="1">
      <alignment horizontal="center" vertical="center"/>
    </xf>
    <xf numFmtId="0" fontId="6" fillId="0" borderId="57" xfId="0" applyNumberFormat="1" applyFont="1" applyBorder="1" applyAlignment="1">
      <alignment horizontal="center" vertical="center"/>
    </xf>
    <xf numFmtId="181" fontId="6" fillId="0" borderId="12" xfId="0" applyNumberFormat="1" applyFont="1" applyBorder="1" applyAlignment="1">
      <alignment horizontal="left" vertical="center" shrinkToFit="1"/>
    </xf>
    <xf numFmtId="38" fontId="6" fillId="0" borderId="19" xfId="1" applyFont="1" applyBorder="1" applyAlignment="1">
      <alignment horizontal="center" vertical="center"/>
    </xf>
    <xf numFmtId="0" fontId="6" fillId="0" borderId="19" xfId="0" applyNumberFormat="1" applyFont="1" applyFill="1" applyBorder="1" applyAlignment="1">
      <alignment horizontal="center" vertical="center"/>
    </xf>
    <xf numFmtId="181" fontId="6" fillId="0" borderId="34" xfId="0" applyNumberFormat="1" applyFont="1" applyBorder="1" applyAlignment="1">
      <alignment horizontal="left" vertical="center" shrinkToFit="1"/>
    </xf>
    <xf numFmtId="181" fontId="6" fillId="0" borderId="35" xfId="0" applyNumberFormat="1" applyFont="1" applyBorder="1" applyAlignment="1">
      <alignment horizontal="center" vertical="center"/>
    </xf>
    <xf numFmtId="181" fontId="6" fillId="0" borderId="17" xfId="0" applyNumberFormat="1" applyFont="1" applyBorder="1" applyAlignment="1">
      <alignment horizontal="left" vertical="center" shrinkToFit="1"/>
    </xf>
    <xf numFmtId="38" fontId="6" fillId="0" borderId="18" xfId="1" applyFont="1" applyBorder="1" applyAlignment="1">
      <alignment horizontal="center" vertical="center"/>
    </xf>
    <xf numFmtId="38" fontId="6" fillId="0" borderId="39" xfId="1" applyFont="1" applyBorder="1" applyAlignment="1">
      <alignment horizontal="center" vertical="center"/>
    </xf>
    <xf numFmtId="1" fontId="6" fillId="0" borderId="23" xfId="0" applyNumberFormat="1" applyFont="1" applyBorder="1" applyAlignment="1">
      <alignment horizontal="left" vertical="center"/>
    </xf>
    <xf numFmtId="178" fontId="6" fillId="0" borderId="33" xfId="0" applyNumberFormat="1" applyFont="1" applyBorder="1" applyAlignment="1">
      <alignment horizontal="left" vertical="center" shrinkToFit="1"/>
    </xf>
    <xf numFmtId="1" fontId="6" fillId="0" borderId="56" xfId="0" applyNumberFormat="1" applyFont="1" applyBorder="1" applyAlignment="1">
      <alignment horizontal="left" vertical="center"/>
    </xf>
    <xf numFmtId="1" fontId="6" fillId="0" borderId="53" xfId="0" applyNumberFormat="1" applyFont="1" applyBorder="1" applyAlignment="1">
      <alignment horizontal="center" vertical="center"/>
    </xf>
    <xf numFmtId="38" fontId="6" fillId="0" borderId="34" xfId="1" applyFont="1" applyBorder="1" applyAlignment="1">
      <alignment horizontal="center" vertical="center"/>
    </xf>
    <xf numFmtId="38" fontId="6" fillId="0" borderId="56" xfId="1" applyFont="1" applyBorder="1" applyAlignment="1">
      <alignment horizontal="center" vertical="center"/>
    </xf>
    <xf numFmtId="38" fontId="6" fillId="0" borderId="45" xfId="1" applyFont="1" applyBorder="1" applyAlignment="1">
      <alignment horizontal="center" vertical="center"/>
    </xf>
    <xf numFmtId="38" fontId="6" fillId="0" borderId="53" xfId="1" applyFont="1" applyBorder="1" applyAlignment="1">
      <alignment horizontal="center" vertical="center"/>
    </xf>
    <xf numFmtId="38" fontId="6" fillId="0" borderId="41" xfId="1" applyFont="1" applyBorder="1" applyAlignment="1">
      <alignment horizontal="center" vertical="center"/>
    </xf>
    <xf numFmtId="38" fontId="6" fillId="0" borderId="30" xfId="1" applyFont="1" applyFill="1" applyBorder="1" applyAlignment="1">
      <alignment horizontal="center" vertical="center"/>
    </xf>
    <xf numFmtId="181" fontId="6" fillId="0" borderId="34" xfId="0" applyNumberFormat="1" applyFont="1" applyBorder="1" applyAlignment="1">
      <alignment horizontal="left" vertical="center"/>
    </xf>
    <xf numFmtId="1" fontId="6" fillId="0" borderId="17" xfId="0" applyNumberFormat="1" applyFont="1" applyBorder="1" applyAlignment="1">
      <alignment horizontal="left" vertical="center" shrinkToFit="1"/>
    </xf>
    <xf numFmtId="180" fontId="6" fillId="0" borderId="5" xfId="0" applyNumberFormat="1" applyFont="1" applyBorder="1" applyAlignment="1">
      <alignment horizontal="center" vertical="center"/>
    </xf>
    <xf numFmtId="0" fontId="6" fillId="0" borderId="21" xfId="0" applyNumberFormat="1" applyFont="1" applyBorder="1" applyAlignment="1">
      <alignment horizontal="center" vertical="center"/>
    </xf>
    <xf numFmtId="0" fontId="6" fillId="0" borderId="20" xfId="1" applyNumberFormat="1" applyFont="1" applyBorder="1" applyAlignment="1">
      <alignment horizontal="center" vertical="center"/>
    </xf>
    <xf numFmtId="0" fontId="6" fillId="0" borderId="17" xfId="1" applyNumberFormat="1" applyFont="1" applyBorder="1" applyAlignment="1">
      <alignment horizontal="center" vertical="center"/>
    </xf>
    <xf numFmtId="180" fontId="6" fillId="0" borderId="57" xfId="0" applyNumberFormat="1" applyFont="1" applyFill="1" applyBorder="1" applyAlignment="1">
      <alignment horizontal="center" vertical="center"/>
    </xf>
    <xf numFmtId="38" fontId="6" fillId="0" borderId="45" xfId="1" applyFont="1" applyFill="1" applyBorder="1" applyAlignment="1">
      <alignment horizontal="center" vertical="center"/>
    </xf>
    <xf numFmtId="38" fontId="6" fillId="0" borderId="37" xfId="1" applyFont="1" applyBorder="1" applyAlignment="1">
      <alignment horizontal="center" vertical="center"/>
    </xf>
    <xf numFmtId="38" fontId="6" fillId="0" borderId="35" xfId="1" applyFont="1" applyBorder="1" applyAlignment="1">
      <alignment horizontal="center" vertical="center"/>
    </xf>
    <xf numFmtId="38" fontId="6" fillId="0" borderId="24" xfId="1" applyFont="1" applyFill="1" applyBorder="1" applyAlignment="1">
      <alignment horizontal="center" vertical="center"/>
    </xf>
    <xf numFmtId="38" fontId="6" fillId="0" borderId="20" xfId="1" applyFont="1" applyFill="1" applyBorder="1" applyAlignment="1">
      <alignment horizontal="center" vertical="center"/>
    </xf>
    <xf numFmtId="0" fontId="6" fillId="0" borderId="31" xfId="0" applyNumberFormat="1" applyFont="1" applyBorder="1" applyAlignment="1">
      <alignment horizontal="center" vertical="center"/>
    </xf>
    <xf numFmtId="38" fontId="6" fillId="0" borderId="27" xfId="1" applyFont="1" applyFill="1" applyBorder="1" applyAlignment="1">
      <alignment horizontal="center" vertical="center"/>
    </xf>
    <xf numFmtId="38" fontId="6" fillId="0" borderId="31" xfId="1" applyFont="1" applyBorder="1" applyAlignment="1">
      <alignment horizontal="center" vertical="center"/>
    </xf>
    <xf numFmtId="0" fontId="6" fillId="0" borderId="49" xfId="0" applyNumberFormat="1" applyFont="1" applyBorder="1" applyAlignment="1">
      <alignment horizontal="center" vertical="center"/>
    </xf>
    <xf numFmtId="180" fontId="7" fillId="0" borderId="1" xfId="0" applyNumberFormat="1" applyFont="1" applyBorder="1" applyAlignment="1">
      <alignment horizontal="left" vertical="center"/>
    </xf>
    <xf numFmtId="180" fontId="7" fillId="0" borderId="6" xfId="0" applyNumberFormat="1" applyFont="1" applyBorder="1" applyAlignment="1">
      <alignment horizontal="center" vertical="center" shrinkToFit="1"/>
    </xf>
    <xf numFmtId="180" fontId="7" fillId="0" borderId="4" xfId="0" applyNumberFormat="1" applyFont="1" applyBorder="1" applyAlignment="1">
      <alignment horizontal="center" vertical="center" shrinkToFit="1"/>
    </xf>
    <xf numFmtId="180" fontId="7" fillId="0" borderId="5" xfId="0" applyNumberFormat="1" applyFont="1" applyBorder="1" applyAlignment="1">
      <alignment horizontal="center" vertical="center" shrinkToFit="1"/>
    </xf>
    <xf numFmtId="181" fontId="6" fillId="0" borderId="0" xfId="0" applyNumberFormat="1" applyFont="1" applyAlignment="1">
      <alignment horizontal="center" vertical="center"/>
    </xf>
    <xf numFmtId="38" fontId="6" fillId="0" borderId="0" xfId="0" applyNumberFormat="1" applyFont="1" applyAlignment="1">
      <alignment horizontal="center" vertical="center"/>
    </xf>
    <xf numFmtId="184" fontId="6" fillId="0" borderId="0" xfId="0" applyNumberFormat="1" applyFont="1" applyAlignment="1">
      <alignment horizontal="center" vertical="center"/>
    </xf>
    <xf numFmtId="1" fontId="6" fillId="0" borderId="0" xfId="0" applyNumberFormat="1" applyFont="1" applyAlignment="1">
      <alignment horizontal="center" vertical="center"/>
    </xf>
    <xf numFmtId="2" fontId="6" fillId="0" borderId="12" xfId="0" applyNumberFormat="1" applyFont="1" applyBorder="1" applyAlignment="1">
      <alignment horizontal="left" vertical="center" shrinkToFit="1"/>
    </xf>
    <xf numFmtId="0" fontId="6" fillId="0" borderId="11" xfId="0" applyNumberFormat="1" applyFont="1" applyBorder="1" applyAlignment="1">
      <alignment horizontal="center" vertical="center"/>
    </xf>
    <xf numFmtId="181" fontId="6" fillId="0" borderId="9" xfId="0" applyNumberFormat="1" applyFont="1" applyBorder="1" applyAlignment="1">
      <alignment horizontal="center" vertical="center"/>
    </xf>
    <xf numFmtId="181" fontId="7" fillId="0" borderId="2" xfId="0" applyNumberFormat="1" applyFont="1" applyBorder="1" applyAlignment="1">
      <alignment horizontal="left" vertical="center"/>
    </xf>
    <xf numFmtId="0" fontId="6" fillId="0" borderId="3" xfId="0" applyNumberFormat="1" applyFont="1" applyBorder="1" applyAlignment="1">
      <alignment horizontal="center" vertical="center"/>
    </xf>
    <xf numFmtId="0" fontId="6" fillId="0" borderId="10" xfId="0" applyNumberFormat="1" applyFont="1" applyBorder="1" applyAlignment="1">
      <alignment horizontal="center" vertical="center"/>
    </xf>
    <xf numFmtId="0" fontId="6" fillId="0" borderId="11" xfId="0" applyNumberFormat="1" applyFont="1" applyBorder="1" applyAlignment="1">
      <alignment horizontal="center" vertical="center"/>
    </xf>
    <xf numFmtId="0" fontId="6" fillId="0" borderId="14" xfId="0" applyNumberFormat="1" applyFont="1" applyBorder="1" applyAlignment="1">
      <alignment horizontal="center" vertical="center"/>
    </xf>
    <xf numFmtId="0" fontId="6" fillId="0" borderId="15" xfId="0" applyNumberFormat="1" applyFont="1" applyBorder="1" applyAlignment="1">
      <alignment horizontal="center" vertical="center"/>
    </xf>
    <xf numFmtId="0" fontId="6" fillId="0" borderId="15" xfId="1" applyNumberFormat="1" applyFont="1" applyBorder="1" applyAlignment="1">
      <alignment horizontal="center" vertical="center"/>
    </xf>
    <xf numFmtId="0" fontId="6" fillId="0" borderId="13" xfId="1" applyNumberFormat="1" applyFont="1" applyBorder="1" applyAlignment="1">
      <alignment horizontal="center" vertical="center"/>
    </xf>
    <xf numFmtId="0" fontId="6" fillId="0" borderId="12" xfId="1" applyNumberFormat="1" applyFont="1" applyBorder="1" applyAlignment="1">
      <alignment horizontal="center" vertical="center"/>
    </xf>
    <xf numFmtId="0" fontId="6" fillId="0" borderId="15" xfId="0" applyNumberFormat="1" applyFont="1" applyFill="1" applyBorder="1" applyAlignment="1">
      <alignment horizontal="center" vertical="center"/>
    </xf>
    <xf numFmtId="0" fontId="6" fillId="0" borderId="16" xfId="0" applyNumberFormat="1" applyFont="1" applyBorder="1" applyAlignment="1">
      <alignment horizontal="center" vertical="center"/>
    </xf>
    <xf numFmtId="0" fontId="6" fillId="0" borderId="12" xfId="0" applyNumberFormat="1" applyFont="1" applyBorder="1" applyAlignment="1">
      <alignment horizontal="center" vertical="center"/>
    </xf>
    <xf numFmtId="0" fontId="6" fillId="0" borderId="14" xfId="1" applyNumberFormat="1" applyFont="1" applyBorder="1" applyAlignment="1">
      <alignment horizontal="center" vertical="center"/>
    </xf>
    <xf numFmtId="0" fontId="6" fillId="0" borderId="20" xfId="1" applyNumberFormat="1" applyFont="1" applyFill="1" applyBorder="1" applyAlignment="1">
      <alignment horizontal="center" vertical="center"/>
    </xf>
    <xf numFmtId="0" fontId="6" fillId="0" borderId="27" xfId="0" applyNumberFormat="1" applyFont="1" applyBorder="1" applyAlignment="1">
      <alignment horizontal="center" vertical="center"/>
    </xf>
    <xf numFmtId="0" fontId="6" fillId="0" borderId="62" xfId="0" applyNumberFormat="1" applyFont="1" applyBorder="1" applyAlignment="1">
      <alignment horizontal="center" vertical="center" shrinkToFit="1"/>
    </xf>
    <xf numFmtId="0" fontId="6" fillId="0" borderId="63" xfId="0" applyNumberFormat="1" applyFont="1" applyBorder="1" applyAlignment="1">
      <alignment horizontal="center" vertical="center" shrinkToFit="1"/>
    </xf>
    <xf numFmtId="0" fontId="6" fillId="0" borderId="61" xfId="0" applyNumberFormat="1" applyFont="1" applyBorder="1" applyAlignment="1">
      <alignment horizontal="center" vertical="center" shrinkToFit="1"/>
    </xf>
    <xf numFmtId="0" fontId="6" fillId="0" borderId="29" xfId="0" applyNumberFormat="1" applyFont="1" applyFill="1" applyBorder="1" applyAlignment="1">
      <alignment horizontal="center" vertical="center"/>
    </xf>
    <xf numFmtId="0" fontId="6" fillId="0" borderId="36" xfId="1" applyNumberFormat="1" applyFont="1" applyBorder="1" applyAlignment="1">
      <alignment horizontal="center" vertical="center"/>
    </xf>
    <xf numFmtId="0" fontId="6" fillId="0" borderId="40" xfId="1" applyNumberFormat="1" applyFont="1" applyBorder="1" applyAlignment="1">
      <alignment horizontal="center" vertical="center"/>
    </xf>
    <xf numFmtId="0" fontId="6" fillId="0" borderId="34" xfId="1" applyNumberFormat="1" applyFont="1" applyBorder="1" applyAlignment="1">
      <alignment horizontal="center" vertical="center"/>
    </xf>
    <xf numFmtId="0" fontId="6" fillId="0" borderId="36" xfId="1" applyNumberFormat="1" applyFont="1" applyFill="1" applyBorder="1" applyAlignment="1">
      <alignment horizontal="center" vertical="center"/>
    </xf>
    <xf numFmtId="0" fontId="6" fillId="0" borderId="37" xfId="1" applyNumberFormat="1" applyFont="1" applyBorder="1" applyAlignment="1">
      <alignment horizontal="center" vertical="center"/>
    </xf>
    <xf numFmtId="0" fontId="6" fillId="0" borderId="35" xfId="1" applyNumberFormat="1" applyFont="1" applyBorder="1" applyAlignment="1">
      <alignment horizontal="center" vertical="center"/>
    </xf>
    <xf numFmtId="0" fontId="6" fillId="0" borderId="22" xfId="1" applyNumberFormat="1" applyFont="1" applyBorder="1" applyAlignment="1">
      <alignment horizontal="center" vertical="center"/>
    </xf>
    <xf numFmtId="0" fontId="6" fillId="0" borderId="14" xfId="1" applyNumberFormat="1" applyFont="1" applyFill="1" applyBorder="1" applyAlignment="1">
      <alignment horizontal="center" vertical="center"/>
    </xf>
    <xf numFmtId="0" fontId="6" fillId="0" borderId="23" xfId="1" applyNumberFormat="1" applyFont="1" applyBorder="1" applyAlignment="1">
      <alignment horizontal="center" vertical="center"/>
    </xf>
    <xf numFmtId="0" fontId="6" fillId="0" borderId="24" xfId="1" applyNumberFormat="1" applyFont="1" applyBorder="1" applyAlignment="1">
      <alignment horizontal="center" vertical="center"/>
    </xf>
    <xf numFmtId="0" fontId="6" fillId="0" borderId="25" xfId="1" applyNumberFormat="1" applyFont="1" applyBorder="1" applyAlignment="1">
      <alignment horizontal="center" vertical="center"/>
    </xf>
    <xf numFmtId="0" fontId="6" fillId="0" borderId="30" xfId="1" applyNumberFormat="1" applyFont="1" applyBorder="1" applyAlignment="1">
      <alignment horizontal="center" vertical="center"/>
    </xf>
    <xf numFmtId="0" fontId="6" fillId="0" borderId="41" xfId="1" applyNumberFormat="1" applyFont="1" applyBorder="1" applyAlignment="1">
      <alignment horizontal="center" vertical="center"/>
    </xf>
    <xf numFmtId="0" fontId="6" fillId="0" borderId="26" xfId="1" applyNumberFormat="1" applyFont="1" applyBorder="1" applyAlignment="1">
      <alignment horizontal="center" vertical="center"/>
    </xf>
    <xf numFmtId="0" fontId="6" fillId="0" borderId="30" xfId="1" applyNumberFormat="1" applyFont="1" applyFill="1" applyBorder="1" applyAlignment="1">
      <alignment horizontal="center" vertical="center"/>
    </xf>
    <xf numFmtId="0" fontId="6" fillId="0" borderId="27" xfId="1" applyNumberFormat="1" applyFont="1" applyBorder="1" applyAlignment="1">
      <alignment horizontal="center" vertical="center"/>
    </xf>
    <xf numFmtId="0" fontId="6" fillId="0" borderId="28" xfId="1" applyNumberFormat="1" applyFont="1" applyBorder="1" applyAlignment="1">
      <alignment horizontal="center" vertical="center"/>
    </xf>
    <xf numFmtId="0" fontId="6" fillId="0" borderId="42" xfId="1" applyNumberFormat="1" applyFont="1" applyBorder="1" applyAlignment="1">
      <alignment horizontal="center" vertical="center"/>
    </xf>
    <xf numFmtId="0" fontId="6" fillId="0" borderId="44" xfId="1" applyNumberFormat="1" applyFont="1" applyBorder="1" applyAlignment="1">
      <alignment horizontal="center" vertical="center"/>
    </xf>
    <xf numFmtId="0" fontId="6" fillId="0" borderId="33" xfId="1" applyNumberFormat="1" applyFont="1" applyBorder="1" applyAlignment="1">
      <alignment horizontal="center" vertical="center"/>
    </xf>
    <xf numFmtId="0" fontId="6" fillId="0" borderId="42" xfId="1" applyNumberFormat="1" applyFont="1" applyFill="1" applyBorder="1" applyAlignment="1">
      <alignment horizontal="center" vertical="center"/>
    </xf>
    <xf numFmtId="0" fontId="6" fillId="0" borderId="43" xfId="1" applyNumberFormat="1" applyFont="1" applyBorder="1" applyAlignment="1">
      <alignment horizontal="center" vertical="center"/>
    </xf>
    <xf numFmtId="0" fontId="6" fillId="0" borderId="32" xfId="1" applyNumberFormat="1" applyFont="1" applyBorder="1" applyAlignment="1">
      <alignment horizontal="center" vertical="center"/>
    </xf>
    <xf numFmtId="0" fontId="6" fillId="0" borderId="47" xfId="1" applyNumberFormat="1" applyFont="1" applyBorder="1" applyAlignment="1">
      <alignment horizontal="center" vertical="center"/>
    </xf>
    <xf numFmtId="0" fontId="6" fillId="0" borderId="55" xfId="1" applyNumberFormat="1" applyFont="1" applyBorder="1" applyAlignment="1">
      <alignment horizontal="center" vertical="center"/>
    </xf>
    <xf numFmtId="0" fontId="6" fillId="0" borderId="47" xfId="1" applyNumberFormat="1" applyFont="1" applyFill="1" applyBorder="1" applyAlignment="1">
      <alignment horizontal="center" vertical="center"/>
    </xf>
    <xf numFmtId="0" fontId="6" fillId="0" borderId="6" xfId="0" applyNumberFormat="1" applyFont="1" applyBorder="1" applyAlignment="1">
      <alignment horizontal="center" vertical="center" shrinkToFit="1"/>
    </xf>
    <xf numFmtId="0" fontId="6" fillId="0" borderId="4" xfId="0" applyNumberFormat="1" applyFont="1" applyBorder="1" applyAlignment="1">
      <alignment horizontal="center" vertical="center" shrinkToFit="1"/>
    </xf>
    <xf numFmtId="0" fontId="6" fillId="0" borderId="5" xfId="0" applyNumberFormat="1" applyFont="1" applyBorder="1" applyAlignment="1">
      <alignment horizontal="center" vertical="center" shrinkToFit="1"/>
    </xf>
    <xf numFmtId="0" fontId="6" fillId="0" borderId="3" xfId="0" applyNumberFormat="1" applyFont="1" applyBorder="1" applyAlignment="1">
      <alignment horizontal="center" vertical="center"/>
    </xf>
    <xf numFmtId="0" fontId="6" fillId="0" borderId="10" xfId="0" applyNumberFormat="1" applyFont="1" applyBorder="1" applyAlignment="1">
      <alignment horizontal="center" vertical="center"/>
    </xf>
    <xf numFmtId="0" fontId="6" fillId="0" borderId="11" xfId="0" applyNumberFormat="1" applyFont="1" applyBorder="1" applyAlignment="1">
      <alignment horizontal="center" vertical="center"/>
    </xf>
    <xf numFmtId="0" fontId="6" fillId="0" borderId="29" xfId="0" applyNumberFormat="1" applyFont="1" applyBorder="1" applyAlignment="1">
      <alignment horizontal="center" vertical="center"/>
    </xf>
    <xf numFmtId="0" fontId="6" fillId="0" borderId="9" xfId="0" applyNumberFormat="1" applyFont="1" applyBorder="1" applyAlignment="1">
      <alignment horizontal="center" vertical="center"/>
    </xf>
    <xf numFmtId="0" fontId="6" fillId="0" borderId="2" xfId="0" applyNumberFormat="1" applyFont="1" applyBorder="1" applyAlignment="1">
      <alignment horizontal="center" vertical="center"/>
    </xf>
    <xf numFmtId="181" fontId="6" fillId="0" borderId="3" xfId="0" applyNumberFormat="1" applyFont="1" applyBorder="1" applyAlignment="1">
      <alignment horizontal="center" vertical="center"/>
    </xf>
    <xf numFmtId="181" fontId="6" fillId="0" borderId="10" xfId="0" applyNumberFormat="1" applyFont="1" applyBorder="1" applyAlignment="1">
      <alignment horizontal="center" vertical="center"/>
    </xf>
    <xf numFmtId="181" fontId="6" fillId="0" borderId="11" xfId="0" applyNumberFormat="1" applyFont="1" applyBorder="1" applyAlignment="1">
      <alignment horizontal="center" vertical="center"/>
    </xf>
    <xf numFmtId="0" fontId="6" fillId="0" borderId="3" xfId="0" applyNumberFormat="1" applyFont="1" applyBorder="1" applyAlignment="1">
      <alignment horizontal="center" vertical="center"/>
    </xf>
    <xf numFmtId="0" fontId="6" fillId="0" borderId="10" xfId="0" applyNumberFormat="1" applyFont="1" applyBorder="1" applyAlignment="1">
      <alignment horizontal="center" vertical="center"/>
    </xf>
    <xf numFmtId="0" fontId="6" fillId="0" borderId="11" xfId="0" applyNumberFormat="1" applyFont="1" applyBorder="1" applyAlignment="1">
      <alignment horizontal="center" vertical="center"/>
    </xf>
    <xf numFmtId="181" fontId="6" fillId="0" borderId="2" xfId="0" applyNumberFormat="1" applyFont="1" applyBorder="1" applyAlignment="1">
      <alignment horizontal="center" vertical="center"/>
    </xf>
    <xf numFmtId="181" fontId="6" fillId="0" borderId="29" xfId="0" applyNumberFormat="1" applyFont="1" applyBorder="1" applyAlignment="1">
      <alignment horizontal="center" vertical="center"/>
    </xf>
    <xf numFmtId="181" fontId="6" fillId="0" borderId="9" xfId="0" applyNumberFormat="1" applyFont="1" applyBorder="1" applyAlignment="1">
      <alignment horizontal="center" vertical="center"/>
    </xf>
    <xf numFmtId="0" fontId="6" fillId="0" borderId="2" xfId="0" applyNumberFormat="1" applyFont="1" applyBorder="1" applyAlignment="1">
      <alignment horizontal="center" vertical="center"/>
    </xf>
    <xf numFmtId="0" fontId="6" fillId="0" borderId="29" xfId="0" applyNumberFormat="1" applyFont="1" applyBorder="1" applyAlignment="1">
      <alignment horizontal="center" vertical="center"/>
    </xf>
    <xf numFmtId="0" fontId="6" fillId="0" borderId="9" xfId="0" applyNumberFormat="1" applyFont="1" applyBorder="1" applyAlignment="1">
      <alignment horizontal="center" vertical="center"/>
    </xf>
    <xf numFmtId="181" fontId="7" fillId="0" borderId="23" xfId="0" applyNumberFormat="1" applyFont="1" applyBorder="1" applyAlignment="1">
      <alignment horizontal="left" vertical="center" shrinkToFit="1"/>
    </xf>
    <xf numFmtId="38" fontId="6" fillId="0" borderId="0" xfId="1" applyFont="1" applyAlignment="1">
      <alignment vertical="center"/>
    </xf>
    <xf numFmtId="38" fontId="6" fillId="0" borderId="17" xfId="1" applyFont="1" applyBorder="1" applyAlignment="1">
      <alignment horizontal="left" vertical="center"/>
    </xf>
    <xf numFmtId="38" fontId="6" fillId="0" borderId="15" xfId="1" applyFont="1" applyFill="1" applyBorder="1" applyAlignment="1">
      <alignment horizontal="center" vertical="center"/>
    </xf>
    <xf numFmtId="38" fontId="6" fillId="0" borderId="16" xfId="1" applyFont="1" applyBorder="1" applyAlignment="1">
      <alignment horizontal="center" vertical="center"/>
    </xf>
    <xf numFmtId="38" fontId="6" fillId="0" borderId="21" xfId="1" applyFont="1" applyBorder="1" applyAlignment="1">
      <alignment horizontal="center" vertical="center"/>
    </xf>
    <xf numFmtId="38" fontId="6" fillId="0" borderId="26" xfId="1" applyFont="1" applyBorder="1" applyAlignment="1">
      <alignment horizontal="left" vertical="center" shrinkToFit="1"/>
    </xf>
    <xf numFmtId="38" fontId="6" fillId="0" borderId="12" xfId="1" applyFont="1" applyBorder="1" applyAlignment="1">
      <alignment horizontal="left" vertical="center" shrinkToFit="1"/>
    </xf>
    <xf numFmtId="38" fontId="6" fillId="0" borderId="23" xfId="1" applyFont="1" applyBorder="1" applyAlignment="1">
      <alignment horizontal="left" vertical="center" shrinkToFit="1"/>
    </xf>
    <xf numFmtId="38" fontId="6" fillId="0" borderId="19" xfId="1" applyFont="1" applyFill="1" applyBorder="1" applyAlignment="1">
      <alignment horizontal="center" vertical="center"/>
    </xf>
    <xf numFmtId="0" fontId="6" fillId="0" borderId="3" xfId="0" applyNumberFormat="1" applyFont="1" applyBorder="1" applyAlignment="1">
      <alignment horizontal="center" vertical="center"/>
    </xf>
    <xf numFmtId="0" fontId="6" fillId="0" borderId="10" xfId="0" applyNumberFormat="1" applyFont="1" applyBorder="1" applyAlignment="1">
      <alignment horizontal="center" vertical="center"/>
    </xf>
    <xf numFmtId="0" fontId="6" fillId="0" borderId="11" xfId="0" applyNumberFormat="1" applyFont="1" applyBorder="1" applyAlignment="1">
      <alignment horizontal="center" vertical="center"/>
    </xf>
    <xf numFmtId="0" fontId="6" fillId="0" borderId="30" xfId="0" applyNumberFormat="1" applyFont="1" applyBorder="1" applyAlignment="1">
      <alignment horizontal="center" vertical="center"/>
    </xf>
    <xf numFmtId="0" fontId="6" fillId="0" borderId="26" xfId="0" applyNumberFormat="1" applyFont="1" applyBorder="1" applyAlignment="1">
      <alignment horizontal="center" vertical="center"/>
    </xf>
    <xf numFmtId="0" fontId="6" fillId="0" borderId="19" xfId="1" applyNumberFormat="1" applyFont="1" applyBorder="1" applyAlignment="1">
      <alignment horizontal="center" vertical="center"/>
    </xf>
    <xf numFmtId="0" fontId="6" fillId="0" borderId="39" xfId="1" applyNumberFormat="1" applyFont="1" applyBorder="1" applyAlignment="1">
      <alignment horizontal="center" vertical="center"/>
    </xf>
    <xf numFmtId="0" fontId="6" fillId="0" borderId="19" xfId="1" applyNumberFormat="1" applyFont="1" applyFill="1" applyBorder="1" applyAlignment="1">
      <alignment horizontal="center" vertical="center"/>
    </xf>
    <xf numFmtId="0" fontId="6" fillId="0" borderId="18" xfId="1" applyNumberFormat="1" applyFont="1" applyBorder="1" applyAlignment="1">
      <alignment horizontal="center" vertical="center"/>
    </xf>
    <xf numFmtId="0" fontId="6" fillId="0" borderId="56" xfId="1" applyNumberFormat="1" applyFont="1" applyBorder="1" applyAlignment="1">
      <alignment horizontal="center" vertical="center"/>
    </xf>
    <xf numFmtId="0" fontId="6" fillId="0" borderId="45" xfId="1" applyNumberFormat="1" applyFont="1" applyBorder="1" applyAlignment="1">
      <alignment horizontal="center" vertical="center"/>
    </xf>
    <xf numFmtId="0" fontId="6" fillId="0" borderId="53" xfId="1" applyNumberFormat="1" applyFont="1" applyBorder="1" applyAlignment="1">
      <alignment horizontal="center" vertical="center"/>
    </xf>
    <xf numFmtId="0" fontId="6" fillId="0" borderId="20" xfId="1" applyNumberFormat="1" applyFont="1" applyBorder="1" applyAlignment="1">
      <alignment horizontal="center" vertical="center" shrinkToFit="1"/>
    </xf>
    <xf numFmtId="0" fontId="6" fillId="0" borderId="20" xfId="1" applyNumberFormat="1" applyFont="1" applyFill="1" applyBorder="1" applyAlignment="1">
      <alignment horizontal="center" vertical="center" shrinkToFit="1"/>
    </xf>
    <xf numFmtId="0" fontId="6" fillId="0" borderId="10" xfId="0" applyNumberFormat="1" applyFont="1" applyBorder="1" applyAlignment="1">
      <alignment horizontal="left" vertical="center"/>
    </xf>
    <xf numFmtId="0" fontId="6" fillId="0" borderId="11" xfId="0" applyNumberFormat="1" applyFont="1" applyBorder="1" applyAlignment="1">
      <alignment horizontal="left" vertical="center"/>
    </xf>
    <xf numFmtId="0" fontId="6" fillId="0" borderId="3" xfId="0" applyNumberFormat="1" applyFont="1" applyBorder="1" applyAlignment="1">
      <alignment horizontal="center" vertical="center" shrinkToFit="1"/>
    </xf>
    <xf numFmtId="0" fontId="6" fillId="0" borderId="10" xfId="0" applyNumberFormat="1" applyFont="1" applyBorder="1" applyAlignment="1">
      <alignment horizontal="center" vertical="center" shrinkToFit="1"/>
    </xf>
    <xf numFmtId="0" fontId="6" fillId="0" borderId="11" xfId="0" applyNumberFormat="1" applyFont="1" applyBorder="1" applyAlignment="1">
      <alignment horizontal="center" vertical="center" shrinkToFit="1"/>
    </xf>
    <xf numFmtId="0" fontId="6" fillId="0" borderId="10" xfId="0" applyNumberFormat="1" applyFont="1" applyFill="1" applyBorder="1" applyAlignment="1">
      <alignment horizontal="center" vertical="center" shrinkToFit="1"/>
    </xf>
    <xf numFmtId="0" fontId="6" fillId="0" borderId="12" xfId="1" applyNumberFormat="1" applyFont="1" applyBorder="1" applyAlignment="1">
      <alignment horizontal="center" vertical="center" shrinkToFit="1"/>
    </xf>
    <xf numFmtId="0" fontId="6" fillId="0" borderId="17" xfId="1" applyNumberFormat="1" applyFont="1" applyBorder="1" applyAlignment="1">
      <alignment horizontal="center" vertical="center" shrinkToFit="1"/>
    </xf>
    <xf numFmtId="0" fontId="6" fillId="0" borderId="15" xfId="1" applyNumberFormat="1" applyFont="1" applyBorder="1" applyAlignment="1">
      <alignment horizontal="center" vertical="center" shrinkToFit="1"/>
    </xf>
    <xf numFmtId="0" fontId="6" fillId="0" borderId="42" xfId="0" applyNumberFormat="1" applyFont="1" applyBorder="1" applyAlignment="1">
      <alignment horizontal="center" vertical="center" shrinkToFit="1"/>
    </xf>
    <xf numFmtId="0" fontId="6" fillId="0" borderId="43" xfId="0" applyNumberFormat="1" applyFont="1" applyBorder="1" applyAlignment="1">
      <alignment horizontal="center" vertical="center" shrinkToFit="1"/>
    </xf>
    <xf numFmtId="0" fontId="6" fillId="0" borderId="32" xfId="0" applyNumberFormat="1" applyFont="1" applyBorder="1" applyAlignment="1">
      <alignment horizontal="center" vertical="center" shrinkToFit="1"/>
    </xf>
    <xf numFmtId="0" fontId="6" fillId="0" borderId="33" xfId="0" applyNumberFormat="1" applyFont="1" applyBorder="1" applyAlignment="1">
      <alignment horizontal="center" vertical="center" shrinkToFit="1"/>
    </xf>
    <xf numFmtId="0" fontId="6" fillId="0" borderId="43" xfId="0" applyNumberFormat="1" applyFont="1" applyFill="1" applyBorder="1" applyAlignment="1">
      <alignment horizontal="center" vertical="center" shrinkToFit="1"/>
    </xf>
    <xf numFmtId="0" fontId="6" fillId="0" borderId="51" xfId="0" applyNumberFormat="1" applyFont="1" applyBorder="1" applyAlignment="1">
      <alignment horizontal="center" vertical="center" shrinkToFit="1"/>
    </xf>
    <xf numFmtId="0" fontId="6" fillId="0" borderId="57" xfId="0" applyNumberFormat="1" applyFont="1" applyBorder="1" applyAlignment="1">
      <alignment horizontal="center" vertical="center" shrinkToFit="1"/>
    </xf>
    <xf numFmtId="0" fontId="6" fillId="0" borderId="57" xfId="0" applyNumberFormat="1" applyFont="1" applyFill="1" applyBorder="1" applyAlignment="1">
      <alignment horizontal="center" vertical="center" shrinkToFit="1"/>
    </xf>
    <xf numFmtId="0" fontId="6" fillId="0" borderId="60" xfId="0" applyNumberFormat="1" applyFont="1" applyBorder="1" applyAlignment="1">
      <alignment horizontal="center" vertical="center" shrinkToFit="1"/>
    </xf>
    <xf numFmtId="0" fontId="6" fillId="0" borderId="60" xfId="0" applyNumberFormat="1" applyFont="1" applyFill="1" applyBorder="1" applyAlignment="1">
      <alignment horizontal="center" vertical="center" shrinkToFit="1"/>
    </xf>
    <xf numFmtId="0" fontId="6" fillId="0" borderId="29" xfId="0" applyNumberFormat="1" applyFont="1" applyBorder="1" applyAlignment="1">
      <alignment horizontal="center" vertical="center" shrinkToFit="1"/>
    </xf>
    <xf numFmtId="0" fontId="6" fillId="0" borderId="9" xfId="0" applyNumberFormat="1" applyFont="1" applyBorder="1" applyAlignment="1">
      <alignment horizontal="center" vertical="center" shrinkToFit="1"/>
    </xf>
    <xf numFmtId="0" fontId="6" fillId="0" borderId="2" xfId="0" applyNumberFormat="1" applyFont="1" applyBorder="1" applyAlignment="1">
      <alignment horizontal="center" vertical="center" shrinkToFit="1"/>
    </xf>
    <xf numFmtId="0" fontId="6" fillId="0" borderId="29" xfId="0" applyNumberFormat="1" applyFont="1" applyFill="1" applyBorder="1" applyAlignment="1">
      <alignment horizontal="center" vertical="center" shrinkToFit="1"/>
    </xf>
    <xf numFmtId="0" fontId="6" fillId="0" borderId="36" xfId="0" applyNumberFormat="1" applyFont="1" applyBorder="1" applyAlignment="1">
      <alignment horizontal="center" vertical="center" shrinkToFit="1"/>
    </xf>
    <xf numFmtId="0" fontId="6" fillId="0" borderId="37" xfId="0" applyNumberFormat="1" applyFont="1" applyBorder="1" applyAlignment="1">
      <alignment horizontal="center" vertical="center" shrinkToFit="1"/>
    </xf>
    <xf numFmtId="0" fontId="6" fillId="0" borderId="38" xfId="0" applyNumberFormat="1" applyFont="1" applyBorder="1" applyAlignment="1">
      <alignment horizontal="center" vertical="center" shrinkToFit="1"/>
    </xf>
    <xf numFmtId="0" fontId="6" fillId="0" borderId="35" xfId="0" applyNumberFormat="1" applyFont="1" applyBorder="1" applyAlignment="1">
      <alignment horizontal="center" vertical="center" shrinkToFit="1"/>
    </xf>
    <xf numFmtId="0" fontId="6" fillId="0" borderId="34" xfId="0" applyNumberFormat="1" applyFont="1" applyBorder="1" applyAlignment="1">
      <alignment horizontal="center" vertical="center" shrinkToFit="1"/>
    </xf>
    <xf numFmtId="0" fontId="6" fillId="0" borderId="37" xfId="0" applyNumberFormat="1" applyFont="1" applyFill="1" applyBorder="1" applyAlignment="1">
      <alignment horizontal="center" vertical="center" shrinkToFit="1"/>
    </xf>
    <xf numFmtId="0" fontId="6" fillId="0" borderId="46" xfId="1" applyNumberFormat="1" applyFont="1" applyBorder="1" applyAlignment="1">
      <alignment horizontal="center" vertical="center" shrinkToFit="1"/>
    </xf>
    <xf numFmtId="0" fontId="6" fillId="0" borderId="45" xfId="1" applyNumberFormat="1" applyFont="1" applyBorder="1" applyAlignment="1">
      <alignment horizontal="center" vertical="center" shrinkToFit="1"/>
    </xf>
    <xf numFmtId="0" fontId="6" fillId="0" borderId="53" xfId="1" applyNumberFormat="1" applyFont="1" applyBorder="1" applyAlignment="1">
      <alignment horizontal="center" vertical="center" shrinkToFit="1"/>
    </xf>
    <xf numFmtId="0" fontId="6" fillId="0" borderId="56" xfId="1" applyNumberFormat="1" applyFont="1" applyBorder="1" applyAlignment="1">
      <alignment horizontal="center" vertical="center" shrinkToFit="1"/>
    </xf>
    <xf numFmtId="0" fontId="6" fillId="0" borderId="45" xfId="1" applyNumberFormat="1" applyFont="1" applyFill="1" applyBorder="1" applyAlignment="1">
      <alignment horizontal="center" vertical="center" shrinkToFit="1"/>
    </xf>
    <xf numFmtId="0" fontId="6" fillId="0" borderId="34" xfId="1" applyNumberFormat="1" applyFont="1" applyBorder="1" applyAlignment="1">
      <alignment horizontal="center" vertical="center" shrinkToFit="1"/>
    </xf>
    <xf numFmtId="0" fontId="6" fillId="0" borderId="37" xfId="1" applyNumberFormat="1" applyFont="1" applyBorder="1" applyAlignment="1">
      <alignment horizontal="center" vertical="center" shrinkToFit="1"/>
    </xf>
    <xf numFmtId="0" fontId="6" fillId="0" borderId="35" xfId="1" applyNumberFormat="1" applyFont="1" applyBorder="1" applyAlignment="1">
      <alignment horizontal="center" vertical="center" shrinkToFit="1"/>
    </xf>
    <xf numFmtId="0" fontId="6" fillId="0" borderId="47" xfId="1" applyNumberFormat="1" applyFont="1" applyBorder="1" applyAlignment="1">
      <alignment horizontal="center" vertical="center" shrinkToFit="1"/>
    </xf>
    <xf numFmtId="0" fontId="6" fillId="0" borderId="24" xfId="1" applyNumberFormat="1" applyFont="1" applyBorder="1" applyAlignment="1">
      <alignment horizontal="center" vertical="center" shrinkToFit="1"/>
    </xf>
    <xf numFmtId="0" fontId="6" fillId="0" borderId="25" xfId="1" applyNumberFormat="1" applyFont="1" applyBorder="1" applyAlignment="1">
      <alignment horizontal="center" vertical="center" shrinkToFit="1"/>
    </xf>
    <xf numFmtId="0" fontId="6" fillId="0" borderId="23" xfId="1" applyNumberFormat="1" applyFont="1" applyBorder="1" applyAlignment="1">
      <alignment horizontal="center" vertical="center" shrinkToFit="1"/>
    </xf>
    <xf numFmtId="0" fontId="6" fillId="0" borderId="24" xfId="1" applyNumberFormat="1" applyFont="1" applyFill="1" applyBorder="1" applyAlignment="1">
      <alignment horizontal="center" vertical="center" shrinkToFit="1"/>
    </xf>
    <xf numFmtId="0" fontId="6" fillId="0" borderId="13" xfId="1" applyNumberFormat="1" applyFont="1" applyBorder="1" applyAlignment="1">
      <alignment horizontal="center" vertical="center" shrinkToFit="1"/>
    </xf>
    <xf numFmtId="0" fontId="6" fillId="0" borderId="19" xfId="1" applyNumberFormat="1" applyFont="1" applyBorder="1" applyAlignment="1">
      <alignment horizontal="center" vertical="center" shrinkToFit="1"/>
    </xf>
    <xf numFmtId="0" fontId="6" fillId="0" borderId="18" xfId="1" applyNumberFormat="1" applyFont="1" applyBorder="1" applyAlignment="1">
      <alignment horizontal="center" vertical="center" shrinkToFit="1"/>
    </xf>
    <xf numFmtId="0" fontId="6" fillId="2" borderId="29" xfId="0" applyNumberFormat="1" applyFont="1" applyFill="1" applyBorder="1" applyAlignment="1">
      <alignment horizontal="center" vertical="center" shrinkToFit="1"/>
    </xf>
    <xf numFmtId="0" fontId="6" fillId="2" borderId="10" xfId="0" applyNumberFormat="1" applyFont="1" applyFill="1" applyBorder="1" applyAlignment="1">
      <alignment horizontal="center" vertical="center" shrinkToFit="1"/>
    </xf>
    <xf numFmtId="0" fontId="6" fillId="2" borderId="11" xfId="0" applyNumberFormat="1" applyFont="1" applyFill="1" applyBorder="1" applyAlignment="1">
      <alignment horizontal="center" vertical="center" shrinkToFit="1"/>
    </xf>
    <xf numFmtId="0" fontId="6" fillId="2" borderId="3" xfId="0" applyNumberFormat="1" applyFont="1" applyFill="1" applyBorder="1" applyAlignment="1">
      <alignment horizontal="center" vertical="center" shrinkToFit="1"/>
    </xf>
    <xf numFmtId="0" fontId="6" fillId="0" borderId="68" xfId="0" applyNumberFormat="1" applyFont="1" applyBorder="1" applyAlignment="1">
      <alignment horizontal="left" vertical="center" shrinkToFit="1"/>
    </xf>
    <xf numFmtId="0" fontId="6" fillId="0" borderId="69" xfId="0" applyNumberFormat="1" applyFont="1" applyBorder="1" applyAlignment="1">
      <alignment horizontal="center" vertical="center" shrinkToFit="1"/>
    </xf>
    <xf numFmtId="0" fontId="6" fillId="0" borderId="70" xfId="0" applyNumberFormat="1" applyFont="1" applyBorder="1" applyAlignment="1">
      <alignment horizontal="center" vertical="center" shrinkToFit="1"/>
    </xf>
    <xf numFmtId="0" fontId="6" fillId="0" borderId="71" xfId="0" applyNumberFormat="1" applyFont="1" applyBorder="1" applyAlignment="1">
      <alignment horizontal="center" vertical="center" shrinkToFit="1"/>
    </xf>
    <xf numFmtId="0" fontId="6" fillId="0" borderId="72" xfId="0" applyNumberFormat="1" applyFont="1" applyBorder="1" applyAlignment="1">
      <alignment horizontal="center" vertical="center" shrinkToFit="1"/>
    </xf>
    <xf numFmtId="0" fontId="6" fillId="0" borderId="72" xfId="1" applyNumberFormat="1" applyFont="1" applyBorder="1" applyAlignment="1">
      <alignment horizontal="center" vertical="center" shrinkToFit="1"/>
    </xf>
    <xf numFmtId="0" fontId="6" fillId="0" borderId="73" xfId="0" applyNumberFormat="1" applyFont="1" applyBorder="1" applyAlignment="1">
      <alignment horizontal="center" vertical="center" shrinkToFit="1"/>
    </xf>
    <xf numFmtId="0" fontId="6" fillId="0" borderId="72" xfId="0" applyNumberFormat="1" applyFont="1" applyFill="1" applyBorder="1" applyAlignment="1">
      <alignment horizontal="center" vertical="center" shrinkToFit="1"/>
    </xf>
    <xf numFmtId="0" fontId="6" fillId="0" borderId="72" xfId="1" applyNumberFormat="1" applyFont="1" applyFill="1" applyBorder="1" applyAlignment="1">
      <alignment horizontal="center" vertical="center" shrinkToFit="1"/>
    </xf>
    <xf numFmtId="0" fontId="6" fillId="0" borderId="68" xfId="1" applyNumberFormat="1" applyFont="1" applyBorder="1" applyAlignment="1">
      <alignment horizontal="center" vertical="center" shrinkToFit="1"/>
    </xf>
    <xf numFmtId="0" fontId="6" fillId="0" borderId="74" xfId="1" applyNumberFormat="1" applyFont="1" applyBorder="1" applyAlignment="1">
      <alignment horizontal="center" vertical="center" shrinkToFit="1"/>
    </xf>
    <xf numFmtId="0" fontId="6" fillId="0" borderId="64" xfId="0" applyNumberFormat="1" applyFont="1" applyBorder="1" applyAlignment="1">
      <alignment horizontal="left" vertical="center" shrinkToFit="1"/>
    </xf>
    <xf numFmtId="0" fontId="6" fillId="0" borderId="75" xfId="0" applyNumberFormat="1" applyFont="1" applyBorder="1" applyAlignment="1">
      <alignment horizontal="center" vertical="center"/>
    </xf>
    <xf numFmtId="38" fontId="6" fillId="0" borderId="64" xfId="1" applyFont="1" applyBorder="1" applyAlignment="1">
      <alignment horizontal="center" vertical="center"/>
    </xf>
    <xf numFmtId="38" fontId="6" fillId="0" borderId="65" xfId="1" applyFont="1" applyBorder="1" applyAlignment="1">
      <alignment horizontal="center" vertical="center"/>
    </xf>
    <xf numFmtId="38" fontId="6" fillId="0" borderId="66" xfId="1" applyFont="1" applyBorder="1" applyAlignment="1">
      <alignment horizontal="center" vertical="center"/>
    </xf>
    <xf numFmtId="38" fontId="6" fillId="0" borderId="65" xfId="1" applyFont="1" applyFill="1" applyBorder="1" applyAlignment="1">
      <alignment horizontal="center" vertical="center"/>
    </xf>
    <xf numFmtId="38" fontId="6" fillId="0" borderId="75" xfId="1" applyFont="1" applyBorder="1" applyAlignment="1">
      <alignment horizontal="center" vertical="center"/>
    </xf>
    <xf numFmtId="0" fontId="6" fillId="0" borderId="12" xfId="0" applyFont="1" applyBorder="1" applyAlignment="1">
      <alignment horizontal="left" vertical="center" shrinkToFit="1"/>
    </xf>
    <xf numFmtId="179" fontId="6" fillId="0" borderId="34" xfId="0" applyNumberFormat="1" applyFont="1" applyBorder="1" applyAlignment="1">
      <alignment horizontal="left" vertical="center" shrinkToFit="1"/>
    </xf>
    <xf numFmtId="179" fontId="6" fillId="0" borderId="35" xfId="0" applyNumberFormat="1" applyFont="1" applyBorder="1" applyAlignment="1">
      <alignment horizontal="center" vertical="center"/>
    </xf>
    <xf numFmtId="0" fontId="7" fillId="0" borderId="3" xfId="0" applyNumberFormat="1" applyFont="1" applyBorder="1" applyAlignment="1">
      <alignment horizontal="left" vertical="center" shrinkToFit="1"/>
    </xf>
    <xf numFmtId="0" fontId="6" fillId="0" borderId="3" xfId="0" applyNumberFormat="1" applyFont="1" applyBorder="1" applyAlignment="1">
      <alignment horizontal="center" vertical="center"/>
    </xf>
    <xf numFmtId="0" fontId="6" fillId="0" borderId="10" xfId="0" applyNumberFormat="1" applyFont="1" applyBorder="1" applyAlignment="1">
      <alignment horizontal="center" vertical="center"/>
    </xf>
    <xf numFmtId="0" fontId="6" fillId="0" borderId="11" xfId="0" applyNumberFormat="1" applyFont="1" applyBorder="1" applyAlignment="1">
      <alignment horizontal="center" vertical="center"/>
    </xf>
    <xf numFmtId="0" fontId="6" fillId="0" borderId="27" xfId="0" applyNumberFormat="1" applyFont="1" applyFill="1" applyBorder="1" applyAlignment="1">
      <alignment horizontal="center" vertical="center"/>
    </xf>
    <xf numFmtId="0" fontId="6" fillId="0" borderId="27" xfId="1" applyNumberFormat="1" applyFont="1" applyFill="1" applyBorder="1" applyAlignment="1">
      <alignment horizontal="center" vertical="center"/>
    </xf>
    <xf numFmtId="0" fontId="7" fillId="0" borderId="0" xfId="0" applyNumberFormat="1" applyFont="1" applyBorder="1" applyAlignment="1">
      <alignment vertical="center"/>
    </xf>
    <xf numFmtId="1" fontId="6" fillId="0" borderId="67" xfId="0" applyNumberFormat="1" applyFont="1" applyBorder="1" applyAlignment="1">
      <alignment horizontal="left" vertical="center" shrinkToFit="1"/>
    </xf>
    <xf numFmtId="38" fontId="6" fillId="0" borderId="67" xfId="1" applyFont="1" applyBorder="1" applyAlignment="1">
      <alignment horizontal="center" vertical="center"/>
    </xf>
    <xf numFmtId="0" fontId="7" fillId="0" borderId="67" xfId="0" applyNumberFormat="1" applyFont="1" applyBorder="1" applyAlignment="1">
      <alignment vertical="center"/>
    </xf>
    <xf numFmtId="38" fontId="6" fillId="0" borderId="67" xfId="1" applyFont="1" applyFill="1" applyBorder="1" applyAlignment="1">
      <alignment horizontal="center" vertical="center"/>
    </xf>
    <xf numFmtId="0" fontId="6" fillId="0" borderId="3" xfId="0" applyNumberFormat="1" applyFont="1" applyBorder="1" applyAlignment="1">
      <alignment horizontal="center" vertical="center"/>
    </xf>
    <xf numFmtId="0" fontId="6" fillId="0" borderId="3" xfId="0" applyNumberFormat="1" applyFont="1" applyBorder="1" applyAlignment="1">
      <alignment vertical="center"/>
    </xf>
    <xf numFmtId="0" fontId="6" fillId="0" borderId="10" xfId="0" applyNumberFormat="1" applyFont="1" applyBorder="1" applyAlignment="1">
      <alignment vertical="center"/>
    </xf>
    <xf numFmtId="0" fontId="6" fillId="0" borderId="11" xfId="0" applyNumberFormat="1" applyFont="1" applyBorder="1" applyAlignment="1">
      <alignment vertical="center"/>
    </xf>
    <xf numFmtId="0" fontId="6" fillId="0" borderId="29" xfId="0" applyNumberFormat="1" applyFont="1" applyBorder="1" applyAlignment="1">
      <alignment vertical="center"/>
    </xf>
    <xf numFmtId="0" fontId="6" fillId="0" borderId="9" xfId="0" applyNumberFormat="1" applyFont="1" applyBorder="1" applyAlignment="1">
      <alignment vertical="center"/>
    </xf>
    <xf numFmtId="181" fontId="6" fillId="0" borderId="2" xfId="0" applyNumberFormat="1" applyFont="1" applyBorder="1" applyAlignment="1">
      <alignment vertical="center"/>
    </xf>
    <xf numFmtId="181" fontId="6" fillId="0" borderId="29" xfId="0" applyNumberFormat="1" applyFont="1" applyBorder="1" applyAlignment="1">
      <alignment vertical="center"/>
    </xf>
    <xf numFmtId="181" fontId="6" fillId="0" borderId="9" xfId="0" applyNumberFormat="1" applyFont="1" applyBorder="1" applyAlignment="1">
      <alignment vertical="center"/>
    </xf>
    <xf numFmtId="0" fontId="6" fillId="0" borderId="2" xfId="0" applyNumberFormat="1" applyFont="1" applyBorder="1" applyAlignment="1">
      <alignment vertical="center"/>
    </xf>
    <xf numFmtId="0" fontId="6" fillId="0" borderId="3" xfId="0" applyNumberFormat="1" applyFont="1" applyBorder="1" applyAlignment="1">
      <alignment vertical="center" shrinkToFit="1"/>
    </xf>
    <xf numFmtId="0" fontId="6" fillId="0" borderId="10" xfId="0" applyNumberFormat="1" applyFont="1" applyBorder="1" applyAlignment="1">
      <alignment vertical="center" shrinkToFit="1"/>
    </xf>
    <xf numFmtId="0" fontId="6" fillId="0" borderId="11" xfId="0" applyNumberFormat="1" applyFont="1" applyBorder="1" applyAlignment="1">
      <alignment vertical="center" shrinkToFit="1"/>
    </xf>
    <xf numFmtId="0" fontId="6" fillId="0" borderId="3" xfId="0" applyNumberFormat="1" applyFont="1" applyBorder="1" applyAlignment="1">
      <alignment horizontal="center" vertical="center"/>
    </xf>
    <xf numFmtId="0" fontId="6" fillId="0" borderId="10" xfId="0" applyNumberFormat="1" applyFont="1" applyBorder="1" applyAlignment="1">
      <alignment horizontal="center" vertical="center"/>
    </xf>
    <xf numFmtId="0" fontId="6" fillId="0" borderId="11" xfId="0" applyNumberFormat="1" applyFont="1" applyBorder="1" applyAlignment="1">
      <alignment horizontal="center" vertical="center"/>
    </xf>
    <xf numFmtId="0" fontId="6" fillId="0" borderId="2" xfId="0" applyNumberFormat="1" applyFont="1" applyBorder="1" applyAlignment="1">
      <alignment horizontal="center" vertical="center"/>
    </xf>
    <xf numFmtId="0" fontId="6" fillId="0" borderId="29" xfId="0" applyNumberFormat="1" applyFont="1" applyBorder="1" applyAlignment="1">
      <alignment horizontal="center" vertical="center"/>
    </xf>
    <xf numFmtId="0" fontId="6" fillId="0" borderId="9" xfId="0" applyNumberFormat="1" applyFont="1" applyBorder="1" applyAlignment="1">
      <alignment horizontal="center" vertical="center"/>
    </xf>
    <xf numFmtId="0" fontId="6" fillId="0" borderId="11" xfId="0" applyNumberFormat="1" applyFont="1" applyBorder="1" applyAlignment="1">
      <alignment horizontal="center" vertical="center"/>
    </xf>
    <xf numFmtId="2" fontId="6" fillId="0" borderId="12" xfId="1" applyNumberFormat="1" applyFont="1" applyBorder="1" applyAlignment="1">
      <alignment horizontal="center" vertical="center"/>
    </xf>
    <xf numFmtId="181" fontId="6" fillId="0" borderId="17" xfId="1" applyNumberFormat="1" applyFont="1" applyBorder="1" applyAlignment="1">
      <alignment horizontal="center" vertical="center"/>
    </xf>
    <xf numFmtId="2" fontId="6" fillId="0" borderId="15" xfId="1" applyNumberFormat="1" applyFont="1" applyBorder="1" applyAlignment="1">
      <alignment horizontal="center" vertical="center"/>
    </xf>
    <xf numFmtId="2" fontId="6" fillId="0" borderId="14" xfId="1" applyNumberFormat="1" applyFont="1" applyBorder="1" applyAlignment="1">
      <alignment horizontal="center" vertical="center"/>
    </xf>
    <xf numFmtId="181" fontId="6" fillId="0" borderId="14" xfId="1" applyNumberFormat="1" applyFont="1" applyBorder="1" applyAlignment="1">
      <alignment horizontal="center" vertical="center"/>
    </xf>
    <xf numFmtId="2" fontId="6" fillId="0" borderId="37" xfId="1" applyNumberFormat="1" applyFont="1" applyBorder="1" applyAlignment="1">
      <alignment horizontal="center" vertical="center"/>
    </xf>
    <xf numFmtId="2" fontId="6" fillId="0" borderId="35" xfId="1" applyNumberFormat="1" applyFont="1" applyBorder="1" applyAlignment="1">
      <alignment horizontal="center" vertical="center"/>
    </xf>
    <xf numFmtId="0" fontId="6" fillId="0" borderId="48" xfId="1" applyNumberFormat="1" applyFont="1" applyBorder="1" applyAlignment="1">
      <alignment horizontal="center" vertical="center"/>
    </xf>
    <xf numFmtId="0" fontId="6" fillId="0" borderId="76" xfId="1" applyNumberFormat="1" applyFont="1" applyBorder="1" applyAlignment="1">
      <alignment horizontal="center" vertical="center"/>
    </xf>
    <xf numFmtId="181" fontId="6" fillId="0" borderId="12" xfId="1" applyNumberFormat="1" applyFont="1" applyBorder="1" applyAlignment="1">
      <alignment horizontal="center" vertical="center"/>
    </xf>
    <xf numFmtId="2" fontId="6" fillId="0" borderId="36" xfId="1" applyNumberFormat="1" applyFont="1" applyBorder="1" applyAlignment="1">
      <alignment horizontal="center" vertical="center"/>
    </xf>
    <xf numFmtId="2" fontId="6" fillId="0" borderId="40" xfId="1" applyNumberFormat="1" applyFont="1" applyBorder="1" applyAlignment="1">
      <alignment horizontal="center" vertical="center"/>
    </xf>
    <xf numFmtId="2" fontId="6" fillId="0" borderId="34" xfId="1" applyNumberFormat="1" applyFont="1" applyBorder="1" applyAlignment="1">
      <alignment horizontal="center" vertical="center"/>
    </xf>
    <xf numFmtId="2" fontId="6" fillId="0" borderId="36" xfId="1" applyNumberFormat="1" applyFont="1" applyFill="1" applyBorder="1" applyAlignment="1">
      <alignment horizontal="center" vertical="center"/>
    </xf>
    <xf numFmtId="2" fontId="6" fillId="0" borderId="22" xfId="1" applyNumberFormat="1" applyFont="1" applyBorder="1" applyAlignment="1">
      <alignment horizontal="center" vertical="center"/>
    </xf>
    <xf numFmtId="2" fontId="6" fillId="0" borderId="14" xfId="1" applyNumberFormat="1" applyFont="1" applyFill="1" applyBorder="1" applyAlignment="1">
      <alignment horizontal="center" vertical="center"/>
    </xf>
    <xf numFmtId="2" fontId="6" fillId="0" borderId="13" xfId="1" applyNumberFormat="1" applyFont="1" applyBorder="1" applyAlignment="1">
      <alignment horizontal="center" vertical="center"/>
    </xf>
    <xf numFmtId="181" fontId="6" fillId="0" borderId="22" xfId="1" applyNumberFormat="1" applyFont="1" applyBorder="1" applyAlignment="1">
      <alignment horizontal="center" vertical="center"/>
    </xf>
    <xf numFmtId="181" fontId="6" fillId="0" borderId="14" xfId="1" applyNumberFormat="1" applyFont="1" applyFill="1" applyBorder="1" applyAlignment="1">
      <alignment horizontal="center" vertical="center"/>
    </xf>
    <xf numFmtId="181" fontId="6" fillId="0" borderId="15" xfId="1" applyNumberFormat="1" applyFont="1" applyBorder="1" applyAlignment="1">
      <alignment horizontal="center" vertical="center"/>
    </xf>
    <xf numFmtId="181" fontId="6" fillId="0" borderId="13" xfId="1" applyNumberFormat="1" applyFont="1" applyBorder="1" applyAlignment="1">
      <alignment horizontal="center" vertical="center"/>
    </xf>
    <xf numFmtId="181" fontId="6" fillId="0" borderId="20" xfId="1" applyNumberFormat="1" applyFont="1" applyBorder="1" applyAlignment="1">
      <alignment horizontal="center" vertical="center"/>
    </xf>
    <xf numFmtId="188" fontId="6" fillId="0" borderId="15" xfId="2" applyNumberFormat="1" applyFont="1" applyBorder="1" applyAlignment="1">
      <alignment horizontal="center" vertical="center"/>
    </xf>
    <xf numFmtId="188" fontId="6" fillId="0" borderId="13" xfId="2" applyNumberFormat="1" applyFont="1" applyBorder="1" applyAlignment="1">
      <alignment horizontal="center" vertical="center"/>
    </xf>
    <xf numFmtId="181" fontId="6" fillId="0" borderId="12" xfId="0" applyNumberFormat="1" applyFont="1" applyBorder="1" applyAlignment="1">
      <alignment vertical="center" shrinkToFit="1"/>
    </xf>
    <xf numFmtId="181" fontId="6" fillId="0" borderId="20" xfId="1" applyNumberFormat="1" applyFont="1" applyFill="1" applyBorder="1" applyAlignment="1">
      <alignment horizontal="center" vertical="center"/>
    </xf>
    <xf numFmtId="2" fontId="6" fillId="0" borderId="34" xfId="0" applyNumberFormat="1" applyFont="1" applyBorder="1" applyAlignment="1">
      <alignment horizontal="left" vertical="center" shrinkToFit="1"/>
    </xf>
    <xf numFmtId="2" fontId="6" fillId="0" borderId="25" xfId="0" applyNumberFormat="1" applyFont="1" applyBorder="1" applyAlignment="1">
      <alignment horizontal="center" vertical="center"/>
    </xf>
    <xf numFmtId="181" fontId="6" fillId="0" borderId="26" xfId="0" applyNumberFormat="1" applyFont="1" applyBorder="1" applyAlignment="1">
      <alignment horizontal="left" vertical="center" shrinkToFit="1"/>
    </xf>
    <xf numFmtId="38" fontId="6" fillId="0" borderId="67" xfId="1" applyFont="1" applyBorder="1" applyAlignment="1">
      <alignment horizontal="left" vertical="center"/>
    </xf>
    <xf numFmtId="0" fontId="5" fillId="0" borderId="0" xfId="0" applyNumberFormat="1" applyFont="1" applyAlignment="1">
      <alignment horizontal="left" vertical="center"/>
    </xf>
    <xf numFmtId="0" fontId="6" fillId="0" borderId="3" xfId="0" applyNumberFormat="1" applyFont="1" applyBorder="1" applyAlignment="1">
      <alignment horizontal="center" vertical="center"/>
    </xf>
    <xf numFmtId="0" fontId="6" fillId="0" borderId="10" xfId="0" applyNumberFormat="1" applyFont="1" applyBorder="1" applyAlignment="1">
      <alignment horizontal="center" vertical="center"/>
    </xf>
    <xf numFmtId="0" fontId="6" fillId="0" borderId="11" xfId="0" applyNumberFormat="1" applyFont="1" applyBorder="1" applyAlignment="1">
      <alignment horizontal="center" vertical="center"/>
    </xf>
    <xf numFmtId="0" fontId="6" fillId="0" borderId="2" xfId="0" applyNumberFormat="1" applyFont="1" applyBorder="1" applyAlignment="1">
      <alignment horizontal="center" vertical="center"/>
    </xf>
    <xf numFmtId="0" fontId="6" fillId="0" borderId="29" xfId="0" applyNumberFormat="1" applyFont="1" applyBorder="1" applyAlignment="1">
      <alignment horizontal="center" vertical="center"/>
    </xf>
    <xf numFmtId="0" fontId="6" fillId="0" borderId="9" xfId="0" applyNumberFormat="1" applyFont="1" applyBorder="1" applyAlignment="1">
      <alignment horizontal="center" vertical="center"/>
    </xf>
  </cellXfs>
  <cellStyles count="3">
    <cellStyle name="桁区切り" xfId="1" builtinId="6"/>
    <cellStyle name="通貨" xfId="2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41"/>
  <sheetViews>
    <sheetView tabSelected="1" zoomScaleNormal="100" zoomScaleSheetLayoutView="100" workbookViewId="0">
      <selection activeCell="B1" sqref="B1"/>
    </sheetView>
  </sheetViews>
  <sheetFormatPr defaultColWidth="9" defaultRowHeight="15" customHeight="1" x14ac:dyDescent="0.15"/>
  <cols>
    <col min="1" max="1" width="11.625" style="2" customWidth="1"/>
    <col min="2" max="22" width="6.125" style="3" customWidth="1"/>
    <col min="23" max="25" width="6.125" style="4" customWidth="1"/>
    <col min="26" max="29" width="6.125" style="3" customWidth="1"/>
    <col min="30" max="16384" width="9" style="6"/>
  </cols>
  <sheetData>
    <row r="1" spans="1:29" ht="18" customHeight="1" x14ac:dyDescent="0.15">
      <c r="AC1" s="1" t="s">
        <v>42</v>
      </c>
    </row>
    <row r="2" spans="1:29" ht="18" customHeight="1" thickBot="1" x14ac:dyDescent="0.2">
      <c r="A2" s="458" t="s">
        <v>131</v>
      </c>
      <c r="AC2" s="5" t="s">
        <v>121</v>
      </c>
    </row>
    <row r="3" spans="1:29" s="15" customFormat="1" ht="15" customHeight="1" thickBot="1" x14ac:dyDescent="0.2">
      <c r="A3" s="7" t="s">
        <v>47</v>
      </c>
      <c r="B3" s="8"/>
      <c r="C3" s="9">
        <v>43928</v>
      </c>
      <c r="D3" s="9">
        <v>43942</v>
      </c>
      <c r="E3" s="9">
        <v>43963</v>
      </c>
      <c r="F3" s="9">
        <v>43977</v>
      </c>
      <c r="G3" s="9">
        <v>43991</v>
      </c>
      <c r="H3" s="9">
        <v>44005</v>
      </c>
      <c r="I3" s="9">
        <v>44019</v>
      </c>
      <c r="J3" s="9">
        <v>44040</v>
      </c>
      <c r="K3" s="9">
        <v>44054</v>
      </c>
      <c r="L3" s="9">
        <v>44068</v>
      </c>
      <c r="M3" s="9">
        <v>44082</v>
      </c>
      <c r="N3" s="8">
        <v>44097</v>
      </c>
      <c r="O3" s="10">
        <v>44110</v>
      </c>
      <c r="P3" s="9">
        <v>44124</v>
      </c>
      <c r="Q3" s="9">
        <v>44139</v>
      </c>
      <c r="R3" s="9">
        <v>44153</v>
      </c>
      <c r="S3" s="9">
        <v>44166</v>
      </c>
      <c r="T3" s="9">
        <v>44180</v>
      </c>
      <c r="U3" s="9">
        <v>44202</v>
      </c>
      <c r="V3" s="9">
        <v>44215</v>
      </c>
      <c r="W3" s="11">
        <v>44229</v>
      </c>
      <c r="X3" s="11">
        <v>44243</v>
      </c>
      <c r="Y3" s="11">
        <v>44257</v>
      </c>
      <c r="Z3" s="9">
        <v>44271</v>
      </c>
      <c r="AA3" s="282" t="s">
        <v>0</v>
      </c>
      <c r="AB3" s="283" t="s">
        <v>49</v>
      </c>
      <c r="AC3" s="284" t="s">
        <v>50</v>
      </c>
    </row>
    <row r="4" spans="1:29" ht="15" customHeight="1" thickTop="1" x14ac:dyDescent="0.15">
      <c r="A4" s="16" t="s">
        <v>51</v>
      </c>
      <c r="B4" s="17"/>
      <c r="C4" s="18"/>
      <c r="D4" s="19"/>
      <c r="E4" s="19"/>
      <c r="F4" s="19"/>
      <c r="G4" s="19"/>
      <c r="H4" s="19"/>
      <c r="I4" s="19"/>
      <c r="J4" s="19"/>
      <c r="K4" s="19"/>
      <c r="L4" s="19"/>
      <c r="M4" s="19"/>
      <c r="N4" s="20"/>
      <c r="O4" s="18"/>
      <c r="P4" s="19"/>
      <c r="Q4" s="19"/>
      <c r="R4" s="19"/>
      <c r="S4" s="19"/>
      <c r="T4" s="19"/>
      <c r="U4" s="19"/>
      <c r="V4" s="19"/>
      <c r="W4" s="21"/>
      <c r="X4" s="21"/>
      <c r="Y4" s="21"/>
      <c r="Z4" s="20"/>
      <c r="AA4" s="238"/>
      <c r="AB4" s="239"/>
      <c r="AC4" s="240"/>
    </row>
    <row r="5" spans="1:29" ht="13.5" hidden="1" customHeight="1" x14ac:dyDescent="0.15">
      <c r="A5" s="92" t="s">
        <v>18</v>
      </c>
      <c r="B5" s="23"/>
      <c r="C5" s="241" t="s">
        <v>10</v>
      </c>
      <c r="D5" s="242" t="s">
        <v>10</v>
      </c>
      <c r="E5" s="242" t="s">
        <v>10</v>
      </c>
      <c r="F5" s="242" t="s">
        <v>10</v>
      </c>
      <c r="G5" s="242" t="s">
        <v>10</v>
      </c>
      <c r="H5" s="242" t="s">
        <v>10</v>
      </c>
      <c r="I5" s="243" t="s">
        <v>10</v>
      </c>
      <c r="J5" s="243" t="s">
        <v>10</v>
      </c>
      <c r="K5" s="243" t="s">
        <v>10</v>
      </c>
      <c r="L5" s="243" t="s">
        <v>10</v>
      </c>
      <c r="M5" s="243" t="s">
        <v>10</v>
      </c>
      <c r="N5" s="244" t="s">
        <v>10</v>
      </c>
      <c r="O5" s="245" t="s">
        <v>10</v>
      </c>
      <c r="P5" s="242" t="s">
        <v>10</v>
      </c>
      <c r="Q5" s="242" t="s">
        <v>10</v>
      </c>
      <c r="R5" s="242" t="s">
        <v>10</v>
      </c>
      <c r="S5" s="242" t="s">
        <v>10</v>
      </c>
      <c r="T5" s="242" t="s">
        <v>10</v>
      </c>
      <c r="U5" s="242" t="s">
        <v>10</v>
      </c>
      <c r="V5" s="242" t="s">
        <v>10</v>
      </c>
      <c r="W5" s="246" t="s">
        <v>10</v>
      </c>
      <c r="X5" s="246" t="s">
        <v>10</v>
      </c>
      <c r="Y5" s="246" t="s">
        <v>10</v>
      </c>
      <c r="Z5" s="247" t="s">
        <v>10</v>
      </c>
      <c r="AA5" s="248" t="s">
        <v>10</v>
      </c>
      <c r="AB5" s="242" t="s">
        <v>10</v>
      </c>
      <c r="AC5" s="23" t="s">
        <v>10</v>
      </c>
    </row>
    <row r="6" spans="1:29" ht="15" customHeight="1" x14ac:dyDescent="0.15">
      <c r="A6" s="92" t="s">
        <v>52</v>
      </c>
      <c r="B6" s="23" t="s">
        <v>8</v>
      </c>
      <c r="C6" s="32">
        <v>2.23</v>
      </c>
      <c r="D6" s="33" t="s">
        <v>10</v>
      </c>
      <c r="E6" s="33" t="s">
        <v>10</v>
      </c>
      <c r="F6" s="33" t="s">
        <v>10</v>
      </c>
      <c r="G6" s="33">
        <v>2.2599999999999998</v>
      </c>
      <c r="H6" s="33">
        <v>2.3199999999999998</v>
      </c>
      <c r="I6" s="33">
        <v>2.0499999999999998</v>
      </c>
      <c r="J6" s="33">
        <v>3.07</v>
      </c>
      <c r="K6" s="33">
        <v>1.77</v>
      </c>
      <c r="L6" s="33">
        <v>1.92</v>
      </c>
      <c r="M6" s="33">
        <v>2.5099999999999998</v>
      </c>
      <c r="N6" s="34">
        <v>2.06</v>
      </c>
      <c r="O6" s="428">
        <v>2.4</v>
      </c>
      <c r="P6" s="33">
        <v>2.39</v>
      </c>
      <c r="Q6" s="33">
        <v>2.4700000000000002</v>
      </c>
      <c r="R6" s="33">
        <v>2.13</v>
      </c>
      <c r="S6" s="33">
        <v>2.34</v>
      </c>
      <c r="T6" s="33">
        <v>2.3199999999999998</v>
      </c>
      <c r="U6" s="33">
        <v>2.44</v>
      </c>
      <c r="V6" s="33">
        <v>2.4700000000000002</v>
      </c>
      <c r="W6" s="35">
        <v>2.83</v>
      </c>
      <c r="X6" s="35">
        <v>2.64</v>
      </c>
      <c r="Y6" s="35">
        <v>2.61</v>
      </c>
      <c r="Z6" s="36">
        <v>3.44</v>
      </c>
      <c r="AA6" s="248">
        <v>2.41</v>
      </c>
      <c r="AB6" s="242">
        <v>3.44</v>
      </c>
      <c r="AC6" s="23">
        <v>1.77</v>
      </c>
    </row>
    <row r="7" spans="1:29" ht="15" customHeight="1" x14ac:dyDescent="0.15">
      <c r="A7" s="92" t="s">
        <v>53</v>
      </c>
      <c r="B7" s="23" t="s">
        <v>1</v>
      </c>
      <c r="C7" s="32">
        <v>0.3</v>
      </c>
      <c r="D7" s="33" t="s">
        <v>10</v>
      </c>
      <c r="E7" s="33" t="s">
        <v>10</v>
      </c>
      <c r="F7" s="33" t="s">
        <v>10</v>
      </c>
      <c r="G7" s="33">
        <v>0.34</v>
      </c>
      <c r="H7" s="33">
        <v>0.4</v>
      </c>
      <c r="I7" s="33">
        <v>0.37</v>
      </c>
      <c r="J7" s="33">
        <v>0.48</v>
      </c>
      <c r="K7" s="33">
        <v>0.28999999999999998</v>
      </c>
      <c r="L7" s="33">
        <v>0.33</v>
      </c>
      <c r="M7" s="33">
        <v>0.4</v>
      </c>
      <c r="N7" s="34">
        <v>0.32</v>
      </c>
      <c r="O7" s="428">
        <v>0.4</v>
      </c>
      <c r="P7" s="33">
        <v>0.43</v>
      </c>
      <c r="Q7" s="33">
        <v>0.42</v>
      </c>
      <c r="R7" s="33">
        <v>0.33</v>
      </c>
      <c r="S7" s="33">
        <v>0.35</v>
      </c>
      <c r="T7" s="33">
        <v>0.36</v>
      </c>
      <c r="U7" s="33">
        <v>0.33</v>
      </c>
      <c r="V7" s="33">
        <v>0.28999999999999998</v>
      </c>
      <c r="W7" s="35">
        <v>0.4</v>
      </c>
      <c r="X7" s="35">
        <v>0.41</v>
      </c>
      <c r="Y7" s="35">
        <v>0.37</v>
      </c>
      <c r="Z7" s="36">
        <v>0.52</v>
      </c>
      <c r="AA7" s="248">
        <v>0.37</v>
      </c>
      <c r="AB7" s="242">
        <v>0.52</v>
      </c>
      <c r="AC7" s="23">
        <v>0.28999999999999998</v>
      </c>
    </row>
    <row r="8" spans="1:29" ht="15" customHeight="1" thickBot="1" x14ac:dyDescent="0.2">
      <c r="A8" s="125" t="s">
        <v>54</v>
      </c>
      <c r="B8" s="39" t="s">
        <v>1</v>
      </c>
      <c r="C8" s="40">
        <v>86.5</v>
      </c>
      <c r="D8" s="41" t="s">
        <v>10</v>
      </c>
      <c r="E8" s="41" t="s">
        <v>10</v>
      </c>
      <c r="F8" s="41" t="s">
        <v>10</v>
      </c>
      <c r="G8" s="41">
        <v>85</v>
      </c>
      <c r="H8" s="41">
        <v>82.8</v>
      </c>
      <c r="I8" s="41">
        <v>82</v>
      </c>
      <c r="J8" s="41">
        <v>84.4</v>
      </c>
      <c r="K8" s="41">
        <v>83.6</v>
      </c>
      <c r="L8" s="41">
        <v>82.8</v>
      </c>
      <c r="M8" s="41">
        <v>84.1</v>
      </c>
      <c r="N8" s="42">
        <v>84.5</v>
      </c>
      <c r="O8" s="429">
        <v>83.3</v>
      </c>
      <c r="P8" s="41">
        <v>82</v>
      </c>
      <c r="Q8" s="41">
        <v>83</v>
      </c>
      <c r="R8" s="41">
        <v>84.5</v>
      </c>
      <c r="S8" s="41">
        <v>85</v>
      </c>
      <c r="T8" s="41">
        <v>84.5</v>
      </c>
      <c r="U8" s="41">
        <v>86.5</v>
      </c>
      <c r="V8" s="41">
        <v>88.3</v>
      </c>
      <c r="W8" s="43">
        <v>85.9</v>
      </c>
      <c r="X8" s="43">
        <v>84.5</v>
      </c>
      <c r="Y8" s="43">
        <v>85.8</v>
      </c>
      <c r="Z8" s="44">
        <v>84.9</v>
      </c>
      <c r="AA8" s="63">
        <v>84.5</v>
      </c>
      <c r="AB8" s="52">
        <v>88.3</v>
      </c>
      <c r="AC8" s="42">
        <v>82</v>
      </c>
    </row>
    <row r="9" spans="1:29" ht="15" customHeight="1" thickTop="1" x14ac:dyDescent="0.15">
      <c r="A9" s="16" t="s">
        <v>55</v>
      </c>
      <c r="B9" s="17"/>
      <c r="C9" s="238"/>
      <c r="D9" s="239"/>
      <c r="E9" s="239"/>
      <c r="F9" s="239"/>
      <c r="G9" s="239"/>
      <c r="H9" s="239"/>
      <c r="I9" s="239"/>
      <c r="J9" s="239"/>
      <c r="K9" s="239"/>
      <c r="L9" s="239"/>
      <c r="M9" s="239"/>
      <c r="N9" s="240"/>
      <c r="O9" s="238"/>
      <c r="P9" s="239"/>
      <c r="Q9" s="239"/>
      <c r="R9" s="239"/>
      <c r="S9" s="239"/>
      <c r="T9" s="239"/>
      <c r="U9" s="239"/>
      <c r="V9" s="239"/>
      <c r="W9" s="21"/>
      <c r="X9" s="21"/>
      <c r="Y9" s="21"/>
      <c r="Z9" s="240"/>
      <c r="AA9" s="409"/>
      <c r="AB9" s="410"/>
      <c r="AC9" s="411"/>
    </row>
    <row r="10" spans="1:29" ht="15.75" customHeight="1" x14ac:dyDescent="0.15">
      <c r="A10" s="92" t="s">
        <v>52</v>
      </c>
      <c r="B10" s="23" t="s">
        <v>1</v>
      </c>
      <c r="C10" s="32">
        <v>4.7300000000000004</v>
      </c>
      <c r="D10" s="33" t="s">
        <v>10</v>
      </c>
      <c r="E10" s="33" t="s">
        <v>10</v>
      </c>
      <c r="F10" s="33" t="s">
        <v>10</v>
      </c>
      <c r="G10" s="33">
        <v>4.7</v>
      </c>
      <c r="H10" s="33">
        <v>4.45</v>
      </c>
      <c r="I10" s="33">
        <v>4.3099999999999996</v>
      </c>
      <c r="J10" s="33" t="s">
        <v>10</v>
      </c>
      <c r="K10" s="33">
        <v>4.32</v>
      </c>
      <c r="L10" s="33" t="s">
        <v>10</v>
      </c>
      <c r="M10" s="33">
        <v>4.3099999999999996</v>
      </c>
      <c r="N10" s="34" t="s">
        <v>10</v>
      </c>
      <c r="O10" s="37">
        <v>4.51</v>
      </c>
      <c r="P10" s="33" t="s">
        <v>10</v>
      </c>
      <c r="Q10" s="33">
        <v>4.3499999999999996</v>
      </c>
      <c r="R10" s="33" t="s">
        <v>10</v>
      </c>
      <c r="S10" s="33">
        <v>4.62</v>
      </c>
      <c r="T10" s="33" t="s">
        <v>10</v>
      </c>
      <c r="U10" s="33">
        <v>5.01</v>
      </c>
      <c r="V10" s="33">
        <v>4.9400000000000004</v>
      </c>
      <c r="W10" s="35">
        <v>4.96</v>
      </c>
      <c r="X10" s="35">
        <v>4.62</v>
      </c>
      <c r="Y10" s="35">
        <v>4.8499999999999996</v>
      </c>
      <c r="Z10" s="36">
        <v>4.51</v>
      </c>
      <c r="AA10" s="248">
        <v>4.6100000000000003</v>
      </c>
      <c r="AB10" s="242">
        <v>5.01</v>
      </c>
      <c r="AC10" s="23">
        <v>4.3099999999999996</v>
      </c>
    </row>
    <row r="11" spans="1:29" ht="15" customHeight="1" x14ac:dyDescent="0.15">
      <c r="A11" s="92" t="s">
        <v>53</v>
      </c>
      <c r="B11" s="23" t="s">
        <v>1</v>
      </c>
      <c r="C11" s="32">
        <v>0.88</v>
      </c>
      <c r="D11" s="33" t="s">
        <v>10</v>
      </c>
      <c r="E11" s="33" t="s">
        <v>10</v>
      </c>
      <c r="F11" s="33" t="s">
        <v>10</v>
      </c>
      <c r="G11" s="33">
        <v>0.88</v>
      </c>
      <c r="H11" s="33">
        <v>0.84</v>
      </c>
      <c r="I11" s="33">
        <v>0.8</v>
      </c>
      <c r="J11" s="33" t="s">
        <v>10</v>
      </c>
      <c r="K11" s="430">
        <v>0.83</v>
      </c>
      <c r="L11" s="33" t="s">
        <v>10</v>
      </c>
      <c r="M11" s="33">
        <v>0.84</v>
      </c>
      <c r="N11" s="34" t="s">
        <v>10</v>
      </c>
      <c r="O11" s="37">
        <v>0.87</v>
      </c>
      <c r="P11" s="33" t="s">
        <v>10</v>
      </c>
      <c r="Q11" s="33">
        <v>0.78</v>
      </c>
      <c r="R11" s="33" t="s">
        <v>10</v>
      </c>
      <c r="S11" s="33">
        <v>0.8</v>
      </c>
      <c r="T11" s="33" t="s">
        <v>10</v>
      </c>
      <c r="U11" s="33">
        <v>0.82</v>
      </c>
      <c r="V11" s="33">
        <v>0.81</v>
      </c>
      <c r="W11" s="35">
        <v>0.8</v>
      </c>
      <c r="X11" s="35">
        <v>0.71</v>
      </c>
      <c r="Y11" s="35">
        <v>0.79</v>
      </c>
      <c r="Z11" s="36">
        <v>0.77</v>
      </c>
      <c r="AA11" s="248">
        <v>0.81</v>
      </c>
      <c r="AB11" s="242">
        <v>0.88</v>
      </c>
      <c r="AC11" s="23">
        <v>0.71</v>
      </c>
    </row>
    <row r="12" spans="1:29" ht="15" customHeight="1" x14ac:dyDescent="0.15">
      <c r="A12" s="92" t="s">
        <v>54</v>
      </c>
      <c r="B12" s="23" t="s">
        <v>1</v>
      </c>
      <c r="C12" s="432">
        <v>81.400000000000006</v>
      </c>
      <c r="D12" s="25" t="s">
        <v>10</v>
      </c>
      <c r="E12" s="25" t="s">
        <v>10</v>
      </c>
      <c r="F12" s="25" t="s">
        <v>10</v>
      </c>
      <c r="G12" s="25">
        <v>81.3</v>
      </c>
      <c r="H12" s="25">
        <v>81.099999999999994</v>
      </c>
      <c r="I12" s="25">
        <v>81.400000000000006</v>
      </c>
      <c r="J12" s="25" t="s">
        <v>10</v>
      </c>
      <c r="K12" s="25">
        <v>80.8</v>
      </c>
      <c r="L12" s="25" t="s">
        <v>10</v>
      </c>
      <c r="M12" s="25">
        <v>80.5</v>
      </c>
      <c r="N12" s="30" t="s">
        <v>10</v>
      </c>
      <c r="O12" s="29">
        <v>80.7</v>
      </c>
      <c r="P12" s="25" t="s">
        <v>10</v>
      </c>
      <c r="Q12" s="25">
        <v>82.1</v>
      </c>
      <c r="R12" s="25" t="s">
        <v>10</v>
      </c>
      <c r="S12" s="25">
        <v>82.7</v>
      </c>
      <c r="T12" s="25" t="s">
        <v>10</v>
      </c>
      <c r="U12" s="25">
        <v>83.6</v>
      </c>
      <c r="V12" s="25">
        <v>83.6</v>
      </c>
      <c r="W12" s="27">
        <v>83.9</v>
      </c>
      <c r="X12" s="27">
        <v>84.6</v>
      </c>
      <c r="Y12" s="27">
        <v>83.7</v>
      </c>
      <c r="Z12" s="28">
        <v>82.9</v>
      </c>
      <c r="AA12" s="248">
        <v>82.3</v>
      </c>
      <c r="AB12" s="242">
        <v>84.6</v>
      </c>
      <c r="AC12" s="23">
        <v>80.5</v>
      </c>
    </row>
    <row r="13" spans="1:29" ht="15" customHeight="1" thickBot="1" x14ac:dyDescent="0.2">
      <c r="A13" s="125" t="s">
        <v>56</v>
      </c>
      <c r="B13" s="39" t="s">
        <v>16</v>
      </c>
      <c r="C13" s="61" t="s">
        <v>10</v>
      </c>
      <c r="D13" s="52" t="s">
        <v>10</v>
      </c>
      <c r="E13" s="52" t="s">
        <v>10</v>
      </c>
      <c r="F13" s="52" t="s">
        <v>10</v>
      </c>
      <c r="G13" s="52" t="s">
        <v>10</v>
      </c>
      <c r="H13" s="52" t="s">
        <v>10</v>
      </c>
      <c r="I13" s="52" t="s">
        <v>10</v>
      </c>
      <c r="J13" s="52" t="s">
        <v>10</v>
      </c>
      <c r="K13" s="214" t="s">
        <v>10</v>
      </c>
      <c r="L13" s="52" t="s">
        <v>10</v>
      </c>
      <c r="M13" s="52" t="s">
        <v>10</v>
      </c>
      <c r="N13" s="39" t="s">
        <v>10</v>
      </c>
      <c r="O13" s="63" t="s">
        <v>10</v>
      </c>
      <c r="P13" s="52" t="s">
        <v>10</v>
      </c>
      <c r="Q13" s="52" t="s">
        <v>10</v>
      </c>
      <c r="R13" s="52" t="s">
        <v>10</v>
      </c>
      <c r="S13" s="52" t="s">
        <v>10</v>
      </c>
      <c r="T13" s="52" t="s">
        <v>10</v>
      </c>
      <c r="U13" s="52" t="s">
        <v>10</v>
      </c>
      <c r="V13" s="52" t="s">
        <v>10</v>
      </c>
      <c r="W13" s="62" t="s">
        <v>10</v>
      </c>
      <c r="X13" s="62">
        <v>64</v>
      </c>
      <c r="Y13" s="62" t="s">
        <v>10</v>
      </c>
      <c r="Z13" s="213" t="s">
        <v>10</v>
      </c>
      <c r="AA13" s="63">
        <v>64</v>
      </c>
      <c r="AB13" s="52">
        <v>64</v>
      </c>
      <c r="AC13" s="39">
        <v>64</v>
      </c>
    </row>
    <row r="14" spans="1:29" ht="15" customHeight="1" thickTop="1" x14ac:dyDescent="0.15">
      <c r="A14" s="16" t="s">
        <v>57</v>
      </c>
      <c r="B14" s="17"/>
      <c r="C14" s="238"/>
      <c r="D14" s="239"/>
      <c r="E14" s="239"/>
      <c r="F14" s="239"/>
      <c r="G14" s="239"/>
      <c r="H14" s="239"/>
      <c r="I14" s="239"/>
      <c r="J14" s="239"/>
      <c r="K14" s="239"/>
      <c r="L14" s="239"/>
      <c r="M14" s="239"/>
      <c r="N14" s="240"/>
      <c r="O14" s="238"/>
      <c r="P14" s="239"/>
      <c r="Q14" s="239"/>
      <c r="R14" s="239"/>
      <c r="S14" s="239"/>
      <c r="T14" s="239"/>
      <c r="U14" s="239"/>
      <c r="V14" s="239"/>
      <c r="W14" s="21"/>
      <c r="X14" s="21"/>
      <c r="Y14" s="21"/>
      <c r="Z14" s="240"/>
      <c r="AA14" s="409"/>
      <c r="AB14" s="410"/>
      <c r="AC14" s="411"/>
    </row>
    <row r="15" spans="1:29" ht="15" customHeight="1" x14ac:dyDescent="0.15">
      <c r="A15" s="92" t="s">
        <v>52</v>
      </c>
      <c r="B15" s="23" t="s">
        <v>1</v>
      </c>
      <c r="C15" s="32">
        <v>4.5999999999999996</v>
      </c>
      <c r="D15" s="33" t="s">
        <v>10</v>
      </c>
      <c r="E15" s="33" t="s">
        <v>10</v>
      </c>
      <c r="F15" s="33" t="s">
        <v>10</v>
      </c>
      <c r="G15" s="33" t="s">
        <v>10</v>
      </c>
      <c r="H15" s="33">
        <v>4.5999999999999996</v>
      </c>
      <c r="I15" s="33" t="s">
        <v>10</v>
      </c>
      <c r="J15" s="33">
        <v>4.33</v>
      </c>
      <c r="K15" s="33">
        <v>4.43</v>
      </c>
      <c r="L15" s="33">
        <v>4.6100000000000003</v>
      </c>
      <c r="M15" s="33">
        <v>4.3499999999999996</v>
      </c>
      <c r="N15" s="34">
        <v>4.62</v>
      </c>
      <c r="O15" s="37">
        <v>4.5599999999999996</v>
      </c>
      <c r="P15" s="33">
        <v>4.3899999999999997</v>
      </c>
      <c r="Q15" s="33">
        <v>4.57</v>
      </c>
      <c r="R15" s="33">
        <v>4.57</v>
      </c>
      <c r="S15" s="33">
        <v>4.3600000000000003</v>
      </c>
      <c r="T15" s="33">
        <v>4.33</v>
      </c>
      <c r="U15" s="33">
        <v>5</v>
      </c>
      <c r="V15" s="33">
        <v>5.19</v>
      </c>
      <c r="W15" s="35">
        <v>5.07</v>
      </c>
      <c r="X15" s="35">
        <v>4.96</v>
      </c>
      <c r="Y15" s="35">
        <v>4.9400000000000004</v>
      </c>
      <c r="Z15" s="36">
        <v>4.72</v>
      </c>
      <c r="AA15" s="248">
        <v>4.6399999999999997</v>
      </c>
      <c r="AB15" s="242">
        <v>5.19</v>
      </c>
      <c r="AC15" s="23">
        <v>4.33</v>
      </c>
    </row>
    <row r="16" spans="1:29" ht="15" customHeight="1" x14ac:dyDescent="0.15">
      <c r="A16" s="92" t="s">
        <v>53</v>
      </c>
      <c r="B16" s="23" t="s">
        <v>1</v>
      </c>
      <c r="C16" s="32">
        <v>0.86</v>
      </c>
      <c r="D16" s="33" t="s">
        <v>10</v>
      </c>
      <c r="E16" s="33" t="s">
        <v>10</v>
      </c>
      <c r="F16" s="33" t="s">
        <v>10</v>
      </c>
      <c r="G16" s="33" t="s">
        <v>10</v>
      </c>
      <c r="H16" s="33">
        <v>0.86</v>
      </c>
      <c r="I16" s="33" t="s">
        <v>10</v>
      </c>
      <c r="J16" s="33">
        <v>0.85</v>
      </c>
      <c r="K16" s="33">
        <v>0.85</v>
      </c>
      <c r="L16" s="33">
        <v>0.94</v>
      </c>
      <c r="M16" s="33">
        <v>0.85</v>
      </c>
      <c r="N16" s="34">
        <v>0.89</v>
      </c>
      <c r="O16" s="37">
        <v>0.87</v>
      </c>
      <c r="P16" s="33">
        <v>0.81</v>
      </c>
      <c r="Q16" s="33">
        <v>0.83</v>
      </c>
      <c r="R16" s="33">
        <v>0.83</v>
      </c>
      <c r="S16" s="33">
        <v>0.76</v>
      </c>
      <c r="T16" s="33">
        <v>0.75</v>
      </c>
      <c r="U16" s="33">
        <v>0.82</v>
      </c>
      <c r="V16" s="33">
        <v>0.85</v>
      </c>
      <c r="W16" s="35">
        <v>0.82</v>
      </c>
      <c r="X16" s="35">
        <v>0.74</v>
      </c>
      <c r="Y16" s="35">
        <v>0.8</v>
      </c>
      <c r="Z16" s="36">
        <v>0.79</v>
      </c>
      <c r="AA16" s="248">
        <v>0.83</v>
      </c>
      <c r="AB16" s="242">
        <v>0.94</v>
      </c>
      <c r="AC16" s="23">
        <v>0.74</v>
      </c>
    </row>
    <row r="17" spans="1:29" ht="15" customHeight="1" x14ac:dyDescent="0.15">
      <c r="A17" s="92" t="s">
        <v>54</v>
      </c>
      <c r="B17" s="23" t="s">
        <v>1</v>
      </c>
      <c r="C17" s="24">
        <v>81.3</v>
      </c>
      <c r="D17" s="25" t="s">
        <v>10</v>
      </c>
      <c r="E17" s="25" t="s">
        <v>10</v>
      </c>
      <c r="F17" s="25" t="s">
        <v>10</v>
      </c>
      <c r="G17" s="25" t="s">
        <v>10</v>
      </c>
      <c r="H17" s="25">
        <v>81.3</v>
      </c>
      <c r="I17" s="25" t="s">
        <v>10</v>
      </c>
      <c r="J17" s="25">
        <v>80.400000000000006</v>
      </c>
      <c r="K17" s="25">
        <v>80.8</v>
      </c>
      <c r="L17" s="25">
        <v>79.599999999999994</v>
      </c>
      <c r="M17" s="25">
        <v>80.5</v>
      </c>
      <c r="N17" s="30">
        <v>80.7</v>
      </c>
      <c r="O17" s="29">
        <v>80.900000000000006</v>
      </c>
      <c r="P17" s="25">
        <v>81.5</v>
      </c>
      <c r="Q17" s="25">
        <v>81.8</v>
      </c>
      <c r="R17" s="25">
        <v>81.8</v>
      </c>
      <c r="S17" s="25">
        <v>82.6</v>
      </c>
      <c r="T17" s="25">
        <v>82.7</v>
      </c>
      <c r="U17" s="25">
        <v>83.6</v>
      </c>
      <c r="V17" s="25">
        <v>83.6</v>
      </c>
      <c r="W17" s="27">
        <v>83.8</v>
      </c>
      <c r="X17" s="27">
        <v>85.1</v>
      </c>
      <c r="Y17" s="27">
        <v>83.8</v>
      </c>
      <c r="Z17" s="28">
        <v>83.3</v>
      </c>
      <c r="AA17" s="248">
        <v>82.1</v>
      </c>
      <c r="AB17" s="242">
        <v>85.1</v>
      </c>
      <c r="AC17" s="23">
        <v>79.599999999999994</v>
      </c>
    </row>
    <row r="18" spans="1:29" ht="15" customHeight="1" thickBot="1" x14ac:dyDescent="0.2">
      <c r="A18" s="125" t="s">
        <v>56</v>
      </c>
      <c r="B18" s="39" t="s">
        <v>16</v>
      </c>
      <c r="C18" s="241" t="s">
        <v>10</v>
      </c>
      <c r="D18" s="52" t="s">
        <v>10</v>
      </c>
      <c r="E18" s="52" t="s">
        <v>10</v>
      </c>
      <c r="F18" s="52" t="s">
        <v>10</v>
      </c>
      <c r="G18" s="52" t="s">
        <v>10</v>
      </c>
      <c r="H18" s="52" t="s">
        <v>10</v>
      </c>
      <c r="I18" s="52" t="s">
        <v>10</v>
      </c>
      <c r="J18" s="52" t="s">
        <v>10</v>
      </c>
      <c r="K18" s="214" t="s">
        <v>10</v>
      </c>
      <c r="L18" s="52">
        <v>130</v>
      </c>
      <c r="M18" s="52" t="s">
        <v>10</v>
      </c>
      <c r="N18" s="39" t="s">
        <v>10</v>
      </c>
      <c r="O18" s="63" t="s">
        <v>10</v>
      </c>
      <c r="P18" s="52" t="s">
        <v>10</v>
      </c>
      <c r="Q18" s="52" t="s">
        <v>10</v>
      </c>
      <c r="R18" s="52">
        <v>360</v>
      </c>
      <c r="S18" s="52" t="s">
        <v>10</v>
      </c>
      <c r="T18" s="52" t="s">
        <v>10</v>
      </c>
      <c r="U18" s="52" t="s">
        <v>10</v>
      </c>
      <c r="V18" s="52" t="s">
        <v>10</v>
      </c>
      <c r="W18" s="62" t="s">
        <v>10</v>
      </c>
      <c r="X18" s="62">
        <v>56</v>
      </c>
      <c r="Y18" s="62" t="s">
        <v>10</v>
      </c>
      <c r="Z18" s="213" t="s">
        <v>10</v>
      </c>
      <c r="AA18" s="63">
        <v>180</v>
      </c>
      <c r="AB18" s="52">
        <v>360</v>
      </c>
      <c r="AC18" s="39">
        <v>56</v>
      </c>
    </row>
    <row r="19" spans="1:29" ht="15" customHeight="1" thickTop="1" x14ac:dyDescent="0.15">
      <c r="A19" s="16" t="s">
        <v>58</v>
      </c>
      <c r="B19" s="17"/>
      <c r="C19" s="238"/>
      <c r="D19" s="239"/>
      <c r="E19" s="239"/>
      <c r="F19" s="239"/>
      <c r="G19" s="239"/>
      <c r="H19" s="239"/>
      <c r="I19" s="239"/>
      <c r="J19" s="239"/>
      <c r="K19" s="239"/>
      <c r="L19" s="239"/>
      <c r="M19" s="239"/>
      <c r="N19" s="240"/>
      <c r="O19" s="238"/>
      <c r="P19" s="239"/>
      <c r="Q19" s="239"/>
      <c r="R19" s="239"/>
      <c r="S19" s="239"/>
      <c r="T19" s="239"/>
      <c r="U19" s="239"/>
      <c r="V19" s="239"/>
      <c r="W19" s="21"/>
      <c r="X19" s="21"/>
      <c r="Y19" s="21"/>
      <c r="Z19" s="240"/>
      <c r="AA19" s="409"/>
      <c r="AB19" s="410"/>
      <c r="AC19" s="411"/>
    </row>
    <row r="20" spans="1:29" ht="15" customHeight="1" x14ac:dyDescent="0.15">
      <c r="A20" s="92" t="s">
        <v>52</v>
      </c>
      <c r="B20" s="23" t="s">
        <v>1</v>
      </c>
      <c r="C20" s="32">
        <v>4.78</v>
      </c>
      <c r="D20" s="33" t="s">
        <v>10</v>
      </c>
      <c r="E20" s="33" t="s">
        <v>10</v>
      </c>
      <c r="F20" s="33" t="s">
        <v>10</v>
      </c>
      <c r="G20" s="33">
        <v>4.87</v>
      </c>
      <c r="H20" s="33">
        <v>4.45</v>
      </c>
      <c r="I20" s="33">
        <v>4.37</v>
      </c>
      <c r="J20" s="33">
        <v>4.28</v>
      </c>
      <c r="K20" s="33" t="s">
        <v>10</v>
      </c>
      <c r="L20" s="33">
        <v>4.45</v>
      </c>
      <c r="M20" s="33" t="s">
        <v>10</v>
      </c>
      <c r="N20" s="34">
        <v>4.7</v>
      </c>
      <c r="O20" s="37" t="s">
        <v>10</v>
      </c>
      <c r="P20" s="33">
        <v>4.6399999999999997</v>
      </c>
      <c r="Q20" s="33" t="s">
        <v>10</v>
      </c>
      <c r="R20" s="33">
        <v>4.59</v>
      </c>
      <c r="S20" s="33" t="s">
        <v>10</v>
      </c>
      <c r="T20" s="33">
        <v>4.8499999999999996</v>
      </c>
      <c r="U20" s="33">
        <v>5.2</v>
      </c>
      <c r="V20" s="33">
        <v>5.0999999999999996</v>
      </c>
      <c r="W20" s="35">
        <v>5.0199999999999996</v>
      </c>
      <c r="X20" s="35">
        <v>4.83</v>
      </c>
      <c r="Y20" s="35">
        <v>4.9000000000000004</v>
      </c>
      <c r="Z20" s="36">
        <v>4.9800000000000004</v>
      </c>
      <c r="AA20" s="248">
        <v>4.75</v>
      </c>
      <c r="AB20" s="33">
        <v>5.2</v>
      </c>
      <c r="AC20" s="23">
        <v>4.28</v>
      </c>
    </row>
    <row r="21" spans="1:29" ht="15" customHeight="1" x14ac:dyDescent="0.15">
      <c r="A21" s="92" t="s">
        <v>53</v>
      </c>
      <c r="B21" s="23" t="s">
        <v>1</v>
      </c>
      <c r="C21" s="32">
        <v>0.89</v>
      </c>
      <c r="D21" s="33" t="s">
        <v>10</v>
      </c>
      <c r="E21" s="33" t="s">
        <v>10</v>
      </c>
      <c r="F21" s="33" t="s">
        <v>10</v>
      </c>
      <c r="G21" s="33">
        <v>0.92</v>
      </c>
      <c r="H21" s="33">
        <v>0.85</v>
      </c>
      <c r="I21" s="33">
        <v>0.81</v>
      </c>
      <c r="J21" s="33">
        <v>0.84</v>
      </c>
      <c r="K21" s="430" t="s">
        <v>10</v>
      </c>
      <c r="L21" s="33">
        <v>0.92</v>
      </c>
      <c r="M21" s="33" t="s">
        <v>10</v>
      </c>
      <c r="N21" s="34">
        <v>0.89</v>
      </c>
      <c r="O21" s="37" t="s">
        <v>10</v>
      </c>
      <c r="P21" s="33">
        <v>0.86</v>
      </c>
      <c r="Q21" s="33" t="s">
        <v>10</v>
      </c>
      <c r="R21" s="33">
        <v>0.83</v>
      </c>
      <c r="S21" s="33" t="s">
        <v>10</v>
      </c>
      <c r="T21" s="33">
        <v>0.83</v>
      </c>
      <c r="U21" s="33">
        <v>0.85</v>
      </c>
      <c r="V21" s="33">
        <v>0.83</v>
      </c>
      <c r="W21" s="35">
        <v>0.82</v>
      </c>
      <c r="X21" s="35">
        <v>0.72</v>
      </c>
      <c r="Y21" s="35">
        <v>0.8</v>
      </c>
      <c r="Z21" s="36">
        <v>0.84</v>
      </c>
      <c r="AA21" s="248">
        <v>0.84</v>
      </c>
      <c r="AB21" s="242">
        <v>0.92</v>
      </c>
      <c r="AC21" s="23">
        <v>0.72</v>
      </c>
    </row>
    <row r="22" spans="1:29" ht="15" customHeight="1" x14ac:dyDescent="0.15">
      <c r="A22" s="92" t="s">
        <v>54</v>
      </c>
      <c r="B22" s="23" t="s">
        <v>1</v>
      </c>
      <c r="C22" s="432">
        <v>81.400000000000006</v>
      </c>
      <c r="D22" s="25" t="s">
        <v>10</v>
      </c>
      <c r="E22" s="25" t="s">
        <v>10</v>
      </c>
      <c r="F22" s="25" t="s">
        <v>10</v>
      </c>
      <c r="G22" s="25">
        <v>81.099999999999994</v>
      </c>
      <c r="H22" s="25">
        <v>80.900000000000006</v>
      </c>
      <c r="I22" s="25">
        <v>81.5</v>
      </c>
      <c r="J22" s="25">
        <v>80.400000000000006</v>
      </c>
      <c r="K22" s="25" t="s">
        <v>10</v>
      </c>
      <c r="L22" s="25">
        <v>79.3</v>
      </c>
      <c r="M22" s="25" t="s">
        <v>10</v>
      </c>
      <c r="N22" s="30">
        <v>81.099999999999994</v>
      </c>
      <c r="O22" s="29" t="s">
        <v>10</v>
      </c>
      <c r="P22" s="25">
        <v>81.5</v>
      </c>
      <c r="Q22" s="25" t="s">
        <v>10</v>
      </c>
      <c r="R22" s="25">
        <v>81.900000000000006</v>
      </c>
      <c r="S22" s="25" t="s">
        <v>10</v>
      </c>
      <c r="T22" s="25">
        <v>82.9</v>
      </c>
      <c r="U22" s="25">
        <v>83.7</v>
      </c>
      <c r="V22" s="25">
        <v>83.7</v>
      </c>
      <c r="W22" s="27">
        <v>83.7</v>
      </c>
      <c r="X22" s="27">
        <v>85.1</v>
      </c>
      <c r="Y22" s="27">
        <v>83.7</v>
      </c>
      <c r="Z22" s="28">
        <v>83.1</v>
      </c>
      <c r="AA22" s="248">
        <v>82.2</v>
      </c>
      <c r="AB22" s="242">
        <v>85.1</v>
      </c>
      <c r="AC22" s="23">
        <v>79.3</v>
      </c>
    </row>
    <row r="23" spans="1:29" ht="15" customHeight="1" thickBot="1" x14ac:dyDescent="0.2">
      <c r="A23" s="125" t="s">
        <v>56</v>
      </c>
      <c r="B23" s="39" t="s">
        <v>16</v>
      </c>
      <c r="C23" s="61" t="s">
        <v>10</v>
      </c>
      <c r="D23" s="52" t="s">
        <v>10</v>
      </c>
      <c r="E23" s="52" t="s">
        <v>10</v>
      </c>
      <c r="F23" s="52" t="s">
        <v>10</v>
      </c>
      <c r="G23" s="52" t="s">
        <v>10</v>
      </c>
      <c r="H23" s="52" t="s">
        <v>10</v>
      </c>
      <c r="I23" s="52" t="s">
        <v>10</v>
      </c>
      <c r="J23" s="52" t="s">
        <v>10</v>
      </c>
      <c r="K23" s="214" t="s">
        <v>10</v>
      </c>
      <c r="L23" s="52">
        <v>400</v>
      </c>
      <c r="M23" s="52" t="s">
        <v>10</v>
      </c>
      <c r="N23" s="39" t="s">
        <v>10</v>
      </c>
      <c r="O23" s="63" t="s">
        <v>10</v>
      </c>
      <c r="P23" s="52" t="s">
        <v>10</v>
      </c>
      <c r="Q23" s="52" t="s">
        <v>10</v>
      </c>
      <c r="R23" s="52">
        <v>400</v>
      </c>
      <c r="S23" s="52" t="s">
        <v>10</v>
      </c>
      <c r="T23" s="52" t="s">
        <v>10</v>
      </c>
      <c r="U23" s="52" t="s">
        <v>10</v>
      </c>
      <c r="V23" s="52" t="s">
        <v>10</v>
      </c>
      <c r="W23" s="62" t="s">
        <v>10</v>
      </c>
      <c r="X23" s="62">
        <v>42</v>
      </c>
      <c r="Y23" s="62" t="s">
        <v>10</v>
      </c>
      <c r="Z23" s="213" t="s">
        <v>10</v>
      </c>
      <c r="AA23" s="63">
        <v>280</v>
      </c>
      <c r="AB23" s="52">
        <v>400</v>
      </c>
      <c r="AC23" s="39">
        <v>42</v>
      </c>
    </row>
    <row r="24" spans="1:29" ht="15" customHeight="1" thickTop="1" x14ac:dyDescent="0.15">
      <c r="A24" s="16" t="s">
        <v>59</v>
      </c>
      <c r="B24" s="17"/>
      <c r="C24" s="238"/>
      <c r="D24" s="239"/>
      <c r="E24" s="239"/>
      <c r="F24" s="239"/>
      <c r="G24" s="239"/>
      <c r="H24" s="239"/>
      <c r="I24" s="239"/>
      <c r="J24" s="239"/>
      <c r="K24" s="239"/>
      <c r="L24" s="239"/>
      <c r="M24" s="239"/>
      <c r="N24" s="240"/>
      <c r="O24" s="238"/>
      <c r="P24" s="239"/>
      <c r="Q24" s="239"/>
      <c r="R24" s="239"/>
      <c r="S24" s="239"/>
      <c r="T24" s="239"/>
      <c r="U24" s="239"/>
      <c r="V24" s="239"/>
      <c r="W24" s="21"/>
      <c r="X24" s="21"/>
      <c r="Y24" s="21"/>
      <c r="Z24" s="240"/>
      <c r="AA24" s="409"/>
      <c r="AB24" s="410"/>
      <c r="AC24" s="411"/>
    </row>
    <row r="25" spans="1:29" ht="15" customHeight="1" x14ac:dyDescent="0.15">
      <c r="A25" s="92" t="s">
        <v>52</v>
      </c>
      <c r="B25" s="23" t="s">
        <v>1</v>
      </c>
      <c r="C25" s="32">
        <v>4.58</v>
      </c>
      <c r="D25" s="33" t="s">
        <v>10</v>
      </c>
      <c r="E25" s="33" t="s">
        <v>10</v>
      </c>
      <c r="F25" s="33" t="s">
        <v>10</v>
      </c>
      <c r="G25" s="33">
        <v>4.43</v>
      </c>
      <c r="H25" s="33" t="s">
        <v>10</v>
      </c>
      <c r="I25" s="33">
        <v>4.4000000000000004</v>
      </c>
      <c r="J25" s="33">
        <v>4.0999999999999996</v>
      </c>
      <c r="K25" s="33">
        <v>4.26</v>
      </c>
      <c r="L25" s="33">
        <v>4.05</v>
      </c>
      <c r="M25" s="33">
        <v>4.28</v>
      </c>
      <c r="N25" s="34">
        <v>4.01</v>
      </c>
      <c r="O25" s="37">
        <v>4.62</v>
      </c>
      <c r="P25" s="33">
        <v>4.16</v>
      </c>
      <c r="Q25" s="33">
        <v>4.59</v>
      </c>
      <c r="R25" s="33">
        <v>4.46</v>
      </c>
      <c r="S25" s="33">
        <v>4.55</v>
      </c>
      <c r="T25" s="33">
        <v>4.3099999999999996</v>
      </c>
      <c r="U25" s="33">
        <v>4.92</v>
      </c>
      <c r="V25" s="33">
        <v>5.05</v>
      </c>
      <c r="W25" s="35">
        <v>4.95</v>
      </c>
      <c r="X25" s="35">
        <v>4.88</v>
      </c>
      <c r="Y25" s="35">
        <v>5.18</v>
      </c>
      <c r="Z25" s="36">
        <v>5</v>
      </c>
      <c r="AA25" s="248">
        <v>4.54</v>
      </c>
      <c r="AB25" s="242">
        <v>5.18</v>
      </c>
      <c r="AC25" s="23">
        <v>4.01</v>
      </c>
    </row>
    <row r="26" spans="1:29" ht="15" customHeight="1" x14ac:dyDescent="0.15">
      <c r="A26" s="92" t="s">
        <v>53</v>
      </c>
      <c r="B26" s="23" t="s">
        <v>1</v>
      </c>
      <c r="C26" s="32">
        <v>0.85</v>
      </c>
      <c r="D26" s="33" t="s">
        <v>10</v>
      </c>
      <c r="E26" s="33" t="s">
        <v>10</v>
      </c>
      <c r="F26" s="33" t="s">
        <v>10</v>
      </c>
      <c r="G26" s="33">
        <v>0.82</v>
      </c>
      <c r="H26" s="33" t="s">
        <v>10</v>
      </c>
      <c r="I26" s="33">
        <v>0.82</v>
      </c>
      <c r="J26" s="33">
        <v>0.8</v>
      </c>
      <c r="K26" s="430">
        <v>0.83</v>
      </c>
      <c r="L26" s="33">
        <v>0.86</v>
      </c>
      <c r="M26" s="33">
        <v>0.84</v>
      </c>
      <c r="N26" s="34">
        <v>0.76</v>
      </c>
      <c r="O26" s="37">
        <v>0.88</v>
      </c>
      <c r="P26" s="33">
        <v>0.77</v>
      </c>
      <c r="Q26" s="33">
        <v>0.84</v>
      </c>
      <c r="R26" s="33">
        <v>0.8</v>
      </c>
      <c r="S26" s="33">
        <v>0.79</v>
      </c>
      <c r="T26" s="33">
        <v>0.74</v>
      </c>
      <c r="U26" s="33">
        <v>0.8</v>
      </c>
      <c r="V26" s="33">
        <v>0.83</v>
      </c>
      <c r="W26" s="35">
        <v>0.8</v>
      </c>
      <c r="X26" s="35">
        <v>0.72</v>
      </c>
      <c r="Y26" s="35">
        <v>0.85</v>
      </c>
      <c r="Z26" s="36">
        <v>0.84</v>
      </c>
      <c r="AA26" s="248">
        <v>0.81</v>
      </c>
      <c r="AB26" s="242">
        <v>0.88</v>
      </c>
      <c r="AC26" s="23">
        <v>0.72</v>
      </c>
    </row>
    <row r="27" spans="1:29" ht="15" customHeight="1" x14ac:dyDescent="0.15">
      <c r="A27" s="92" t="s">
        <v>54</v>
      </c>
      <c r="B27" s="23" t="s">
        <v>1</v>
      </c>
      <c r="C27" s="432">
        <v>81.400000000000006</v>
      </c>
      <c r="D27" s="25" t="s">
        <v>10</v>
      </c>
      <c r="E27" s="25" t="s">
        <v>10</v>
      </c>
      <c r="F27" s="25" t="s">
        <v>10</v>
      </c>
      <c r="G27" s="25">
        <v>81.5</v>
      </c>
      <c r="H27" s="25" t="s">
        <v>10</v>
      </c>
      <c r="I27" s="25">
        <v>81.400000000000006</v>
      </c>
      <c r="J27" s="25">
        <v>80.5</v>
      </c>
      <c r="K27" s="25">
        <v>80.5</v>
      </c>
      <c r="L27" s="25">
        <v>78.8</v>
      </c>
      <c r="M27" s="25">
        <v>80.400000000000006</v>
      </c>
      <c r="N27" s="30">
        <v>81</v>
      </c>
      <c r="O27" s="29">
        <v>81</v>
      </c>
      <c r="P27" s="25">
        <v>81.5</v>
      </c>
      <c r="Q27" s="25">
        <v>81.7</v>
      </c>
      <c r="R27" s="25">
        <v>82.1</v>
      </c>
      <c r="S27" s="25">
        <v>82.6</v>
      </c>
      <c r="T27" s="25">
        <v>82.8</v>
      </c>
      <c r="U27" s="25">
        <v>83.7</v>
      </c>
      <c r="V27" s="25">
        <v>83.6</v>
      </c>
      <c r="W27" s="27">
        <v>83.8</v>
      </c>
      <c r="X27" s="27">
        <v>85.2</v>
      </c>
      <c r="Y27" s="27">
        <v>83.6</v>
      </c>
      <c r="Z27" s="28">
        <v>83.2</v>
      </c>
      <c r="AA27" s="29">
        <v>82</v>
      </c>
      <c r="AB27" s="242">
        <v>85.2</v>
      </c>
      <c r="AC27" s="23">
        <v>78.8</v>
      </c>
    </row>
    <row r="28" spans="1:29" ht="15" customHeight="1" thickBot="1" x14ac:dyDescent="0.2">
      <c r="A28" s="125" t="s">
        <v>56</v>
      </c>
      <c r="B28" s="39" t="s">
        <v>16</v>
      </c>
      <c r="C28" s="193" t="s">
        <v>10</v>
      </c>
      <c r="D28" s="47" t="s">
        <v>10</v>
      </c>
      <c r="E28" s="47" t="s">
        <v>10</v>
      </c>
      <c r="F28" s="47" t="s">
        <v>10</v>
      </c>
      <c r="G28" s="47" t="s">
        <v>10</v>
      </c>
      <c r="H28" s="47" t="s">
        <v>10</v>
      </c>
      <c r="I28" s="47" t="s">
        <v>10</v>
      </c>
      <c r="J28" s="47" t="s">
        <v>10</v>
      </c>
      <c r="K28" s="47" t="s">
        <v>10</v>
      </c>
      <c r="L28" s="47">
        <v>450</v>
      </c>
      <c r="M28" s="47" t="s">
        <v>10</v>
      </c>
      <c r="N28" s="198" t="s">
        <v>10</v>
      </c>
      <c r="O28" s="51" t="s">
        <v>10</v>
      </c>
      <c r="P28" s="47" t="s">
        <v>10</v>
      </c>
      <c r="Q28" s="47" t="s">
        <v>10</v>
      </c>
      <c r="R28" s="47">
        <v>330</v>
      </c>
      <c r="S28" s="47" t="s">
        <v>10</v>
      </c>
      <c r="T28" s="47" t="s">
        <v>10</v>
      </c>
      <c r="U28" s="47" t="s">
        <v>10</v>
      </c>
      <c r="V28" s="47" t="s">
        <v>10</v>
      </c>
      <c r="W28" s="221" t="s">
        <v>10</v>
      </c>
      <c r="X28" s="221">
        <v>76</v>
      </c>
      <c r="Y28" s="221" t="s">
        <v>10</v>
      </c>
      <c r="Z28" s="308" t="s">
        <v>10</v>
      </c>
      <c r="AA28" s="51">
        <v>290</v>
      </c>
      <c r="AB28" s="47">
        <v>450</v>
      </c>
      <c r="AC28" s="198">
        <v>76</v>
      </c>
    </row>
    <row r="29" spans="1:29" ht="15" customHeight="1" thickTop="1" x14ac:dyDescent="0.15">
      <c r="A29" s="126" t="s">
        <v>115</v>
      </c>
      <c r="B29" s="17"/>
      <c r="C29" s="238"/>
      <c r="D29" s="239"/>
      <c r="E29" s="239"/>
      <c r="F29" s="239"/>
      <c r="G29" s="239"/>
      <c r="H29" s="239"/>
      <c r="I29" s="239"/>
      <c r="J29" s="239"/>
      <c r="K29" s="239"/>
      <c r="L29" s="239"/>
      <c r="M29" s="239"/>
      <c r="N29" s="240"/>
      <c r="O29" s="238"/>
      <c r="P29" s="239"/>
      <c r="Q29" s="239"/>
      <c r="R29" s="239"/>
      <c r="S29" s="239"/>
      <c r="T29" s="239"/>
      <c r="U29" s="239"/>
      <c r="V29" s="239"/>
      <c r="W29" s="21"/>
      <c r="X29" s="21"/>
      <c r="Y29" s="21"/>
      <c r="Z29" s="240"/>
      <c r="AA29" s="409"/>
      <c r="AB29" s="410"/>
      <c r="AC29" s="411"/>
    </row>
    <row r="30" spans="1:29" ht="15" customHeight="1" x14ac:dyDescent="0.15">
      <c r="A30" s="22" t="s">
        <v>52</v>
      </c>
      <c r="B30" s="23" t="s">
        <v>1</v>
      </c>
      <c r="C30" s="32">
        <v>7.46</v>
      </c>
      <c r="D30" s="33" t="s">
        <v>10</v>
      </c>
      <c r="E30" s="33" t="s">
        <v>10</v>
      </c>
      <c r="F30" s="33" t="s">
        <v>10</v>
      </c>
      <c r="G30" s="33">
        <v>6.87</v>
      </c>
      <c r="H30" s="33">
        <v>7.32</v>
      </c>
      <c r="I30" s="33">
        <v>6.06</v>
      </c>
      <c r="J30" s="33">
        <v>6.04</v>
      </c>
      <c r="K30" s="33">
        <v>5.86</v>
      </c>
      <c r="L30" s="33">
        <v>7.07</v>
      </c>
      <c r="M30" s="33">
        <v>4.1500000000000004</v>
      </c>
      <c r="N30" s="34">
        <v>5.23</v>
      </c>
      <c r="O30" s="37">
        <v>5.82</v>
      </c>
      <c r="P30" s="33">
        <v>5.47</v>
      </c>
      <c r="Q30" s="33">
        <v>5.57</v>
      </c>
      <c r="R30" s="33">
        <v>5.77</v>
      </c>
      <c r="S30" s="33">
        <v>5.38</v>
      </c>
      <c r="T30" s="33">
        <v>9.3699999999999992</v>
      </c>
      <c r="U30" s="33">
        <v>7.52</v>
      </c>
      <c r="V30" s="33">
        <v>7.49</v>
      </c>
      <c r="W30" s="35">
        <v>2.94</v>
      </c>
      <c r="X30" s="35">
        <v>7.14</v>
      </c>
      <c r="Y30" s="35">
        <v>5.59</v>
      </c>
      <c r="Z30" s="36">
        <v>5.69</v>
      </c>
      <c r="AA30" s="248">
        <v>6.18</v>
      </c>
      <c r="AB30" s="242">
        <v>9.3699999999999992</v>
      </c>
      <c r="AC30" s="23">
        <v>2.94</v>
      </c>
    </row>
    <row r="31" spans="1:29" ht="15" customHeight="1" x14ac:dyDescent="0.15">
      <c r="A31" s="22" t="s">
        <v>53</v>
      </c>
      <c r="B31" s="23" t="s">
        <v>1</v>
      </c>
      <c r="C31" s="32">
        <v>1.23</v>
      </c>
      <c r="D31" s="33" t="s">
        <v>10</v>
      </c>
      <c r="E31" s="33" t="s">
        <v>10</v>
      </c>
      <c r="F31" s="33" t="s">
        <v>10</v>
      </c>
      <c r="G31" s="33">
        <v>1.24</v>
      </c>
      <c r="H31" s="33">
        <v>1.22</v>
      </c>
      <c r="I31" s="33">
        <v>1.05</v>
      </c>
      <c r="J31" s="33">
        <v>0.85</v>
      </c>
      <c r="K31" s="33">
        <v>0.88</v>
      </c>
      <c r="L31" s="33">
        <v>0.95</v>
      </c>
      <c r="M31" s="33">
        <v>0.66</v>
      </c>
      <c r="N31" s="34">
        <v>0.72</v>
      </c>
      <c r="O31" s="37">
        <v>0.7</v>
      </c>
      <c r="P31" s="33">
        <v>0.69</v>
      </c>
      <c r="Q31" s="33">
        <v>0.67</v>
      </c>
      <c r="R31" s="33">
        <v>0.62</v>
      </c>
      <c r="S31" s="33">
        <v>0.63</v>
      </c>
      <c r="T31" s="33">
        <v>0.76</v>
      </c>
      <c r="U31" s="33">
        <v>0.7</v>
      </c>
      <c r="V31" s="33">
        <v>0.68</v>
      </c>
      <c r="W31" s="35">
        <v>0.46</v>
      </c>
      <c r="X31" s="35">
        <v>0.53</v>
      </c>
      <c r="Y31" s="35">
        <v>0.3</v>
      </c>
      <c r="Z31" s="36">
        <v>0.28999999999999998</v>
      </c>
      <c r="AA31" s="248">
        <v>0.75</v>
      </c>
      <c r="AB31" s="242">
        <v>1.24</v>
      </c>
      <c r="AC31" s="23">
        <v>0.28999999999999998</v>
      </c>
    </row>
    <row r="32" spans="1:29" ht="15" customHeight="1" thickBot="1" x14ac:dyDescent="0.2">
      <c r="A32" s="92" t="s">
        <v>54</v>
      </c>
      <c r="B32" s="23" t="s">
        <v>1</v>
      </c>
      <c r="C32" s="24">
        <v>83.5</v>
      </c>
      <c r="D32" s="25" t="s">
        <v>10</v>
      </c>
      <c r="E32" s="25" t="s">
        <v>10</v>
      </c>
      <c r="F32" s="25" t="s">
        <v>10</v>
      </c>
      <c r="G32" s="25">
        <v>82</v>
      </c>
      <c r="H32" s="25">
        <v>83.3</v>
      </c>
      <c r="I32" s="25">
        <v>82.7</v>
      </c>
      <c r="J32" s="25">
        <v>85.9</v>
      </c>
      <c r="K32" s="25">
        <v>85</v>
      </c>
      <c r="L32" s="25">
        <v>86.6</v>
      </c>
      <c r="M32" s="25">
        <v>84.1</v>
      </c>
      <c r="N32" s="30">
        <v>86.2</v>
      </c>
      <c r="O32" s="29">
        <v>88</v>
      </c>
      <c r="P32" s="25">
        <v>87.4</v>
      </c>
      <c r="Q32" s="25">
        <v>88</v>
      </c>
      <c r="R32" s="25">
        <v>89.3</v>
      </c>
      <c r="S32" s="25">
        <v>88.3</v>
      </c>
      <c r="T32" s="25">
        <v>91.9</v>
      </c>
      <c r="U32" s="25">
        <v>90.7</v>
      </c>
      <c r="V32" s="25">
        <v>90.9</v>
      </c>
      <c r="W32" s="27">
        <v>84.4</v>
      </c>
      <c r="X32" s="27">
        <v>92.6</v>
      </c>
      <c r="Y32" s="27">
        <v>94.6</v>
      </c>
      <c r="Z32" s="28">
        <v>94.9</v>
      </c>
      <c r="AA32" s="248">
        <v>87.6</v>
      </c>
      <c r="AB32" s="242">
        <v>94.9</v>
      </c>
      <c r="AC32" s="30">
        <v>82</v>
      </c>
    </row>
    <row r="33" spans="1:29" ht="15" customHeight="1" thickTop="1" x14ac:dyDescent="0.15">
      <c r="A33" s="49" t="s">
        <v>60</v>
      </c>
      <c r="B33" s="20"/>
      <c r="C33" s="238"/>
      <c r="D33" s="239"/>
      <c r="E33" s="239"/>
      <c r="F33" s="239"/>
      <c r="G33" s="239"/>
      <c r="H33" s="239"/>
      <c r="I33" s="239"/>
      <c r="J33" s="239"/>
      <c r="K33" s="239"/>
      <c r="L33" s="239"/>
      <c r="M33" s="239"/>
      <c r="N33" s="240"/>
      <c r="O33" s="238"/>
      <c r="P33" s="239"/>
      <c r="Q33" s="239"/>
      <c r="R33" s="239"/>
      <c r="S33" s="239"/>
      <c r="T33" s="239"/>
      <c r="U33" s="239"/>
      <c r="V33" s="239"/>
      <c r="W33" s="21"/>
      <c r="X33" s="21"/>
      <c r="Y33" s="21"/>
      <c r="Z33" s="240"/>
      <c r="AA33" s="409"/>
      <c r="AB33" s="410"/>
      <c r="AC33" s="411"/>
    </row>
    <row r="34" spans="1:29" ht="15" customHeight="1" x14ac:dyDescent="0.15">
      <c r="A34" s="92" t="s">
        <v>19</v>
      </c>
      <c r="B34" s="23"/>
      <c r="C34" s="24">
        <v>7.2</v>
      </c>
      <c r="D34" s="25" t="s">
        <v>10</v>
      </c>
      <c r="E34" s="25" t="s">
        <v>10</v>
      </c>
      <c r="F34" s="25" t="s">
        <v>10</v>
      </c>
      <c r="G34" s="25">
        <v>7.1</v>
      </c>
      <c r="H34" s="25">
        <v>7.1</v>
      </c>
      <c r="I34" s="25">
        <v>7.1</v>
      </c>
      <c r="J34" s="25">
        <v>7.1</v>
      </c>
      <c r="K34" s="25">
        <v>7</v>
      </c>
      <c r="L34" s="25">
        <v>7.1</v>
      </c>
      <c r="M34" s="25">
        <v>7</v>
      </c>
      <c r="N34" s="30">
        <v>7</v>
      </c>
      <c r="O34" s="29">
        <v>7.1</v>
      </c>
      <c r="P34" s="25">
        <v>7</v>
      </c>
      <c r="Q34" s="25">
        <v>7</v>
      </c>
      <c r="R34" s="25">
        <v>7</v>
      </c>
      <c r="S34" s="25">
        <v>7</v>
      </c>
      <c r="T34" s="25">
        <v>7.1</v>
      </c>
      <c r="U34" s="25">
        <v>7.1</v>
      </c>
      <c r="V34" s="25">
        <v>7.1</v>
      </c>
      <c r="W34" s="27">
        <v>7.1</v>
      </c>
      <c r="X34" s="27">
        <v>7.1</v>
      </c>
      <c r="Y34" s="27">
        <v>7.1</v>
      </c>
      <c r="Z34" s="28">
        <v>7.2</v>
      </c>
      <c r="AA34" s="29" t="s">
        <v>10</v>
      </c>
      <c r="AB34" s="242">
        <v>7.2</v>
      </c>
      <c r="AC34" s="30">
        <v>7</v>
      </c>
    </row>
    <row r="35" spans="1:29" ht="15" customHeight="1" x14ac:dyDescent="0.15">
      <c r="A35" s="92" t="s">
        <v>52</v>
      </c>
      <c r="B35" s="23" t="s">
        <v>1</v>
      </c>
      <c r="C35" s="32">
        <v>1.55</v>
      </c>
      <c r="D35" s="33" t="s">
        <v>10</v>
      </c>
      <c r="E35" s="33" t="s">
        <v>10</v>
      </c>
      <c r="F35" s="33" t="s">
        <v>10</v>
      </c>
      <c r="G35" s="33">
        <v>1.39</v>
      </c>
      <c r="H35" s="33">
        <v>1.35</v>
      </c>
      <c r="I35" s="33">
        <v>1.33</v>
      </c>
      <c r="J35" s="33">
        <v>1.44</v>
      </c>
      <c r="K35" s="33">
        <v>1.56</v>
      </c>
      <c r="L35" s="33">
        <v>1.57</v>
      </c>
      <c r="M35" s="33">
        <v>1.66</v>
      </c>
      <c r="N35" s="34">
        <v>1.71</v>
      </c>
      <c r="O35" s="37">
        <v>1.68</v>
      </c>
      <c r="P35" s="33">
        <v>1.79</v>
      </c>
      <c r="Q35" s="33">
        <v>1.69</v>
      </c>
      <c r="R35" s="33">
        <v>1.68</v>
      </c>
      <c r="S35" s="33">
        <v>1.68</v>
      </c>
      <c r="T35" s="33">
        <v>1.69</v>
      </c>
      <c r="U35" s="33">
        <v>1.74</v>
      </c>
      <c r="V35" s="33">
        <v>1.73</v>
      </c>
      <c r="W35" s="35">
        <v>1.75</v>
      </c>
      <c r="X35" s="35">
        <v>1.78</v>
      </c>
      <c r="Y35" s="35">
        <v>1.76</v>
      </c>
      <c r="Z35" s="36">
        <v>1.85</v>
      </c>
      <c r="AA35" s="248">
        <v>1.64</v>
      </c>
      <c r="AB35" s="260">
        <v>1.85</v>
      </c>
      <c r="AC35" s="261">
        <v>1.33</v>
      </c>
    </row>
    <row r="36" spans="1:29" ht="15" customHeight="1" x14ac:dyDescent="0.15">
      <c r="A36" s="92" t="s">
        <v>53</v>
      </c>
      <c r="B36" s="23" t="s">
        <v>1</v>
      </c>
      <c r="C36" s="32">
        <v>0.46</v>
      </c>
      <c r="D36" s="33" t="s">
        <v>10</v>
      </c>
      <c r="E36" s="33" t="s">
        <v>10</v>
      </c>
      <c r="F36" s="33" t="s">
        <v>10</v>
      </c>
      <c r="G36" s="33">
        <v>0.42</v>
      </c>
      <c r="H36" s="33">
        <v>0.42</v>
      </c>
      <c r="I36" s="33">
        <v>0.42</v>
      </c>
      <c r="J36" s="33">
        <v>0.45</v>
      </c>
      <c r="K36" s="33">
        <v>0.47</v>
      </c>
      <c r="L36" s="33">
        <v>0.49</v>
      </c>
      <c r="M36" s="33">
        <v>0.52</v>
      </c>
      <c r="N36" s="34">
        <v>0.52</v>
      </c>
      <c r="O36" s="37">
        <v>0.51</v>
      </c>
      <c r="P36" s="33">
        <v>0.53</v>
      </c>
      <c r="Q36" s="33">
        <v>0.5</v>
      </c>
      <c r="R36" s="33">
        <v>0.5</v>
      </c>
      <c r="S36" s="33">
        <v>0.48</v>
      </c>
      <c r="T36" s="33">
        <v>0.47</v>
      </c>
      <c r="U36" s="33">
        <v>0.49</v>
      </c>
      <c r="V36" s="33">
        <v>0.48</v>
      </c>
      <c r="W36" s="35">
        <v>0.47</v>
      </c>
      <c r="X36" s="35">
        <v>0.48</v>
      </c>
      <c r="Y36" s="35">
        <v>0.47</v>
      </c>
      <c r="Z36" s="36">
        <v>0.5</v>
      </c>
      <c r="AA36" s="248">
        <v>0.48</v>
      </c>
      <c r="AB36" s="242">
        <v>0.53</v>
      </c>
      <c r="AC36" s="23">
        <v>0.42</v>
      </c>
    </row>
    <row r="37" spans="1:29" ht="15" customHeight="1" x14ac:dyDescent="0.15">
      <c r="A37" s="92" t="s">
        <v>54</v>
      </c>
      <c r="B37" s="23" t="s">
        <v>1</v>
      </c>
      <c r="C37" s="24">
        <v>70.3</v>
      </c>
      <c r="D37" s="25" t="s">
        <v>10</v>
      </c>
      <c r="E37" s="25" t="s">
        <v>10</v>
      </c>
      <c r="F37" s="25" t="s">
        <v>10</v>
      </c>
      <c r="G37" s="25">
        <v>69.8</v>
      </c>
      <c r="H37" s="25">
        <v>68.900000000000006</v>
      </c>
      <c r="I37" s="25">
        <v>68.400000000000006</v>
      </c>
      <c r="J37" s="25">
        <v>68.8</v>
      </c>
      <c r="K37" s="25">
        <v>69.900000000000006</v>
      </c>
      <c r="L37" s="25">
        <v>68.8</v>
      </c>
      <c r="M37" s="25">
        <v>68.7</v>
      </c>
      <c r="N37" s="30">
        <v>69.599999999999994</v>
      </c>
      <c r="O37" s="29">
        <v>69.599999999999994</v>
      </c>
      <c r="P37" s="25">
        <v>70.400000000000006</v>
      </c>
      <c r="Q37" s="25">
        <v>70.400000000000006</v>
      </c>
      <c r="R37" s="25">
        <v>70.2</v>
      </c>
      <c r="S37" s="25">
        <v>71.400000000000006</v>
      </c>
      <c r="T37" s="25">
        <v>72.2</v>
      </c>
      <c r="U37" s="25">
        <v>71.8</v>
      </c>
      <c r="V37" s="25">
        <v>72.3</v>
      </c>
      <c r="W37" s="27">
        <v>73.099999999999994</v>
      </c>
      <c r="X37" s="27">
        <v>73</v>
      </c>
      <c r="Y37" s="27">
        <v>73.3</v>
      </c>
      <c r="Z37" s="28">
        <v>73</v>
      </c>
      <c r="AA37" s="248">
        <v>70.7</v>
      </c>
      <c r="AB37" s="242">
        <v>73.3</v>
      </c>
      <c r="AC37" s="23">
        <v>68.400000000000006</v>
      </c>
    </row>
    <row r="38" spans="1:29" s="304" customFormat="1" ht="15" customHeight="1" x14ac:dyDescent="0.15">
      <c r="A38" s="310" t="s">
        <v>61</v>
      </c>
      <c r="B38" s="103" t="s">
        <v>16</v>
      </c>
      <c r="C38" s="46">
        <v>3200</v>
      </c>
      <c r="D38" s="102" t="s">
        <v>10</v>
      </c>
      <c r="E38" s="102" t="s">
        <v>10</v>
      </c>
      <c r="F38" s="102" t="s">
        <v>10</v>
      </c>
      <c r="G38" s="102">
        <v>2400</v>
      </c>
      <c r="H38" s="102">
        <v>2700</v>
      </c>
      <c r="I38" s="102">
        <v>2700</v>
      </c>
      <c r="J38" s="102">
        <v>2700</v>
      </c>
      <c r="K38" s="102">
        <v>2500</v>
      </c>
      <c r="L38" s="102">
        <v>2600</v>
      </c>
      <c r="M38" s="102">
        <v>2500</v>
      </c>
      <c r="N38" s="103">
        <v>2400</v>
      </c>
      <c r="O38" s="50">
        <v>2500</v>
      </c>
      <c r="P38" s="102">
        <v>2500</v>
      </c>
      <c r="Q38" s="102">
        <v>2400</v>
      </c>
      <c r="R38" s="102">
        <v>2600</v>
      </c>
      <c r="S38" s="102">
        <v>2700</v>
      </c>
      <c r="T38" s="102">
        <v>2700</v>
      </c>
      <c r="U38" s="102">
        <v>3000</v>
      </c>
      <c r="V38" s="102">
        <v>2900</v>
      </c>
      <c r="W38" s="306">
        <v>3200</v>
      </c>
      <c r="X38" s="306">
        <v>3200</v>
      </c>
      <c r="Y38" s="306">
        <v>3300</v>
      </c>
      <c r="Z38" s="307">
        <v>3400</v>
      </c>
      <c r="AA38" s="50">
        <v>2800</v>
      </c>
      <c r="AB38" s="102">
        <v>3400</v>
      </c>
      <c r="AC38" s="103">
        <v>2400</v>
      </c>
    </row>
    <row r="39" spans="1:29" ht="15" customHeight="1" thickBot="1" x14ac:dyDescent="0.2">
      <c r="A39" s="125" t="s">
        <v>62</v>
      </c>
      <c r="B39" s="39" t="s">
        <v>16</v>
      </c>
      <c r="C39" s="61" t="s">
        <v>118</v>
      </c>
      <c r="D39" s="52" t="s">
        <v>10</v>
      </c>
      <c r="E39" s="214" t="s">
        <v>10</v>
      </c>
      <c r="F39" s="214" t="s">
        <v>10</v>
      </c>
      <c r="G39" s="214">
        <v>9.1999999999999993</v>
      </c>
      <c r="H39" s="214">
        <v>5.3</v>
      </c>
      <c r="I39" s="52" t="s">
        <v>118</v>
      </c>
      <c r="J39" s="214" t="s">
        <v>118</v>
      </c>
      <c r="K39" s="214" t="s">
        <v>118</v>
      </c>
      <c r="L39" s="214" t="s">
        <v>118</v>
      </c>
      <c r="M39" s="52" t="s">
        <v>118</v>
      </c>
      <c r="N39" s="39" t="s">
        <v>118</v>
      </c>
      <c r="O39" s="215" t="s">
        <v>118</v>
      </c>
      <c r="P39" s="52" t="s">
        <v>118</v>
      </c>
      <c r="Q39" s="214" t="s">
        <v>118</v>
      </c>
      <c r="R39" s="214" t="s">
        <v>118</v>
      </c>
      <c r="S39" s="214" t="s">
        <v>118</v>
      </c>
      <c r="T39" s="52" t="s">
        <v>118</v>
      </c>
      <c r="U39" s="52" t="s">
        <v>118</v>
      </c>
      <c r="V39" s="52" t="s">
        <v>118</v>
      </c>
      <c r="W39" s="62" t="s">
        <v>118</v>
      </c>
      <c r="X39" s="250" t="s">
        <v>118</v>
      </c>
      <c r="Y39" s="62" t="s">
        <v>118</v>
      </c>
      <c r="Z39" s="213" t="s">
        <v>118</v>
      </c>
      <c r="AA39" s="215" t="s">
        <v>118</v>
      </c>
      <c r="AB39" s="52">
        <v>9.1999999999999993</v>
      </c>
      <c r="AC39" s="39" t="s">
        <v>118</v>
      </c>
    </row>
    <row r="40" spans="1:29" ht="15" customHeight="1" thickTop="1" x14ac:dyDescent="0.15">
      <c r="A40" s="49" t="s">
        <v>63</v>
      </c>
      <c r="B40" s="20"/>
      <c r="C40" s="238"/>
      <c r="D40" s="239"/>
      <c r="E40" s="239"/>
      <c r="F40" s="239"/>
      <c r="G40" s="239"/>
      <c r="H40" s="239"/>
      <c r="I40" s="239"/>
      <c r="J40" s="239"/>
      <c r="K40" s="239"/>
      <c r="L40" s="239"/>
      <c r="M40" s="239"/>
      <c r="N40" s="240"/>
      <c r="O40" s="238"/>
      <c r="P40" s="239"/>
      <c r="Q40" s="239"/>
      <c r="R40" s="239"/>
      <c r="S40" s="239"/>
      <c r="T40" s="239"/>
      <c r="U40" s="239"/>
      <c r="V40" s="239"/>
      <c r="W40" s="21"/>
      <c r="X40" s="21"/>
      <c r="Y40" s="21"/>
      <c r="Z40" s="240"/>
      <c r="AA40" s="409"/>
      <c r="AB40" s="410"/>
      <c r="AC40" s="411"/>
    </row>
    <row r="41" spans="1:29" ht="15" customHeight="1" x14ac:dyDescent="0.15">
      <c r="A41" s="92" t="s">
        <v>19</v>
      </c>
      <c r="B41" s="23"/>
      <c r="C41" s="24">
        <v>7.1</v>
      </c>
      <c r="D41" s="25" t="s">
        <v>10</v>
      </c>
      <c r="E41" s="25" t="s">
        <v>10</v>
      </c>
      <c r="F41" s="25" t="s">
        <v>10</v>
      </c>
      <c r="G41" s="25">
        <v>7.2</v>
      </c>
      <c r="H41" s="25">
        <v>7</v>
      </c>
      <c r="I41" s="25">
        <v>7.1</v>
      </c>
      <c r="J41" s="25">
        <v>7.1</v>
      </c>
      <c r="K41" s="25">
        <v>7</v>
      </c>
      <c r="L41" s="25">
        <v>7</v>
      </c>
      <c r="M41" s="25">
        <v>7</v>
      </c>
      <c r="N41" s="30">
        <v>7</v>
      </c>
      <c r="O41" s="29">
        <v>7</v>
      </c>
      <c r="P41" s="25">
        <v>7</v>
      </c>
      <c r="Q41" s="25">
        <v>7</v>
      </c>
      <c r="R41" s="25">
        <v>7</v>
      </c>
      <c r="S41" s="25">
        <v>7</v>
      </c>
      <c r="T41" s="25">
        <v>7.1</v>
      </c>
      <c r="U41" s="25">
        <v>7.1</v>
      </c>
      <c r="V41" s="25">
        <v>7</v>
      </c>
      <c r="W41" s="27">
        <v>7</v>
      </c>
      <c r="X41" s="27">
        <v>7</v>
      </c>
      <c r="Y41" s="27">
        <v>7.1</v>
      </c>
      <c r="Z41" s="28">
        <v>7.1</v>
      </c>
      <c r="AA41" s="29" t="s">
        <v>10</v>
      </c>
      <c r="AB41" s="242">
        <v>7.2</v>
      </c>
      <c r="AC41" s="30">
        <v>7</v>
      </c>
    </row>
    <row r="42" spans="1:29" ht="15" customHeight="1" x14ac:dyDescent="0.15">
      <c r="A42" s="92" t="s">
        <v>52</v>
      </c>
      <c r="B42" s="23" t="s">
        <v>1</v>
      </c>
      <c r="C42" s="32">
        <v>1.73</v>
      </c>
      <c r="D42" s="33" t="s">
        <v>10</v>
      </c>
      <c r="E42" s="33" t="s">
        <v>10</v>
      </c>
      <c r="F42" s="33" t="s">
        <v>10</v>
      </c>
      <c r="G42" s="33">
        <v>1.67</v>
      </c>
      <c r="H42" s="33">
        <v>1.7</v>
      </c>
      <c r="I42" s="33">
        <v>1.71</v>
      </c>
      <c r="J42" s="33">
        <v>1.68</v>
      </c>
      <c r="K42" s="33">
        <v>1.69</v>
      </c>
      <c r="L42" s="33">
        <v>1.85</v>
      </c>
      <c r="M42" s="33">
        <v>1.83</v>
      </c>
      <c r="N42" s="34">
        <v>1.79</v>
      </c>
      <c r="O42" s="37">
        <v>1.76</v>
      </c>
      <c r="P42" s="33">
        <v>1.68</v>
      </c>
      <c r="Q42" s="33">
        <v>1.81</v>
      </c>
      <c r="R42" s="33">
        <v>1.82</v>
      </c>
      <c r="S42" s="33">
        <v>1.85</v>
      </c>
      <c r="T42" s="33">
        <v>1.82</v>
      </c>
      <c r="U42" s="33">
        <v>1.77</v>
      </c>
      <c r="V42" s="33">
        <v>1.82</v>
      </c>
      <c r="W42" s="35">
        <v>1.85</v>
      </c>
      <c r="X42" s="35">
        <v>1.86</v>
      </c>
      <c r="Y42" s="35">
        <v>1.77</v>
      </c>
      <c r="Z42" s="36">
        <v>1.99</v>
      </c>
      <c r="AA42" s="248">
        <v>1.78</v>
      </c>
      <c r="AB42" s="260">
        <v>1.99</v>
      </c>
      <c r="AC42" s="261">
        <v>1.67</v>
      </c>
    </row>
    <row r="43" spans="1:29" ht="15" customHeight="1" x14ac:dyDescent="0.15">
      <c r="A43" s="92" t="s">
        <v>53</v>
      </c>
      <c r="B43" s="23" t="s">
        <v>1</v>
      </c>
      <c r="C43" s="32">
        <v>0.49</v>
      </c>
      <c r="D43" s="33" t="s">
        <v>10</v>
      </c>
      <c r="E43" s="33" t="s">
        <v>10</v>
      </c>
      <c r="F43" s="33" t="s">
        <v>10</v>
      </c>
      <c r="G43" s="33">
        <v>0.48</v>
      </c>
      <c r="H43" s="33">
        <v>0.49</v>
      </c>
      <c r="I43" s="33">
        <v>0.49</v>
      </c>
      <c r="J43" s="33">
        <v>0.51</v>
      </c>
      <c r="K43" s="33">
        <v>0.52</v>
      </c>
      <c r="L43" s="33">
        <v>0.56000000000000005</v>
      </c>
      <c r="M43" s="33">
        <v>0.55000000000000004</v>
      </c>
      <c r="N43" s="34">
        <v>0.53</v>
      </c>
      <c r="O43" s="37">
        <v>0.53</v>
      </c>
      <c r="P43" s="33">
        <v>0.52</v>
      </c>
      <c r="Q43" s="33">
        <v>0.52</v>
      </c>
      <c r="R43" s="33">
        <v>0.51</v>
      </c>
      <c r="S43" s="33">
        <v>0.51</v>
      </c>
      <c r="T43" s="33">
        <v>0.5</v>
      </c>
      <c r="U43" s="33">
        <v>0.48</v>
      </c>
      <c r="V43" s="33">
        <v>0.49</v>
      </c>
      <c r="W43" s="35">
        <v>0.47</v>
      </c>
      <c r="X43" s="35">
        <v>0.49</v>
      </c>
      <c r="Y43" s="35">
        <v>0.46</v>
      </c>
      <c r="Z43" s="36">
        <v>0.53</v>
      </c>
      <c r="AA43" s="248">
        <v>0.51</v>
      </c>
      <c r="AB43" s="242">
        <v>0.56000000000000005</v>
      </c>
      <c r="AC43" s="23">
        <v>0.46</v>
      </c>
    </row>
    <row r="44" spans="1:29" ht="15" customHeight="1" x14ac:dyDescent="0.15">
      <c r="A44" s="92" t="s">
        <v>54</v>
      </c>
      <c r="B44" s="23" t="s">
        <v>1</v>
      </c>
      <c r="C44" s="24">
        <v>71.7</v>
      </c>
      <c r="D44" s="25" t="s">
        <v>10</v>
      </c>
      <c r="E44" s="25" t="s">
        <v>10</v>
      </c>
      <c r="F44" s="25" t="s">
        <v>10</v>
      </c>
      <c r="G44" s="25">
        <v>71.3</v>
      </c>
      <c r="H44" s="25">
        <v>71.2</v>
      </c>
      <c r="I44" s="25">
        <v>71.3</v>
      </c>
      <c r="J44" s="25">
        <v>69.599999999999994</v>
      </c>
      <c r="K44" s="25">
        <v>69.2</v>
      </c>
      <c r="L44" s="25">
        <v>69.7</v>
      </c>
      <c r="M44" s="25">
        <v>69.900000000000006</v>
      </c>
      <c r="N44" s="30">
        <v>70.400000000000006</v>
      </c>
      <c r="O44" s="29">
        <v>69.900000000000006</v>
      </c>
      <c r="P44" s="25">
        <v>69</v>
      </c>
      <c r="Q44" s="25">
        <v>71.3</v>
      </c>
      <c r="R44" s="25">
        <v>72</v>
      </c>
      <c r="S44" s="25">
        <v>72.400000000000006</v>
      </c>
      <c r="T44" s="25">
        <v>72.5</v>
      </c>
      <c r="U44" s="25">
        <v>72.900000000000006</v>
      </c>
      <c r="V44" s="25">
        <v>73.099999999999994</v>
      </c>
      <c r="W44" s="27">
        <v>74.599999999999994</v>
      </c>
      <c r="X44" s="27">
        <v>73.7</v>
      </c>
      <c r="Y44" s="27">
        <v>74</v>
      </c>
      <c r="Z44" s="28">
        <v>73.400000000000006</v>
      </c>
      <c r="AA44" s="248">
        <v>71.599999999999994</v>
      </c>
      <c r="AB44" s="242">
        <v>74.599999999999994</v>
      </c>
      <c r="AC44" s="30">
        <v>69</v>
      </c>
    </row>
    <row r="45" spans="1:29" ht="15" customHeight="1" x14ac:dyDescent="0.15">
      <c r="A45" s="303" t="s">
        <v>119</v>
      </c>
      <c r="B45" s="64" t="s">
        <v>16</v>
      </c>
      <c r="C45" s="241">
        <v>190</v>
      </c>
      <c r="D45" s="242" t="s">
        <v>10</v>
      </c>
      <c r="E45" s="242" t="s">
        <v>10</v>
      </c>
      <c r="F45" s="242" t="s">
        <v>10</v>
      </c>
      <c r="G45" s="242">
        <v>120</v>
      </c>
      <c r="H45" s="242">
        <v>190</v>
      </c>
      <c r="I45" s="242">
        <v>190</v>
      </c>
      <c r="J45" s="242">
        <v>190</v>
      </c>
      <c r="K45" s="242">
        <v>170</v>
      </c>
      <c r="L45" s="242">
        <v>190</v>
      </c>
      <c r="M45" s="242">
        <v>180</v>
      </c>
      <c r="N45" s="23">
        <v>190</v>
      </c>
      <c r="O45" s="245">
        <v>190</v>
      </c>
      <c r="P45" s="242">
        <v>160</v>
      </c>
      <c r="Q45" s="242">
        <v>190</v>
      </c>
      <c r="R45" s="242">
        <v>200</v>
      </c>
      <c r="S45" s="242">
        <v>210</v>
      </c>
      <c r="T45" s="242">
        <v>210</v>
      </c>
      <c r="U45" s="242">
        <v>210</v>
      </c>
      <c r="V45" s="242">
        <v>230</v>
      </c>
      <c r="W45" s="246">
        <v>250</v>
      </c>
      <c r="X45" s="246">
        <v>250</v>
      </c>
      <c r="Y45" s="246">
        <v>220</v>
      </c>
      <c r="Z45" s="247">
        <v>260</v>
      </c>
      <c r="AA45" s="248">
        <v>200</v>
      </c>
      <c r="AB45" s="242">
        <v>260</v>
      </c>
      <c r="AC45" s="23">
        <v>120</v>
      </c>
    </row>
    <row r="46" spans="1:29" s="304" customFormat="1" ht="15" customHeight="1" x14ac:dyDescent="0.15">
      <c r="A46" s="310" t="s">
        <v>61</v>
      </c>
      <c r="B46" s="103" t="s">
        <v>16</v>
      </c>
      <c r="C46" s="46">
        <v>3300</v>
      </c>
      <c r="D46" s="102" t="s">
        <v>10</v>
      </c>
      <c r="E46" s="102" t="s">
        <v>10</v>
      </c>
      <c r="F46" s="102" t="s">
        <v>10</v>
      </c>
      <c r="G46" s="102">
        <v>2800</v>
      </c>
      <c r="H46" s="102">
        <v>2900</v>
      </c>
      <c r="I46" s="102">
        <v>2900</v>
      </c>
      <c r="J46" s="102">
        <v>2700</v>
      </c>
      <c r="K46" s="102">
        <v>2600</v>
      </c>
      <c r="L46" s="102">
        <v>2600</v>
      </c>
      <c r="M46" s="102">
        <v>2600</v>
      </c>
      <c r="N46" s="103">
        <v>2400</v>
      </c>
      <c r="O46" s="50">
        <v>2400</v>
      </c>
      <c r="P46" s="102">
        <v>2500</v>
      </c>
      <c r="Q46" s="102">
        <v>2500</v>
      </c>
      <c r="R46" s="102">
        <v>2500</v>
      </c>
      <c r="S46" s="102">
        <v>2700</v>
      </c>
      <c r="T46" s="102">
        <v>2800</v>
      </c>
      <c r="U46" s="102">
        <v>3000</v>
      </c>
      <c r="V46" s="102">
        <v>3100</v>
      </c>
      <c r="W46" s="306">
        <v>3200</v>
      </c>
      <c r="X46" s="306">
        <v>3300</v>
      </c>
      <c r="Y46" s="306">
        <v>3400</v>
      </c>
      <c r="Z46" s="307">
        <v>3400</v>
      </c>
      <c r="AA46" s="50">
        <v>2800</v>
      </c>
      <c r="AB46" s="102">
        <v>3400</v>
      </c>
      <c r="AC46" s="103">
        <v>2400</v>
      </c>
    </row>
    <row r="47" spans="1:29" s="54" customFormat="1" ht="15" customHeight="1" thickBot="1" x14ac:dyDescent="0.2">
      <c r="A47" s="211" t="s">
        <v>62</v>
      </c>
      <c r="B47" s="48" t="s">
        <v>16</v>
      </c>
      <c r="C47" s="61" t="s">
        <v>118</v>
      </c>
      <c r="D47" s="52" t="s">
        <v>10</v>
      </c>
      <c r="E47" s="214" t="s">
        <v>10</v>
      </c>
      <c r="F47" s="214" t="s">
        <v>10</v>
      </c>
      <c r="G47" s="214" t="s">
        <v>118</v>
      </c>
      <c r="H47" s="214" t="s">
        <v>118</v>
      </c>
      <c r="I47" s="52" t="s">
        <v>118</v>
      </c>
      <c r="J47" s="214" t="s">
        <v>118</v>
      </c>
      <c r="K47" s="214" t="s">
        <v>118</v>
      </c>
      <c r="L47" s="214" t="s">
        <v>118</v>
      </c>
      <c r="M47" s="52" t="s">
        <v>118</v>
      </c>
      <c r="N47" s="39" t="s">
        <v>118</v>
      </c>
      <c r="O47" s="215" t="s">
        <v>118</v>
      </c>
      <c r="P47" s="52" t="s">
        <v>118</v>
      </c>
      <c r="Q47" s="214" t="s">
        <v>118</v>
      </c>
      <c r="R47" s="214" t="s">
        <v>118</v>
      </c>
      <c r="S47" s="214" t="s">
        <v>118</v>
      </c>
      <c r="T47" s="52" t="s">
        <v>118</v>
      </c>
      <c r="U47" s="52" t="s">
        <v>118</v>
      </c>
      <c r="V47" s="52" t="s">
        <v>118</v>
      </c>
      <c r="W47" s="62" t="s">
        <v>118</v>
      </c>
      <c r="X47" s="250" t="s">
        <v>118</v>
      </c>
      <c r="Y47" s="62" t="s">
        <v>118</v>
      </c>
      <c r="Z47" s="213" t="s">
        <v>118</v>
      </c>
      <c r="AA47" s="435" t="s">
        <v>118</v>
      </c>
      <c r="AB47" s="214" t="s">
        <v>123</v>
      </c>
      <c r="AC47" s="39" t="s">
        <v>123</v>
      </c>
    </row>
    <row r="48" spans="1:29" ht="15" customHeight="1" thickTop="1" x14ac:dyDescent="0.15">
      <c r="A48" s="49" t="s">
        <v>64</v>
      </c>
      <c r="B48" s="400"/>
      <c r="C48" s="399"/>
      <c r="D48" s="399"/>
      <c r="E48" s="399"/>
      <c r="F48" s="399"/>
      <c r="G48" s="399"/>
      <c r="H48" s="399"/>
      <c r="I48" s="399"/>
      <c r="J48" s="399"/>
      <c r="K48" s="399"/>
      <c r="L48" s="399"/>
      <c r="M48" s="399"/>
      <c r="N48" s="400"/>
      <c r="O48" s="398"/>
      <c r="P48" s="399"/>
      <c r="Q48" s="399"/>
      <c r="R48" s="399"/>
      <c r="S48" s="399"/>
      <c r="T48" s="399"/>
      <c r="U48" s="399"/>
      <c r="V48" s="399"/>
      <c r="W48" s="21"/>
      <c r="X48" s="21"/>
      <c r="Y48" s="21"/>
      <c r="Z48" s="400"/>
      <c r="AA48" s="409"/>
      <c r="AB48" s="410"/>
      <c r="AC48" s="411"/>
    </row>
    <row r="49" spans="1:29" ht="15" customHeight="1" x14ac:dyDescent="0.15">
      <c r="A49" s="192" t="s">
        <v>19</v>
      </c>
      <c r="B49" s="30"/>
      <c r="C49" s="24">
        <v>7.1</v>
      </c>
      <c r="D49" s="25" t="s">
        <v>10</v>
      </c>
      <c r="E49" s="25" t="s">
        <v>10</v>
      </c>
      <c r="F49" s="25" t="s">
        <v>10</v>
      </c>
      <c r="G49" s="25">
        <v>7.1</v>
      </c>
      <c r="H49" s="25">
        <v>7.1</v>
      </c>
      <c r="I49" s="25">
        <v>7.1</v>
      </c>
      <c r="J49" s="25">
        <v>7.1</v>
      </c>
      <c r="K49" s="25">
        <v>7</v>
      </c>
      <c r="L49" s="25">
        <v>7</v>
      </c>
      <c r="M49" s="25">
        <v>7</v>
      </c>
      <c r="N49" s="30">
        <v>7.1</v>
      </c>
      <c r="O49" s="29">
        <v>7.1</v>
      </c>
      <c r="P49" s="25">
        <v>7</v>
      </c>
      <c r="Q49" s="25">
        <v>7</v>
      </c>
      <c r="R49" s="25">
        <v>7</v>
      </c>
      <c r="S49" s="25">
        <v>7</v>
      </c>
      <c r="T49" s="25">
        <v>7.1</v>
      </c>
      <c r="U49" s="25">
        <v>7</v>
      </c>
      <c r="V49" s="25">
        <v>7.1</v>
      </c>
      <c r="W49" s="27">
        <v>7.1</v>
      </c>
      <c r="X49" s="27">
        <v>7.1</v>
      </c>
      <c r="Y49" s="27">
        <v>7.1</v>
      </c>
      <c r="Z49" s="28">
        <v>7.1</v>
      </c>
      <c r="AA49" s="29" t="s">
        <v>10</v>
      </c>
      <c r="AB49" s="242">
        <v>7.1</v>
      </c>
      <c r="AC49" s="30">
        <v>7</v>
      </c>
    </row>
    <row r="50" spans="1:29" ht="15" customHeight="1" x14ac:dyDescent="0.15">
      <c r="A50" s="234" t="s">
        <v>52</v>
      </c>
      <c r="B50" s="34" t="s">
        <v>1</v>
      </c>
      <c r="C50" s="32">
        <v>1.86</v>
      </c>
      <c r="D50" s="33" t="s">
        <v>10</v>
      </c>
      <c r="E50" s="33" t="s">
        <v>10</v>
      </c>
      <c r="F50" s="33" t="s">
        <v>10</v>
      </c>
      <c r="G50" s="33">
        <v>1.74</v>
      </c>
      <c r="H50" s="33">
        <v>1.74</v>
      </c>
      <c r="I50" s="33">
        <v>1.88</v>
      </c>
      <c r="J50" s="33">
        <v>1.68</v>
      </c>
      <c r="K50" s="33">
        <v>1.67</v>
      </c>
      <c r="L50" s="33">
        <v>1.77</v>
      </c>
      <c r="M50" s="33">
        <v>1.68</v>
      </c>
      <c r="N50" s="34">
        <v>1.63</v>
      </c>
      <c r="O50" s="37">
        <v>1.66</v>
      </c>
      <c r="P50" s="33">
        <v>1.68</v>
      </c>
      <c r="Q50" s="33">
        <v>1.65</v>
      </c>
      <c r="R50" s="33">
        <v>1.65</v>
      </c>
      <c r="S50" s="33">
        <v>1.66</v>
      </c>
      <c r="T50" s="33">
        <v>1.68</v>
      </c>
      <c r="U50" s="33">
        <v>1.67</v>
      </c>
      <c r="V50" s="33">
        <v>1.68</v>
      </c>
      <c r="W50" s="35">
        <v>1.68</v>
      </c>
      <c r="X50" s="35">
        <v>1.71</v>
      </c>
      <c r="Y50" s="35">
        <v>1.76</v>
      </c>
      <c r="Z50" s="36">
        <v>1.77</v>
      </c>
      <c r="AA50" s="248">
        <v>1.71</v>
      </c>
      <c r="AB50" s="260">
        <v>1.88</v>
      </c>
      <c r="AC50" s="261">
        <v>1.63</v>
      </c>
    </row>
    <row r="51" spans="1:29" ht="15" customHeight="1" x14ac:dyDescent="0.15">
      <c r="A51" s="234" t="s">
        <v>53</v>
      </c>
      <c r="B51" s="34" t="s">
        <v>1</v>
      </c>
      <c r="C51" s="32">
        <v>0.53</v>
      </c>
      <c r="D51" s="33" t="s">
        <v>10</v>
      </c>
      <c r="E51" s="33" t="s">
        <v>10</v>
      </c>
      <c r="F51" s="33" t="s">
        <v>10</v>
      </c>
      <c r="G51" s="33">
        <v>0.5</v>
      </c>
      <c r="H51" s="33">
        <v>0.5</v>
      </c>
      <c r="I51" s="33">
        <v>0.54</v>
      </c>
      <c r="J51" s="33">
        <v>0.52</v>
      </c>
      <c r="K51" s="33">
        <v>0.51</v>
      </c>
      <c r="L51" s="33">
        <v>0.54</v>
      </c>
      <c r="M51" s="33">
        <v>0.52</v>
      </c>
      <c r="N51" s="34">
        <v>0.5</v>
      </c>
      <c r="O51" s="37">
        <v>0.51</v>
      </c>
      <c r="P51" s="33">
        <v>0.5</v>
      </c>
      <c r="Q51" s="33">
        <v>0.5</v>
      </c>
      <c r="R51" s="33">
        <v>0.48</v>
      </c>
      <c r="S51" s="33">
        <v>0.48</v>
      </c>
      <c r="T51" s="33">
        <v>0.47</v>
      </c>
      <c r="U51" s="33">
        <v>0.46</v>
      </c>
      <c r="V51" s="33">
        <v>0.47</v>
      </c>
      <c r="W51" s="35">
        <v>0.46</v>
      </c>
      <c r="X51" s="35">
        <v>0.47</v>
      </c>
      <c r="Y51" s="35">
        <v>0.49</v>
      </c>
      <c r="Z51" s="36">
        <v>0.49</v>
      </c>
      <c r="AA51" s="37">
        <v>0.5</v>
      </c>
      <c r="AB51" s="242">
        <v>0.54</v>
      </c>
      <c r="AC51" s="23">
        <v>0.46</v>
      </c>
    </row>
    <row r="52" spans="1:29" ht="15" customHeight="1" x14ac:dyDescent="0.15">
      <c r="A52" s="192" t="s">
        <v>54</v>
      </c>
      <c r="B52" s="30" t="s">
        <v>1</v>
      </c>
      <c r="C52" s="24">
        <v>71.5</v>
      </c>
      <c r="D52" s="25" t="s">
        <v>10</v>
      </c>
      <c r="E52" s="25" t="s">
        <v>10</v>
      </c>
      <c r="F52" s="25" t="s">
        <v>10</v>
      </c>
      <c r="G52" s="25">
        <v>71.3</v>
      </c>
      <c r="H52" s="25">
        <v>71.3</v>
      </c>
      <c r="I52" s="25">
        <v>71.3</v>
      </c>
      <c r="J52" s="25">
        <v>69</v>
      </c>
      <c r="K52" s="25">
        <v>69.5</v>
      </c>
      <c r="L52" s="25">
        <v>69.5</v>
      </c>
      <c r="M52" s="25">
        <v>69</v>
      </c>
      <c r="N52" s="30">
        <v>69.3</v>
      </c>
      <c r="O52" s="29">
        <v>69.3</v>
      </c>
      <c r="P52" s="25">
        <v>70.2</v>
      </c>
      <c r="Q52" s="25">
        <v>69.7</v>
      </c>
      <c r="R52" s="25">
        <v>70.900000000000006</v>
      </c>
      <c r="S52" s="25">
        <v>71.099999999999994</v>
      </c>
      <c r="T52" s="25">
        <v>72</v>
      </c>
      <c r="U52" s="25">
        <v>72.5</v>
      </c>
      <c r="V52" s="25">
        <v>72</v>
      </c>
      <c r="W52" s="27">
        <v>72.599999999999994</v>
      </c>
      <c r="X52" s="27">
        <v>72.5</v>
      </c>
      <c r="Y52" s="27">
        <v>72.2</v>
      </c>
      <c r="Z52" s="28">
        <v>72.3</v>
      </c>
      <c r="AA52" s="248">
        <v>70.900000000000006</v>
      </c>
      <c r="AB52" s="242">
        <v>72.599999999999994</v>
      </c>
      <c r="AC52" s="30">
        <v>69</v>
      </c>
    </row>
    <row r="53" spans="1:29" ht="15" customHeight="1" x14ac:dyDescent="0.15">
      <c r="A53" s="303" t="s">
        <v>119</v>
      </c>
      <c r="B53" s="64" t="s">
        <v>16</v>
      </c>
      <c r="C53" s="241">
        <v>200</v>
      </c>
      <c r="D53" s="242" t="s">
        <v>10</v>
      </c>
      <c r="E53" s="242" t="s">
        <v>10</v>
      </c>
      <c r="F53" s="242" t="s">
        <v>10</v>
      </c>
      <c r="G53" s="242">
        <v>180</v>
      </c>
      <c r="H53" s="242">
        <v>180</v>
      </c>
      <c r="I53" s="242">
        <v>170</v>
      </c>
      <c r="J53" s="242">
        <v>160</v>
      </c>
      <c r="K53" s="242">
        <v>160</v>
      </c>
      <c r="L53" s="242">
        <v>140</v>
      </c>
      <c r="M53" s="242">
        <v>170</v>
      </c>
      <c r="N53" s="23">
        <v>160</v>
      </c>
      <c r="O53" s="245">
        <v>160</v>
      </c>
      <c r="P53" s="242">
        <v>160</v>
      </c>
      <c r="Q53" s="242">
        <v>170</v>
      </c>
      <c r="R53" s="242">
        <v>160</v>
      </c>
      <c r="S53" s="242">
        <v>170</v>
      </c>
      <c r="T53" s="242">
        <v>190</v>
      </c>
      <c r="U53" s="242">
        <v>240</v>
      </c>
      <c r="V53" s="242">
        <v>230</v>
      </c>
      <c r="W53" s="246">
        <v>240</v>
      </c>
      <c r="X53" s="246">
        <v>230</v>
      </c>
      <c r="Y53" s="246">
        <v>220</v>
      </c>
      <c r="Z53" s="247">
        <v>220</v>
      </c>
      <c r="AA53" s="248">
        <v>190</v>
      </c>
      <c r="AB53" s="242">
        <v>240</v>
      </c>
      <c r="AC53" s="23">
        <v>140</v>
      </c>
    </row>
    <row r="54" spans="1:29" s="304" customFormat="1" ht="15" customHeight="1" x14ac:dyDescent="0.15">
      <c r="A54" s="310" t="s">
        <v>65</v>
      </c>
      <c r="B54" s="103" t="s">
        <v>16</v>
      </c>
      <c r="C54" s="46">
        <v>3500</v>
      </c>
      <c r="D54" s="102" t="s">
        <v>10</v>
      </c>
      <c r="E54" s="102" t="s">
        <v>10</v>
      </c>
      <c r="F54" s="102" t="s">
        <v>10</v>
      </c>
      <c r="G54" s="102">
        <v>3200</v>
      </c>
      <c r="H54" s="102">
        <v>3200</v>
      </c>
      <c r="I54" s="102">
        <v>3000</v>
      </c>
      <c r="J54" s="102">
        <v>2900</v>
      </c>
      <c r="K54" s="102">
        <v>2700</v>
      </c>
      <c r="L54" s="102">
        <v>2700</v>
      </c>
      <c r="M54" s="102">
        <v>2600</v>
      </c>
      <c r="N54" s="103">
        <v>2400</v>
      </c>
      <c r="O54" s="50">
        <v>2400</v>
      </c>
      <c r="P54" s="102">
        <v>2500</v>
      </c>
      <c r="Q54" s="102">
        <v>2500</v>
      </c>
      <c r="R54" s="102">
        <v>2600</v>
      </c>
      <c r="S54" s="102">
        <v>2700</v>
      </c>
      <c r="T54" s="102">
        <v>2700</v>
      </c>
      <c r="U54" s="102">
        <v>3000</v>
      </c>
      <c r="V54" s="102">
        <v>3100</v>
      </c>
      <c r="W54" s="306">
        <v>3300</v>
      </c>
      <c r="X54" s="306">
        <v>3300</v>
      </c>
      <c r="Y54" s="306">
        <v>3500</v>
      </c>
      <c r="Z54" s="307">
        <v>3400</v>
      </c>
      <c r="AA54" s="50">
        <v>2900</v>
      </c>
      <c r="AB54" s="102">
        <v>3500</v>
      </c>
      <c r="AC54" s="103">
        <v>2400</v>
      </c>
    </row>
    <row r="55" spans="1:29" ht="15" customHeight="1" thickBot="1" x14ac:dyDescent="0.2">
      <c r="A55" s="161" t="s">
        <v>66</v>
      </c>
      <c r="B55" s="67" t="s">
        <v>16</v>
      </c>
      <c r="C55" s="316" t="s">
        <v>118</v>
      </c>
      <c r="D55" s="251" t="s">
        <v>10</v>
      </c>
      <c r="E55" s="271" t="s">
        <v>10</v>
      </c>
      <c r="F55" s="271" t="s">
        <v>10</v>
      </c>
      <c r="G55" s="271" t="s">
        <v>118</v>
      </c>
      <c r="H55" s="271" t="s">
        <v>118</v>
      </c>
      <c r="I55" s="251" t="s">
        <v>118</v>
      </c>
      <c r="J55" s="271" t="s">
        <v>118</v>
      </c>
      <c r="K55" s="271" t="s">
        <v>118</v>
      </c>
      <c r="L55" s="271" t="s">
        <v>118</v>
      </c>
      <c r="M55" s="251" t="s">
        <v>118</v>
      </c>
      <c r="N55" s="67" t="s">
        <v>118</v>
      </c>
      <c r="O55" s="269" t="s">
        <v>118</v>
      </c>
      <c r="P55" s="251" t="s">
        <v>118</v>
      </c>
      <c r="Q55" s="271" t="s">
        <v>118</v>
      </c>
      <c r="R55" s="271" t="s">
        <v>118</v>
      </c>
      <c r="S55" s="271" t="s">
        <v>118</v>
      </c>
      <c r="T55" s="251" t="s">
        <v>118</v>
      </c>
      <c r="U55" s="251" t="s">
        <v>118</v>
      </c>
      <c r="V55" s="251" t="s">
        <v>118</v>
      </c>
      <c r="W55" s="401" t="s">
        <v>118</v>
      </c>
      <c r="X55" s="402" t="s">
        <v>118</v>
      </c>
      <c r="Y55" s="401" t="s">
        <v>118</v>
      </c>
      <c r="Z55" s="222" t="s">
        <v>118</v>
      </c>
      <c r="AA55" s="436" t="s">
        <v>123</v>
      </c>
      <c r="AB55" s="271" t="s">
        <v>123</v>
      </c>
      <c r="AC55" s="67" t="s">
        <v>118</v>
      </c>
    </row>
    <row r="56" spans="1:29" ht="18" customHeight="1" x14ac:dyDescent="0.15">
      <c r="A56" s="6"/>
      <c r="B56" s="73"/>
      <c r="C56" s="73"/>
      <c r="D56" s="72" t="s">
        <v>129</v>
      </c>
      <c r="E56" s="73"/>
      <c r="F56" s="73"/>
      <c r="G56" s="73"/>
      <c r="H56" s="73"/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6"/>
      <c r="X56" s="76"/>
      <c r="Y56" s="76"/>
      <c r="Z56" s="73"/>
      <c r="AA56" s="73"/>
      <c r="AB56" s="73"/>
      <c r="AC56" s="1" t="s">
        <v>43</v>
      </c>
    </row>
    <row r="57" spans="1:29" ht="18" customHeight="1" thickBot="1" x14ac:dyDescent="0.2">
      <c r="A57" s="458" t="s">
        <v>131</v>
      </c>
      <c r="B57" s="73"/>
      <c r="C57" s="73"/>
      <c r="D57" s="73"/>
      <c r="E57" s="73"/>
      <c r="F57" s="73"/>
      <c r="G57" s="73"/>
      <c r="H57" s="73"/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6"/>
      <c r="X57" s="76"/>
      <c r="Y57" s="76"/>
      <c r="Z57" s="73"/>
      <c r="AA57" s="73"/>
      <c r="AB57" s="73"/>
      <c r="AC57" s="5" t="s">
        <v>122</v>
      </c>
    </row>
    <row r="58" spans="1:29" s="15" customFormat="1" ht="15" customHeight="1" thickBot="1" x14ac:dyDescent="0.2">
      <c r="A58" s="77" t="s">
        <v>47</v>
      </c>
      <c r="B58" s="78"/>
      <c r="C58" s="79">
        <v>43928</v>
      </c>
      <c r="D58" s="79">
        <v>43942</v>
      </c>
      <c r="E58" s="79">
        <v>43963</v>
      </c>
      <c r="F58" s="79">
        <v>43977</v>
      </c>
      <c r="G58" s="79">
        <v>43991</v>
      </c>
      <c r="H58" s="79">
        <v>44005</v>
      </c>
      <c r="I58" s="79">
        <v>44019</v>
      </c>
      <c r="J58" s="79">
        <v>44040</v>
      </c>
      <c r="K58" s="79">
        <v>44054</v>
      </c>
      <c r="L58" s="79">
        <v>44068</v>
      </c>
      <c r="M58" s="79">
        <v>44082</v>
      </c>
      <c r="N58" s="78">
        <v>44097</v>
      </c>
      <c r="O58" s="80">
        <v>44110</v>
      </c>
      <c r="P58" s="79">
        <v>44124</v>
      </c>
      <c r="Q58" s="79">
        <v>44139</v>
      </c>
      <c r="R58" s="79">
        <v>44153</v>
      </c>
      <c r="S58" s="79">
        <v>44166</v>
      </c>
      <c r="T58" s="79">
        <v>44180</v>
      </c>
      <c r="U58" s="79">
        <v>44202</v>
      </c>
      <c r="V58" s="79">
        <v>44215</v>
      </c>
      <c r="W58" s="81">
        <v>44229</v>
      </c>
      <c r="X58" s="81">
        <v>44243</v>
      </c>
      <c r="Y58" s="81">
        <v>44257</v>
      </c>
      <c r="Z58" s="79">
        <v>44271</v>
      </c>
      <c r="AA58" s="252" t="s">
        <v>0</v>
      </c>
      <c r="AB58" s="253" t="s">
        <v>49</v>
      </c>
      <c r="AC58" s="254" t="s">
        <v>50</v>
      </c>
    </row>
    <row r="59" spans="1:29" ht="15" customHeight="1" thickTop="1" x14ac:dyDescent="0.15">
      <c r="A59" s="49" t="s">
        <v>67</v>
      </c>
      <c r="B59" s="235"/>
      <c r="C59" s="422"/>
      <c r="D59" s="422"/>
      <c r="E59" s="422"/>
      <c r="F59" s="422"/>
      <c r="G59" s="422"/>
      <c r="H59" s="422"/>
      <c r="I59" s="422"/>
      <c r="J59" s="422"/>
      <c r="K59" s="422"/>
      <c r="L59" s="422"/>
      <c r="M59" s="422"/>
      <c r="N59" s="423"/>
      <c r="O59" s="421"/>
      <c r="P59" s="422"/>
      <c r="Q59" s="422"/>
      <c r="R59" s="422"/>
      <c r="S59" s="422"/>
      <c r="T59" s="422"/>
      <c r="U59" s="422"/>
      <c r="V59" s="422"/>
      <c r="W59" s="21"/>
      <c r="X59" s="21"/>
      <c r="Y59" s="21"/>
      <c r="Z59" s="423"/>
      <c r="AA59" s="409"/>
      <c r="AB59" s="410"/>
      <c r="AC59" s="411"/>
    </row>
    <row r="60" spans="1:29" ht="15" customHeight="1" x14ac:dyDescent="0.15">
      <c r="A60" s="192" t="s">
        <v>18</v>
      </c>
      <c r="B60" s="30"/>
      <c r="C60" s="24" t="s">
        <v>10</v>
      </c>
      <c r="D60" s="25" t="s">
        <v>10</v>
      </c>
      <c r="E60" s="25" t="s">
        <v>10</v>
      </c>
      <c r="F60" s="25" t="s">
        <v>10</v>
      </c>
      <c r="G60" s="25">
        <v>8</v>
      </c>
      <c r="H60" s="25" t="s">
        <v>10</v>
      </c>
      <c r="I60" s="25" t="s">
        <v>10</v>
      </c>
      <c r="J60" s="25" t="s">
        <v>10</v>
      </c>
      <c r="K60" s="25" t="s">
        <v>10</v>
      </c>
      <c r="L60" s="25" t="s">
        <v>10</v>
      </c>
      <c r="M60" s="25" t="s">
        <v>10</v>
      </c>
      <c r="N60" s="30" t="s">
        <v>10</v>
      </c>
      <c r="O60" s="29" t="s">
        <v>10</v>
      </c>
      <c r="P60" s="25" t="s">
        <v>10</v>
      </c>
      <c r="Q60" s="25" t="s">
        <v>10</v>
      </c>
      <c r="R60" s="25" t="s">
        <v>10</v>
      </c>
      <c r="S60" s="25" t="s">
        <v>10</v>
      </c>
      <c r="T60" s="25" t="s">
        <v>10</v>
      </c>
      <c r="U60" s="25" t="s">
        <v>10</v>
      </c>
      <c r="V60" s="25" t="s">
        <v>10</v>
      </c>
      <c r="W60" s="27" t="s">
        <v>10</v>
      </c>
      <c r="X60" s="27" t="s">
        <v>10</v>
      </c>
      <c r="Y60" s="27" t="s">
        <v>10</v>
      </c>
      <c r="Z60" s="28" t="s">
        <v>10</v>
      </c>
      <c r="AA60" s="29" t="s">
        <v>10</v>
      </c>
      <c r="AB60" s="25">
        <v>8</v>
      </c>
      <c r="AC60" s="30">
        <v>8</v>
      </c>
    </row>
    <row r="61" spans="1:29" ht="15" customHeight="1" x14ac:dyDescent="0.15">
      <c r="A61" s="234" t="s">
        <v>52</v>
      </c>
      <c r="B61" s="34" t="s">
        <v>1</v>
      </c>
      <c r="C61" s="241" t="s">
        <v>10</v>
      </c>
      <c r="D61" s="242" t="s">
        <v>10</v>
      </c>
      <c r="E61" s="242" t="s">
        <v>10</v>
      </c>
      <c r="F61" s="242" t="s">
        <v>10</v>
      </c>
      <c r="G61" s="242">
        <v>1.51</v>
      </c>
      <c r="H61" s="242" t="s">
        <v>10</v>
      </c>
      <c r="I61" s="242" t="s">
        <v>10</v>
      </c>
      <c r="J61" s="242" t="s">
        <v>10</v>
      </c>
      <c r="K61" s="242" t="s">
        <v>10</v>
      </c>
      <c r="L61" s="242" t="s">
        <v>10</v>
      </c>
      <c r="M61" s="242" t="s">
        <v>10</v>
      </c>
      <c r="N61" s="23" t="s">
        <v>10</v>
      </c>
      <c r="O61" s="248" t="s">
        <v>10</v>
      </c>
      <c r="P61" s="242" t="s">
        <v>10</v>
      </c>
      <c r="Q61" s="242" t="s">
        <v>10</v>
      </c>
      <c r="R61" s="242" t="s">
        <v>10</v>
      </c>
      <c r="S61" s="242" t="s">
        <v>10</v>
      </c>
      <c r="T61" s="242" t="s">
        <v>10</v>
      </c>
      <c r="U61" s="242" t="s">
        <v>10</v>
      </c>
      <c r="V61" s="242" t="s">
        <v>10</v>
      </c>
      <c r="W61" s="246" t="s">
        <v>10</v>
      </c>
      <c r="X61" s="246" t="s">
        <v>10</v>
      </c>
      <c r="Y61" s="246" t="s">
        <v>10</v>
      </c>
      <c r="Z61" s="247" t="s">
        <v>10</v>
      </c>
      <c r="AA61" s="248">
        <v>1.51</v>
      </c>
      <c r="AB61" s="260">
        <v>1.51</v>
      </c>
      <c r="AC61" s="261">
        <v>1.51</v>
      </c>
    </row>
    <row r="62" spans="1:29" ht="15" customHeight="1" x14ac:dyDescent="0.15">
      <c r="A62" s="234" t="s">
        <v>53</v>
      </c>
      <c r="B62" s="34" t="s">
        <v>1</v>
      </c>
      <c r="C62" s="241" t="s">
        <v>10</v>
      </c>
      <c r="D62" s="242" t="s">
        <v>10</v>
      </c>
      <c r="E62" s="242" t="s">
        <v>10</v>
      </c>
      <c r="F62" s="242" t="s">
        <v>10</v>
      </c>
      <c r="G62" s="242">
        <v>0.44</v>
      </c>
      <c r="H62" s="242" t="s">
        <v>10</v>
      </c>
      <c r="I62" s="242" t="s">
        <v>10</v>
      </c>
      <c r="J62" s="242" t="s">
        <v>10</v>
      </c>
      <c r="K62" s="242" t="s">
        <v>10</v>
      </c>
      <c r="L62" s="242" t="s">
        <v>10</v>
      </c>
      <c r="M62" s="242" t="s">
        <v>10</v>
      </c>
      <c r="N62" s="23" t="s">
        <v>10</v>
      </c>
      <c r="O62" s="248" t="s">
        <v>10</v>
      </c>
      <c r="P62" s="242" t="s">
        <v>10</v>
      </c>
      <c r="Q62" s="242" t="s">
        <v>10</v>
      </c>
      <c r="R62" s="242" t="s">
        <v>10</v>
      </c>
      <c r="S62" s="242" t="s">
        <v>10</v>
      </c>
      <c r="T62" s="242" t="s">
        <v>10</v>
      </c>
      <c r="U62" s="242" t="s">
        <v>10</v>
      </c>
      <c r="V62" s="242" t="s">
        <v>10</v>
      </c>
      <c r="W62" s="246" t="s">
        <v>10</v>
      </c>
      <c r="X62" s="246" t="s">
        <v>10</v>
      </c>
      <c r="Y62" s="246" t="s">
        <v>10</v>
      </c>
      <c r="Z62" s="247" t="s">
        <v>10</v>
      </c>
      <c r="AA62" s="248">
        <v>0.44</v>
      </c>
      <c r="AB62" s="242">
        <v>0.44</v>
      </c>
      <c r="AC62" s="23">
        <v>0.44</v>
      </c>
    </row>
    <row r="63" spans="1:29" ht="15" customHeight="1" x14ac:dyDescent="0.15">
      <c r="A63" s="192" t="s">
        <v>54</v>
      </c>
      <c r="B63" s="30" t="s">
        <v>1</v>
      </c>
      <c r="C63" s="241" t="s">
        <v>10</v>
      </c>
      <c r="D63" s="242" t="s">
        <v>10</v>
      </c>
      <c r="E63" s="242" t="s">
        <v>10</v>
      </c>
      <c r="F63" s="242" t="s">
        <v>10</v>
      </c>
      <c r="G63" s="242">
        <v>70.900000000000006</v>
      </c>
      <c r="H63" s="242" t="s">
        <v>10</v>
      </c>
      <c r="I63" s="242" t="s">
        <v>10</v>
      </c>
      <c r="J63" s="242" t="s">
        <v>10</v>
      </c>
      <c r="K63" s="242" t="s">
        <v>10</v>
      </c>
      <c r="L63" s="242" t="s">
        <v>10</v>
      </c>
      <c r="M63" s="242" t="s">
        <v>10</v>
      </c>
      <c r="N63" s="23" t="s">
        <v>10</v>
      </c>
      <c r="O63" s="248" t="s">
        <v>10</v>
      </c>
      <c r="P63" s="242" t="s">
        <v>10</v>
      </c>
      <c r="Q63" s="242" t="s">
        <v>10</v>
      </c>
      <c r="R63" s="242" t="s">
        <v>10</v>
      </c>
      <c r="S63" s="242" t="s">
        <v>10</v>
      </c>
      <c r="T63" s="242" t="s">
        <v>10</v>
      </c>
      <c r="U63" s="242" t="s">
        <v>10</v>
      </c>
      <c r="V63" s="242" t="s">
        <v>10</v>
      </c>
      <c r="W63" s="246" t="s">
        <v>10</v>
      </c>
      <c r="X63" s="246" t="s">
        <v>10</v>
      </c>
      <c r="Y63" s="246" t="s">
        <v>10</v>
      </c>
      <c r="Z63" s="247" t="s">
        <v>10</v>
      </c>
      <c r="AA63" s="248">
        <v>70.900000000000006</v>
      </c>
      <c r="AB63" s="242">
        <v>70.900000000000006</v>
      </c>
      <c r="AC63" s="23">
        <v>70.900000000000006</v>
      </c>
    </row>
    <row r="64" spans="1:29" ht="15" customHeight="1" x14ac:dyDescent="0.15">
      <c r="A64" s="303" t="s">
        <v>119</v>
      </c>
      <c r="B64" s="64" t="s">
        <v>16</v>
      </c>
      <c r="C64" s="241" t="s">
        <v>10</v>
      </c>
      <c r="D64" s="242" t="s">
        <v>10</v>
      </c>
      <c r="E64" s="242" t="s">
        <v>10</v>
      </c>
      <c r="F64" s="242" t="s">
        <v>10</v>
      </c>
      <c r="G64" s="242">
        <v>7.6</v>
      </c>
      <c r="H64" s="242" t="s">
        <v>10</v>
      </c>
      <c r="I64" s="242" t="s">
        <v>10</v>
      </c>
      <c r="J64" s="242" t="s">
        <v>10</v>
      </c>
      <c r="K64" s="242" t="s">
        <v>10</v>
      </c>
      <c r="L64" s="242" t="s">
        <v>10</v>
      </c>
      <c r="M64" s="242" t="s">
        <v>10</v>
      </c>
      <c r="N64" s="23" t="s">
        <v>10</v>
      </c>
      <c r="O64" s="245" t="s">
        <v>10</v>
      </c>
      <c r="P64" s="242" t="s">
        <v>10</v>
      </c>
      <c r="Q64" s="242" t="s">
        <v>10</v>
      </c>
      <c r="R64" s="242" t="s">
        <v>10</v>
      </c>
      <c r="S64" s="242" t="s">
        <v>10</v>
      </c>
      <c r="T64" s="242" t="s">
        <v>10</v>
      </c>
      <c r="U64" s="242" t="s">
        <v>10</v>
      </c>
      <c r="V64" s="242" t="s">
        <v>10</v>
      </c>
      <c r="W64" s="246" t="s">
        <v>10</v>
      </c>
      <c r="X64" s="246" t="s">
        <v>10</v>
      </c>
      <c r="Y64" s="246" t="s">
        <v>10</v>
      </c>
      <c r="Z64" s="247" t="s">
        <v>10</v>
      </c>
      <c r="AA64" s="248">
        <v>7.6</v>
      </c>
      <c r="AB64" s="242">
        <v>7.6</v>
      </c>
      <c r="AC64" s="23">
        <v>7.6</v>
      </c>
    </row>
    <row r="65" spans="1:29" s="304" customFormat="1" ht="15" customHeight="1" thickBot="1" x14ac:dyDescent="0.2">
      <c r="A65" s="309" t="s">
        <v>65</v>
      </c>
      <c r="B65" s="110" t="s">
        <v>16</v>
      </c>
      <c r="C65" s="107" t="s">
        <v>10</v>
      </c>
      <c r="D65" s="109" t="s">
        <v>10</v>
      </c>
      <c r="E65" s="109" t="s">
        <v>10</v>
      </c>
      <c r="F65" s="109" t="s">
        <v>10</v>
      </c>
      <c r="G65" s="109">
        <v>2200</v>
      </c>
      <c r="H65" s="109" t="s">
        <v>10</v>
      </c>
      <c r="I65" s="109" t="s">
        <v>10</v>
      </c>
      <c r="J65" s="109" t="s">
        <v>10</v>
      </c>
      <c r="K65" s="109" t="s">
        <v>10</v>
      </c>
      <c r="L65" s="109" t="s">
        <v>10</v>
      </c>
      <c r="M65" s="109" t="s">
        <v>10</v>
      </c>
      <c r="N65" s="110" t="s">
        <v>10</v>
      </c>
      <c r="O65" s="108" t="s">
        <v>10</v>
      </c>
      <c r="P65" s="109" t="s">
        <v>10</v>
      </c>
      <c r="Q65" s="109" t="s">
        <v>10</v>
      </c>
      <c r="R65" s="109" t="s">
        <v>10</v>
      </c>
      <c r="S65" s="109" t="s">
        <v>10</v>
      </c>
      <c r="T65" s="109" t="s">
        <v>10</v>
      </c>
      <c r="U65" s="109" t="s">
        <v>10</v>
      </c>
      <c r="V65" s="109" t="s">
        <v>10</v>
      </c>
      <c r="W65" s="223" t="s">
        <v>10</v>
      </c>
      <c r="X65" s="223" t="s">
        <v>10</v>
      </c>
      <c r="Y65" s="223" t="s">
        <v>10</v>
      </c>
      <c r="Z65" s="224" t="s">
        <v>10</v>
      </c>
      <c r="AA65" s="108">
        <v>2200</v>
      </c>
      <c r="AB65" s="109">
        <v>2200</v>
      </c>
      <c r="AC65" s="110">
        <v>2200</v>
      </c>
    </row>
    <row r="66" spans="1:29" ht="15" customHeight="1" thickTop="1" x14ac:dyDescent="0.15">
      <c r="A66" s="49" t="s">
        <v>68</v>
      </c>
      <c r="B66" s="20"/>
      <c r="C66" s="421"/>
      <c r="D66" s="422"/>
      <c r="E66" s="422"/>
      <c r="F66" s="422"/>
      <c r="G66" s="422"/>
      <c r="H66" s="422"/>
      <c r="I66" s="422"/>
      <c r="J66" s="422"/>
      <c r="K66" s="422"/>
      <c r="L66" s="422"/>
      <c r="M66" s="422"/>
      <c r="N66" s="423"/>
      <c r="O66" s="421"/>
      <c r="P66" s="422"/>
      <c r="Q66" s="422"/>
      <c r="R66" s="422"/>
      <c r="S66" s="422"/>
      <c r="T66" s="422"/>
      <c r="U66" s="422"/>
      <c r="V66" s="422"/>
      <c r="W66" s="21"/>
      <c r="X66" s="21"/>
      <c r="Y66" s="21"/>
      <c r="Z66" s="423"/>
      <c r="AA66" s="409"/>
      <c r="AB66" s="410"/>
      <c r="AC66" s="411"/>
    </row>
    <row r="67" spans="1:29" s="65" customFormat="1" ht="15" hidden="1" customHeight="1" x14ac:dyDescent="0.15">
      <c r="A67" s="192" t="s">
        <v>18</v>
      </c>
      <c r="B67" s="30"/>
      <c r="C67" s="241" t="s">
        <v>10</v>
      </c>
      <c r="D67" s="242" t="s">
        <v>10</v>
      </c>
      <c r="E67" s="242" t="s">
        <v>10</v>
      </c>
      <c r="F67" s="242" t="s">
        <v>10</v>
      </c>
      <c r="G67" s="242" t="s">
        <v>10</v>
      </c>
      <c r="H67" s="242" t="s">
        <v>10</v>
      </c>
      <c r="I67" s="243" t="s">
        <v>10</v>
      </c>
      <c r="J67" s="243" t="s">
        <v>10</v>
      </c>
      <c r="K67" s="243" t="s">
        <v>10</v>
      </c>
      <c r="L67" s="243" t="s">
        <v>10</v>
      </c>
      <c r="M67" s="243" t="s">
        <v>10</v>
      </c>
      <c r="N67" s="244" t="s">
        <v>10</v>
      </c>
      <c r="O67" s="245" t="s">
        <v>10</v>
      </c>
      <c r="P67" s="242" t="s">
        <v>10</v>
      </c>
      <c r="Q67" s="242" t="s">
        <v>10</v>
      </c>
      <c r="R67" s="242" t="s">
        <v>10</v>
      </c>
      <c r="S67" s="242" t="s">
        <v>10</v>
      </c>
      <c r="T67" s="242" t="s">
        <v>10</v>
      </c>
      <c r="U67" s="242" t="s">
        <v>10</v>
      </c>
      <c r="V67" s="242" t="s">
        <v>10</v>
      </c>
      <c r="W67" s="246" t="s">
        <v>10</v>
      </c>
      <c r="X67" s="246" t="s">
        <v>10</v>
      </c>
      <c r="Y67" s="246" t="s">
        <v>10</v>
      </c>
      <c r="Z67" s="247" t="s">
        <v>10</v>
      </c>
      <c r="AA67" s="248" t="s">
        <v>10</v>
      </c>
      <c r="AB67" s="242" t="s">
        <v>10</v>
      </c>
      <c r="AC67" s="23" t="s">
        <v>10</v>
      </c>
    </row>
    <row r="68" spans="1:29" ht="15" customHeight="1" x14ac:dyDescent="0.15">
      <c r="A68" s="92" t="s">
        <v>69</v>
      </c>
      <c r="B68" s="23" t="s">
        <v>1</v>
      </c>
      <c r="C68" s="32">
        <v>1.56</v>
      </c>
      <c r="D68" s="33" t="s">
        <v>10</v>
      </c>
      <c r="E68" s="33" t="s">
        <v>10</v>
      </c>
      <c r="F68" s="33" t="s">
        <v>10</v>
      </c>
      <c r="G68" s="33">
        <v>1.55</v>
      </c>
      <c r="H68" s="33">
        <v>1.52</v>
      </c>
      <c r="I68" s="33">
        <v>1.54</v>
      </c>
      <c r="J68" s="33">
        <v>1.5</v>
      </c>
      <c r="K68" s="33">
        <v>1.51</v>
      </c>
      <c r="L68" s="33">
        <v>1.58</v>
      </c>
      <c r="M68" s="33">
        <v>1.63</v>
      </c>
      <c r="N68" s="34">
        <v>1.61</v>
      </c>
      <c r="O68" s="428">
        <v>1.6</v>
      </c>
      <c r="P68" s="33">
        <v>1.61</v>
      </c>
      <c r="Q68" s="33">
        <v>1.57</v>
      </c>
      <c r="R68" s="33">
        <v>1.61</v>
      </c>
      <c r="S68" s="33">
        <v>1.49</v>
      </c>
      <c r="T68" s="33">
        <v>1.63</v>
      </c>
      <c r="U68" s="33">
        <v>1.58</v>
      </c>
      <c r="V68" s="33">
        <v>1.69</v>
      </c>
      <c r="W68" s="35">
        <v>1.67</v>
      </c>
      <c r="X68" s="35">
        <v>1.71</v>
      </c>
      <c r="Y68" s="35">
        <v>1.73</v>
      </c>
      <c r="Z68" s="36">
        <v>1.71</v>
      </c>
      <c r="AA68" s="37">
        <v>1.6</v>
      </c>
      <c r="AB68" s="260">
        <v>1.73</v>
      </c>
      <c r="AC68" s="261">
        <v>1.49</v>
      </c>
    </row>
    <row r="69" spans="1:29" ht="15" customHeight="1" x14ac:dyDescent="0.15">
      <c r="A69" s="92" t="s">
        <v>53</v>
      </c>
      <c r="B69" s="23" t="s">
        <v>1</v>
      </c>
      <c r="C69" s="32">
        <v>0.44</v>
      </c>
      <c r="D69" s="33" t="s">
        <v>10</v>
      </c>
      <c r="E69" s="33" t="s">
        <v>10</v>
      </c>
      <c r="F69" s="33" t="s">
        <v>10</v>
      </c>
      <c r="G69" s="33">
        <v>0.46</v>
      </c>
      <c r="H69" s="33">
        <v>0.44</v>
      </c>
      <c r="I69" s="33">
        <v>0.45</v>
      </c>
      <c r="J69" s="33">
        <v>0.46</v>
      </c>
      <c r="K69" s="33">
        <v>0.45</v>
      </c>
      <c r="L69" s="33">
        <v>0.49</v>
      </c>
      <c r="M69" s="33">
        <v>0.5</v>
      </c>
      <c r="N69" s="34">
        <v>0.48</v>
      </c>
      <c r="O69" s="428">
        <v>0.48</v>
      </c>
      <c r="P69" s="33">
        <v>0.48</v>
      </c>
      <c r="Q69" s="33">
        <v>0.46</v>
      </c>
      <c r="R69" s="33">
        <v>0.46</v>
      </c>
      <c r="S69" s="33">
        <v>0.42</v>
      </c>
      <c r="T69" s="33">
        <v>0.45</v>
      </c>
      <c r="U69" s="33">
        <v>0.42</v>
      </c>
      <c r="V69" s="33">
        <v>0.45</v>
      </c>
      <c r="W69" s="35">
        <v>0.44</v>
      </c>
      <c r="X69" s="35">
        <v>0.44</v>
      </c>
      <c r="Y69" s="35">
        <v>0.46</v>
      </c>
      <c r="Z69" s="36">
        <v>0.47</v>
      </c>
      <c r="AA69" s="248">
        <v>0.46</v>
      </c>
      <c r="AB69" s="33">
        <v>0.5</v>
      </c>
      <c r="AC69" s="23">
        <v>0.42</v>
      </c>
    </row>
    <row r="70" spans="1:29" ht="15" customHeight="1" thickBot="1" x14ac:dyDescent="0.2">
      <c r="A70" s="161" t="s">
        <v>54</v>
      </c>
      <c r="B70" s="67" t="s">
        <v>1</v>
      </c>
      <c r="C70" s="40">
        <v>71.8</v>
      </c>
      <c r="D70" s="41" t="s">
        <v>10</v>
      </c>
      <c r="E70" s="41" t="s">
        <v>10</v>
      </c>
      <c r="F70" s="41" t="s">
        <v>10</v>
      </c>
      <c r="G70" s="41">
        <v>70.3</v>
      </c>
      <c r="H70" s="41">
        <v>71.099999999999994</v>
      </c>
      <c r="I70" s="41">
        <v>70.8</v>
      </c>
      <c r="J70" s="41">
        <v>69.3</v>
      </c>
      <c r="K70" s="41">
        <v>70.2</v>
      </c>
      <c r="L70" s="41">
        <v>69</v>
      </c>
      <c r="M70" s="41">
        <v>69.3</v>
      </c>
      <c r="N70" s="42">
        <v>70.2</v>
      </c>
      <c r="O70" s="429">
        <v>70</v>
      </c>
      <c r="P70" s="41">
        <v>70.2</v>
      </c>
      <c r="Q70" s="41">
        <v>70.7</v>
      </c>
      <c r="R70" s="41">
        <v>71.400000000000006</v>
      </c>
      <c r="S70" s="41">
        <v>71.8</v>
      </c>
      <c r="T70" s="41">
        <v>72.400000000000006</v>
      </c>
      <c r="U70" s="41">
        <v>73.400000000000006</v>
      </c>
      <c r="V70" s="41">
        <v>73.400000000000006</v>
      </c>
      <c r="W70" s="43">
        <v>73.7</v>
      </c>
      <c r="X70" s="43">
        <v>74.3</v>
      </c>
      <c r="Y70" s="43">
        <v>73.400000000000006</v>
      </c>
      <c r="Z70" s="44">
        <v>72.5</v>
      </c>
      <c r="AA70" s="63">
        <v>71.400000000000006</v>
      </c>
      <c r="AB70" s="52">
        <v>74.3</v>
      </c>
      <c r="AC70" s="42">
        <v>69</v>
      </c>
    </row>
    <row r="71" spans="1:29" ht="15" customHeight="1" thickTop="1" x14ac:dyDescent="0.15">
      <c r="A71" s="111" t="s">
        <v>116</v>
      </c>
      <c r="B71" s="235"/>
      <c r="C71" s="422"/>
      <c r="D71" s="422"/>
      <c r="E71" s="422"/>
      <c r="F71" s="422"/>
      <c r="G71" s="422"/>
      <c r="H71" s="422"/>
      <c r="I71" s="422"/>
      <c r="J71" s="422"/>
      <c r="K71" s="422"/>
      <c r="L71" s="422"/>
      <c r="M71" s="422"/>
      <c r="N71" s="423"/>
      <c r="O71" s="421"/>
      <c r="P71" s="422"/>
      <c r="Q71" s="422"/>
      <c r="R71" s="422"/>
      <c r="S71" s="422"/>
      <c r="T71" s="422"/>
      <c r="U71" s="422"/>
      <c r="V71" s="422"/>
      <c r="W71" s="21"/>
      <c r="X71" s="21"/>
      <c r="Y71" s="21"/>
      <c r="Z71" s="423"/>
      <c r="AA71" s="409"/>
      <c r="AB71" s="410"/>
      <c r="AC71" s="411"/>
    </row>
    <row r="72" spans="1:29" ht="15" customHeight="1" x14ac:dyDescent="0.15">
      <c r="A72" s="59" t="s">
        <v>18</v>
      </c>
      <c r="B72" s="30"/>
      <c r="C72" s="24">
        <v>6.9</v>
      </c>
      <c r="D72" s="25" t="s">
        <v>10</v>
      </c>
      <c r="E72" s="25" t="s">
        <v>10</v>
      </c>
      <c r="F72" s="25" t="s">
        <v>10</v>
      </c>
      <c r="G72" s="25">
        <v>7</v>
      </c>
      <c r="H72" s="25">
        <v>6.9</v>
      </c>
      <c r="I72" s="25">
        <v>6.9</v>
      </c>
      <c r="J72" s="25">
        <v>6.9</v>
      </c>
      <c r="K72" s="25">
        <v>6.9</v>
      </c>
      <c r="L72" s="25">
        <v>6.9</v>
      </c>
      <c r="M72" s="25">
        <v>6.9</v>
      </c>
      <c r="N72" s="30">
        <v>6.9</v>
      </c>
      <c r="O72" s="29">
        <v>6.9</v>
      </c>
      <c r="P72" s="25">
        <v>6.9</v>
      </c>
      <c r="Q72" s="25">
        <v>6.9</v>
      </c>
      <c r="R72" s="25">
        <v>6.9</v>
      </c>
      <c r="S72" s="25">
        <v>7</v>
      </c>
      <c r="T72" s="25">
        <v>7.1</v>
      </c>
      <c r="U72" s="25">
        <v>6.9</v>
      </c>
      <c r="V72" s="25">
        <v>7</v>
      </c>
      <c r="W72" s="27">
        <v>7</v>
      </c>
      <c r="X72" s="27">
        <v>7</v>
      </c>
      <c r="Y72" s="27">
        <v>7</v>
      </c>
      <c r="Z72" s="28">
        <v>7</v>
      </c>
      <c r="AA72" s="29" t="s">
        <v>10</v>
      </c>
      <c r="AB72" s="242">
        <v>7.1</v>
      </c>
      <c r="AC72" s="23">
        <v>6.9</v>
      </c>
    </row>
    <row r="73" spans="1:29" ht="15" customHeight="1" x14ac:dyDescent="0.15">
      <c r="A73" s="60" t="s">
        <v>52</v>
      </c>
      <c r="B73" s="34" t="s">
        <v>1</v>
      </c>
      <c r="C73" s="32">
        <v>1.75</v>
      </c>
      <c r="D73" s="33" t="s">
        <v>10</v>
      </c>
      <c r="E73" s="33" t="s">
        <v>10</v>
      </c>
      <c r="F73" s="33" t="s">
        <v>10</v>
      </c>
      <c r="G73" s="33">
        <v>1.64</v>
      </c>
      <c r="H73" s="33">
        <v>1.69</v>
      </c>
      <c r="I73" s="33">
        <v>1.72</v>
      </c>
      <c r="J73" s="33">
        <v>1.58</v>
      </c>
      <c r="K73" s="33">
        <v>1.65</v>
      </c>
      <c r="L73" s="33">
        <v>1.69</v>
      </c>
      <c r="M73" s="33">
        <v>1.75</v>
      </c>
      <c r="N73" s="34">
        <v>1.55</v>
      </c>
      <c r="O73" s="37">
        <v>1.68</v>
      </c>
      <c r="P73" s="33">
        <v>1.67</v>
      </c>
      <c r="Q73" s="33">
        <v>1.69</v>
      </c>
      <c r="R73" s="33">
        <v>1.74</v>
      </c>
      <c r="S73" s="33">
        <v>1.73</v>
      </c>
      <c r="T73" s="33">
        <v>1.76</v>
      </c>
      <c r="U73" s="33">
        <v>1.75</v>
      </c>
      <c r="V73" s="33">
        <v>1.77</v>
      </c>
      <c r="W73" s="35">
        <v>1.77</v>
      </c>
      <c r="X73" s="35">
        <v>1.68</v>
      </c>
      <c r="Y73" s="35">
        <v>1.75</v>
      </c>
      <c r="Z73" s="36">
        <v>1.77</v>
      </c>
      <c r="AA73" s="37">
        <v>1.7</v>
      </c>
      <c r="AB73" s="260">
        <v>1.77</v>
      </c>
      <c r="AC73" s="261">
        <v>1.55</v>
      </c>
    </row>
    <row r="74" spans="1:29" ht="15" customHeight="1" x14ac:dyDescent="0.15">
      <c r="A74" s="60" t="s">
        <v>53</v>
      </c>
      <c r="B74" s="34" t="s">
        <v>1</v>
      </c>
      <c r="C74" s="32">
        <v>0.53</v>
      </c>
      <c r="D74" s="33" t="s">
        <v>10</v>
      </c>
      <c r="E74" s="33" t="s">
        <v>10</v>
      </c>
      <c r="F74" s="33" t="s">
        <v>10</v>
      </c>
      <c r="G74" s="33">
        <v>0.51</v>
      </c>
      <c r="H74" s="33">
        <v>0.54</v>
      </c>
      <c r="I74" s="33">
        <v>0.55000000000000004</v>
      </c>
      <c r="J74" s="33">
        <v>0.52</v>
      </c>
      <c r="K74" s="33">
        <v>0.54</v>
      </c>
      <c r="L74" s="33">
        <v>0.56000000000000005</v>
      </c>
      <c r="M74" s="33">
        <v>0.56999999999999995</v>
      </c>
      <c r="N74" s="34">
        <v>0.49</v>
      </c>
      <c r="O74" s="37">
        <v>0.54</v>
      </c>
      <c r="P74" s="33">
        <v>0.52</v>
      </c>
      <c r="Q74" s="33">
        <v>0.53</v>
      </c>
      <c r="R74" s="33">
        <v>0.54</v>
      </c>
      <c r="S74" s="33">
        <v>0.52</v>
      </c>
      <c r="T74" s="33">
        <v>0.53</v>
      </c>
      <c r="U74" s="33">
        <v>0.51</v>
      </c>
      <c r="V74" s="33">
        <v>0.5</v>
      </c>
      <c r="W74" s="35">
        <v>0.5</v>
      </c>
      <c r="X74" s="35">
        <v>0.47</v>
      </c>
      <c r="Y74" s="35">
        <v>0.49</v>
      </c>
      <c r="Z74" s="36">
        <v>0.51</v>
      </c>
      <c r="AA74" s="248">
        <v>0.52</v>
      </c>
      <c r="AB74" s="242">
        <v>0.56999999999999995</v>
      </c>
      <c r="AC74" s="23">
        <v>0.47</v>
      </c>
    </row>
    <row r="75" spans="1:29" ht="15" customHeight="1" x14ac:dyDescent="0.15">
      <c r="A75" s="59" t="s">
        <v>54</v>
      </c>
      <c r="B75" s="30" t="s">
        <v>1</v>
      </c>
      <c r="C75" s="24">
        <v>69.7</v>
      </c>
      <c r="D75" s="25" t="s">
        <v>10</v>
      </c>
      <c r="E75" s="25" t="s">
        <v>10</v>
      </c>
      <c r="F75" s="25" t="s">
        <v>10</v>
      </c>
      <c r="G75" s="25">
        <v>68.900000000000006</v>
      </c>
      <c r="H75" s="25">
        <v>68</v>
      </c>
      <c r="I75" s="25">
        <v>68</v>
      </c>
      <c r="J75" s="25">
        <v>67.099999999999994</v>
      </c>
      <c r="K75" s="25">
        <v>67.3</v>
      </c>
      <c r="L75" s="25">
        <v>66.900000000000006</v>
      </c>
      <c r="M75" s="25">
        <v>67.400000000000006</v>
      </c>
      <c r="N75" s="30">
        <v>68.400000000000006</v>
      </c>
      <c r="O75" s="29">
        <v>67.900000000000006</v>
      </c>
      <c r="P75" s="25">
        <v>68.900000000000006</v>
      </c>
      <c r="Q75" s="25">
        <v>68.599999999999994</v>
      </c>
      <c r="R75" s="25">
        <v>69</v>
      </c>
      <c r="S75" s="25">
        <v>69.900000000000006</v>
      </c>
      <c r="T75" s="25">
        <v>69.900000000000006</v>
      </c>
      <c r="U75" s="25">
        <v>70.900000000000006</v>
      </c>
      <c r="V75" s="25">
        <v>71.8</v>
      </c>
      <c r="W75" s="27">
        <v>71.8</v>
      </c>
      <c r="X75" s="27">
        <v>72</v>
      </c>
      <c r="Y75" s="27">
        <v>72</v>
      </c>
      <c r="Z75" s="28">
        <v>71.2</v>
      </c>
      <c r="AA75" s="248">
        <v>69.3</v>
      </c>
      <c r="AB75" s="25">
        <v>72</v>
      </c>
      <c r="AC75" s="23">
        <v>66.900000000000006</v>
      </c>
    </row>
    <row r="76" spans="1:29" ht="15" hidden="1" customHeight="1" x14ac:dyDescent="0.15">
      <c r="A76" s="303" t="s">
        <v>119</v>
      </c>
      <c r="B76" s="64" t="s">
        <v>16</v>
      </c>
      <c r="C76" s="241" t="s">
        <v>10</v>
      </c>
      <c r="D76" s="242" t="s">
        <v>10</v>
      </c>
      <c r="E76" s="242" t="s">
        <v>10</v>
      </c>
      <c r="F76" s="242" t="s">
        <v>10</v>
      </c>
      <c r="G76" s="242" t="s">
        <v>10</v>
      </c>
      <c r="H76" s="242" t="s">
        <v>10</v>
      </c>
      <c r="I76" s="242" t="s">
        <v>10</v>
      </c>
      <c r="J76" s="242" t="s">
        <v>10</v>
      </c>
      <c r="K76" s="242" t="s">
        <v>10</v>
      </c>
      <c r="L76" s="242" t="s">
        <v>10</v>
      </c>
      <c r="M76" s="242" t="s">
        <v>10</v>
      </c>
      <c r="N76" s="23" t="s">
        <v>10</v>
      </c>
      <c r="O76" s="245" t="s">
        <v>10</v>
      </c>
      <c r="P76" s="242" t="s">
        <v>10</v>
      </c>
      <c r="Q76" s="242" t="s">
        <v>10</v>
      </c>
      <c r="R76" s="242" t="s">
        <v>10</v>
      </c>
      <c r="S76" s="242" t="s">
        <v>10</v>
      </c>
      <c r="T76" s="242" t="s">
        <v>10</v>
      </c>
      <c r="U76" s="242" t="s">
        <v>10</v>
      </c>
      <c r="V76" s="242" t="s">
        <v>10</v>
      </c>
      <c r="W76" s="246" t="s">
        <v>10</v>
      </c>
      <c r="X76" s="246" t="s">
        <v>10</v>
      </c>
      <c r="Y76" s="246" t="s">
        <v>10</v>
      </c>
      <c r="Z76" s="247" t="s">
        <v>10</v>
      </c>
      <c r="AA76" s="248" t="e">
        <v>#DIV/0!</v>
      </c>
      <c r="AB76" s="242">
        <v>0</v>
      </c>
      <c r="AC76" s="23">
        <v>0</v>
      </c>
    </row>
    <row r="77" spans="1:29" s="304" customFormat="1" ht="15" customHeight="1" thickBot="1" x14ac:dyDescent="0.2">
      <c r="A77" s="305" t="s">
        <v>65</v>
      </c>
      <c r="B77" s="198" t="s">
        <v>16</v>
      </c>
      <c r="C77" s="193">
        <v>2700</v>
      </c>
      <c r="D77" s="47" t="s">
        <v>10</v>
      </c>
      <c r="E77" s="47" t="s">
        <v>10</v>
      </c>
      <c r="F77" s="47" t="s">
        <v>10</v>
      </c>
      <c r="G77" s="47">
        <v>3100</v>
      </c>
      <c r="H77" s="47">
        <v>2300</v>
      </c>
      <c r="I77" s="47">
        <v>2200</v>
      </c>
      <c r="J77" s="47">
        <v>2100</v>
      </c>
      <c r="K77" s="47">
        <v>2200</v>
      </c>
      <c r="L77" s="47">
        <v>2200</v>
      </c>
      <c r="M77" s="47">
        <v>2100</v>
      </c>
      <c r="N77" s="198">
        <v>2000</v>
      </c>
      <c r="O77" s="51">
        <v>1900</v>
      </c>
      <c r="P77" s="47">
        <v>2000</v>
      </c>
      <c r="Q77" s="47">
        <v>2000</v>
      </c>
      <c r="R77" s="47">
        <v>2000</v>
      </c>
      <c r="S77" s="47">
        <v>2200</v>
      </c>
      <c r="T77" s="47">
        <v>2200</v>
      </c>
      <c r="U77" s="47">
        <v>2500</v>
      </c>
      <c r="V77" s="47">
        <v>2600</v>
      </c>
      <c r="W77" s="221">
        <v>2600</v>
      </c>
      <c r="X77" s="221">
        <v>2600</v>
      </c>
      <c r="Y77" s="221">
        <v>2900</v>
      </c>
      <c r="Z77" s="308">
        <v>2800</v>
      </c>
      <c r="AA77" s="51">
        <v>2300</v>
      </c>
      <c r="AB77" s="47">
        <v>3100</v>
      </c>
      <c r="AC77" s="198">
        <v>1900</v>
      </c>
    </row>
    <row r="78" spans="1:29" ht="15" customHeight="1" thickTop="1" x14ac:dyDescent="0.15">
      <c r="A78" s="16" t="s">
        <v>70</v>
      </c>
      <c r="B78" s="17"/>
      <c r="C78" s="425"/>
      <c r="D78" s="425"/>
      <c r="E78" s="425"/>
      <c r="F78" s="425"/>
      <c r="G78" s="425"/>
      <c r="H78" s="425"/>
      <c r="I78" s="425"/>
      <c r="J78" s="425"/>
      <c r="K78" s="425"/>
      <c r="L78" s="425"/>
      <c r="M78" s="425"/>
      <c r="N78" s="426"/>
      <c r="O78" s="424"/>
      <c r="P78" s="425"/>
      <c r="Q78" s="425"/>
      <c r="R78" s="425"/>
      <c r="S78" s="425"/>
      <c r="T78" s="425"/>
      <c r="U78" s="425"/>
      <c r="V78" s="425"/>
      <c r="W78" s="255"/>
      <c r="X78" s="255"/>
      <c r="Y78" s="255"/>
      <c r="Z78" s="425"/>
      <c r="AA78" s="412"/>
      <c r="AB78" s="412"/>
      <c r="AC78" s="413"/>
    </row>
    <row r="79" spans="1:29" s="91" customFormat="1" ht="15" customHeight="1" x14ac:dyDescent="0.15">
      <c r="A79" s="89" t="s">
        <v>52</v>
      </c>
      <c r="B79" s="90" t="s">
        <v>1</v>
      </c>
      <c r="C79" s="438">
        <v>6.51</v>
      </c>
      <c r="D79" s="438" t="s">
        <v>10</v>
      </c>
      <c r="E79" s="438" t="s">
        <v>10</v>
      </c>
      <c r="F79" s="438" t="s">
        <v>10</v>
      </c>
      <c r="G79" s="438">
        <v>6.78</v>
      </c>
      <c r="H79" s="438" t="s">
        <v>10</v>
      </c>
      <c r="I79" s="438" t="s">
        <v>10</v>
      </c>
      <c r="J79" s="438" t="s">
        <v>10</v>
      </c>
      <c r="K79" s="438" t="s">
        <v>10</v>
      </c>
      <c r="L79" s="438">
        <v>5.85</v>
      </c>
      <c r="M79" s="438">
        <v>5.51</v>
      </c>
      <c r="N79" s="439">
        <v>5.89</v>
      </c>
      <c r="O79" s="440">
        <v>6.72</v>
      </c>
      <c r="P79" s="438">
        <v>6.86</v>
      </c>
      <c r="Q79" s="438" t="s">
        <v>10</v>
      </c>
      <c r="R79" s="438">
        <v>6.18</v>
      </c>
      <c r="S79" s="438">
        <v>6.94</v>
      </c>
      <c r="T79" s="438">
        <v>5.8</v>
      </c>
      <c r="U79" s="438">
        <v>6.22</v>
      </c>
      <c r="V79" s="438">
        <v>5.0199999999999996</v>
      </c>
      <c r="W79" s="441" t="s">
        <v>10</v>
      </c>
      <c r="X79" s="441" t="s">
        <v>10</v>
      </c>
      <c r="Y79" s="441" t="s">
        <v>10</v>
      </c>
      <c r="Z79" s="438">
        <v>6.97</v>
      </c>
      <c r="AA79" s="258">
        <v>6.25</v>
      </c>
      <c r="AB79" s="260">
        <v>6.97</v>
      </c>
      <c r="AC79" s="261">
        <v>5.0199999999999996</v>
      </c>
    </row>
    <row r="80" spans="1:29" ht="15" customHeight="1" x14ac:dyDescent="0.15">
      <c r="A80" s="92" t="s">
        <v>53</v>
      </c>
      <c r="B80" s="23" t="s">
        <v>1</v>
      </c>
      <c r="C80" s="431">
        <v>1.81</v>
      </c>
      <c r="D80" s="431" t="s">
        <v>10</v>
      </c>
      <c r="E80" s="431" t="s">
        <v>10</v>
      </c>
      <c r="F80" s="431" t="s">
        <v>10</v>
      </c>
      <c r="G80" s="431">
        <v>1.91</v>
      </c>
      <c r="H80" s="431" t="s">
        <v>10</v>
      </c>
      <c r="I80" s="431" t="s">
        <v>10</v>
      </c>
      <c r="J80" s="431" t="s">
        <v>10</v>
      </c>
      <c r="K80" s="431" t="s">
        <v>10</v>
      </c>
      <c r="L80" s="431">
        <v>1.76</v>
      </c>
      <c r="M80" s="431">
        <v>1.64</v>
      </c>
      <c r="N80" s="442">
        <v>1.74</v>
      </c>
      <c r="O80" s="428">
        <v>1.97</v>
      </c>
      <c r="P80" s="431">
        <v>1.96</v>
      </c>
      <c r="Q80" s="431" t="s">
        <v>10</v>
      </c>
      <c r="R80" s="431">
        <v>1.84</v>
      </c>
      <c r="S80" s="431">
        <v>1.88</v>
      </c>
      <c r="T80" s="431">
        <v>1.58</v>
      </c>
      <c r="U80" s="431">
        <v>1.59</v>
      </c>
      <c r="V80" s="431">
        <v>1.27</v>
      </c>
      <c r="W80" s="443" t="s">
        <v>10</v>
      </c>
      <c r="X80" s="443" t="s">
        <v>10</v>
      </c>
      <c r="Y80" s="443" t="s">
        <v>10</v>
      </c>
      <c r="Z80" s="431">
        <v>1.91</v>
      </c>
      <c r="AA80" s="245">
        <v>1.76</v>
      </c>
      <c r="AB80" s="243">
        <v>1.97</v>
      </c>
      <c r="AC80" s="244">
        <v>1.27</v>
      </c>
    </row>
    <row r="81" spans="1:29" ht="15" customHeight="1" x14ac:dyDescent="0.15">
      <c r="A81" s="92" t="s">
        <v>54</v>
      </c>
      <c r="B81" s="23" t="s">
        <v>1</v>
      </c>
      <c r="C81" s="432">
        <v>72.2</v>
      </c>
      <c r="D81" s="432" t="s">
        <v>10</v>
      </c>
      <c r="E81" s="432" t="s">
        <v>10</v>
      </c>
      <c r="F81" s="432" t="s">
        <v>10</v>
      </c>
      <c r="G81" s="432">
        <v>71.8</v>
      </c>
      <c r="H81" s="432" t="s">
        <v>10</v>
      </c>
      <c r="I81" s="432" t="s">
        <v>10</v>
      </c>
      <c r="J81" s="432" t="s">
        <v>10</v>
      </c>
      <c r="K81" s="432" t="s">
        <v>10</v>
      </c>
      <c r="L81" s="432">
        <v>69.900000000000006</v>
      </c>
      <c r="M81" s="432">
        <v>70.2</v>
      </c>
      <c r="N81" s="445">
        <v>70.5</v>
      </c>
      <c r="O81" s="437">
        <v>70.7</v>
      </c>
      <c r="P81" s="432">
        <v>71.400000000000006</v>
      </c>
      <c r="Q81" s="432" t="s">
        <v>10</v>
      </c>
      <c r="R81" s="432">
        <v>70.2</v>
      </c>
      <c r="S81" s="432">
        <v>72.900000000000006</v>
      </c>
      <c r="T81" s="432">
        <v>72.8</v>
      </c>
      <c r="U81" s="432">
        <v>74.400000000000006</v>
      </c>
      <c r="V81" s="432">
        <v>74.7</v>
      </c>
      <c r="W81" s="446" t="s">
        <v>10</v>
      </c>
      <c r="X81" s="446" t="s">
        <v>10</v>
      </c>
      <c r="Y81" s="446" t="s">
        <v>10</v>
      </c>
      <c r="Z81" s="432">
        <v>72.599999999999994</v>
      </c>
      <c r="AA81" s="248">
        <v>71.900000000000006</v>
      </c>
      <c r="AB81" s="242">
        <v>74.7</v>
      </c>
      <c r="AC81" s="23">
        <v>69.900000000000006</v>
      </c>
    </row>
    <row r="82" spans="1:29" s="54" customFormat="1" ht="15" customHeight="1" x14ac:dyDescent="0.15">
      <c r="A82" s="311" t="s">
        <v>71</v>
      </c>
      <c r="B82" s="98" t="s">
        <v>16</v>
      </c>
      <c r="C82" s="46">
        <v>88</v>
      </c>
      <c r="D82" s="46" t="s">
        <v>10</v>
      </c>
      <c r="E82" s="46" t="s">
        <v>10</v>
      </c>
      <c r="F82" s="46" t="s">
        <v>10</v>
      </c>
      <c r="G82" s="46">
        <v>38</v>
      </c>
      <c r="H82" s="46" t="s">
        <v>10</v>
      </c>
      <c r="I82" s="46" t="s">
        <v>10</v>
      </c>
      <c r="J82" s="46" t="s">
        <v>10</v>
      </c>
      <c r="K82" s="46" t="s">
        <v>10</v>
      </c>
      <c r="L82" s="46">
        <v>48</v>
      </c>
      <c r="M82" s="46">
        <v>100</v>
      </c>
      <c r="N82" s="95">
        <v>48</v>
      </c>
      <c r="O82" s="50">
        <v>120</v>
      </c>
      <c r="P82" s="46">
        <v>36</v>
      </c>
      <c r="Q82" s="46" t="s">
        <v>10</v>
      </c>
      <c r="R82" s="46">
        <v>56</v>
      </c>
      <c r="S82" s="46">
        <v>58</v>
      </c>
      <c r="T82" s="46">
        <v>130</v>
      </c>
      <c r="U82" s="46">
        <v>66</v>
      </c>
      <c r="V82" s="46">
        <v>54</v>
      </c>
      <c r="W82" s="105" t="s">
        <v>10</v>
      </c>
      <c r="X82" s="105" t="s">
        <v>10</v>
      </c>
      <c r="Y82" s="105" t="s">
        <v>10</v>
      </c>
      <c r="Z82" s="46">
        <v>50</v>
      </c>
      <c r="AA82" s="50">
        <v>69</v>
      </c>
      <c r="AB82" s="102">
        <v>130</v>
      </c>
      <c r="AC82" s="103">
        <v>36</v>
      </c>
    </row>
    <row r="83" spans="1:29" s="54" customFormat="1" ht="15" customHeight="1" x14ac:dyDescent="0.15">
      <c r="A83" s="311" t="s">
        <v>72</v>
      </c>
      <c r="B83" s="98" t="s">
        <v>16</v>
      </c>
      <c r="C83" s="46" t="s">
        <v>10</v>
      </c>
      <c r="D83" s="102" t="s">
        <v>10</v>
      </c>
      <c r="E83" s="102" t="s">
        <v>10</v>
      </c>
      <c r="F83" s="102" t="s">
        <v>10</v>
      </c>
      <c r="G83" s="102" t="s">
        <v>10</v>
      </c>
      <c r="H83" s="102" t="s">
        <v>10</v>
      </c>
      <c r="I83" s="102" t="s">
        <v>10</v>
      </c>
      <c r="J83" s="102" t="s">
        <v>10</v>
      </c>
      <c r="K83" s="102" t="s">
        <v>10</v>
      </c>
      <c r="L83" s="102">
        <v>390</v>
      </c>
      <c r="M83" s="102" t="s">
        <v>10</v>
      </c>
      <c r="N83" s="103" t="s">
        <v>10</v>
      </c>
      <c r="O83" s="50" t="s">
        <v>10</v>
      </c>
      <c r="P83" s="102" t="s">
        <v>10</v>
      </c>
      <c r="Q83" s="102" t="s">
        <v>10</v>
      </c>
      <c r="R83" s="102">
        <v>410</v>
      </c>
      <c r="S83" s="102" t="s">
        <v>10</v>
      </c>
      <c r="T83" s="102" t="s">
        <v>10</v>
      </c>
      <c r="U83" s="102" t="s">
        <v>10</v>
      </c>
      <c r="V83" s="102" t="s">
        <v>10</v>
      </c>
      <c r="W83" s="306" t="s">
        <v>10</v>
      </c>
      <c r="X83" s="306" t="s">
        <v>10</v>
      </c>
      <c r="Y83" s="306" t="s">
        <v>10</v>
      </c>
      <c r="Z83" s="307" t="s">
        <v>10</v>
      </c>
      <c r="AA83" s="50">
        <v>400</v>
      </c>
      <c r="AB83" s="102">
        <v>410</v>
      </c>
      <c r="AC83" s="103">
        <v>390</v>
      </c>
    </row>
    <row r="84" spans="1:29" s="54" customFormat="1" ht="15" customHeight="1" thickBot="1" x14ac:dyDescent="0.2">
      <c r="A84" s="309" t="s">
        <v>73</v>
      </c>
      <c r="B84" s="98" t="s">
        <v>16</v>
      </c>
      <c r="C84" s="46" t="s">
        <v>10</v>
      </c>
      <c r="D84" s="46" t="s">
        <v>10</v>
      </c>
      <c r="E84" s="46" t="s">
        <v>10</v>
      </c>
      <c r="F84" s="46" t="s">
        <v>10</v>
      </c>
      <c r="G84" s="46" t="s">
        <v>10</v>
      </c>
      <c r="H84" s="46" t="s">
        <v>10</v>
      </c>
      <c r="I84" s="46" t="s">
        <v>10</v>
      </c>
      <c r="J84" s="46" t="s">
        <v>10</v>
      </c>
      <c r="K84" s="46" t="s">
        <v>10</v>
      </c>
      <c r="L84" s="46">
        <v>87</v>
      </c>
      <c r="M84" s="46" t="s">
        <v>10</v>
      </c>
      <c r="N84" s="95" t="s">
        <v>10</v>
      </c>
      <c r="O84" s="50" t="s">
        <v>10</v>
      </c>
      <c r="P84" s="46" t="s">
        <v>10</v>
      </c>
      <c r="Q84" s="46" t="s">
        <v>10</v>
      </c>
      <c r="R84" s="46">
        <v>94</v>
      </c>
      <c r="S84" s="46" t="s">
        <v>10</v>
      </c>
      <c r="T84" s="46" t="s">
        <v>10</v>
      </c>
      <c r="U84" s="46" t="s">
        <v>10</v>
      </c>
      <c r="V84" s="46" t="s">
        <v>10</v>
      </c>
      <c r="W84" s="105" t="s">
        <v>10</v>
      </c>
      <c r="X84" s="105" t="s">
        <v>10</v>
      </c>
      <c r="Y84" s="105" t="s">
        <v>10</v>
      </c>
      <c r="Z84" s="46" t="s">
        <v>10</v>
      </c>
      <c r="AA84" s="96">
        <v>91</v>
      </c>
      <c r="AB84" s="97">
        <v>94</v>
      </c>
      <c r="AC84" s="98">
        <v>87</v>
      </c>
    </row>
    <row r="85" spans="1:29" ht="15" customHeight="1" thickTop="1" x14ac:dyDescent="0.15">
      <c r="A85" s="49" t="s">
        <v>74</v>
      </c>
      <c r="B85" s="20"/>
      <c r="C85" s="422"/>
      <c r="D85" s="422"/>
      <c r="E85" s="422"/>
      <c r="F85" s="422"/>
      <c r="G85" s="422"/>
      <c r="H85" s="422"/>
      <c r="I85" s="422"/>
      <c r="J85" s="422"/>
      <c r="K85" s="422"/>
      <c r="L85" s="422"/>
      <c r="M85" s="422"/>
      <c r="N85" s="423"/>
      <c r="O85" s="421"/>
      <c r="P85" s="422"/>
      <c r="Q85" s="422"/>
      <c r="R85" s="422"/>
      <c r="S85" s="422"/>
      <c r="T85" s="422"/>
      <c r="U85" s="422"/>
      <c r="V85" s="422"/>
      <c r="W85" s="21"/>
      <c r="X85" s="21"/>
      <c r="Y85" s="21"/>
      <c r="Z85" s="423"/>
      <c r="AA85" s="409"/>
      <c r="AB85" s="410"/>
      <c r="AC85" s="411"/>
    </row>
    <row r="86" spans="1:29" s="91" customFormat="1" ht="15" customHeight="1" x14ac:dyDescent="0.15">
      <c r="A86" s="89" t="s">
        <v>52</v>
      </c>
      <c r="B86" s="100" t="s">
        <v>1</v>
      </c>
      <c r="C86" s="431">
        <v>9</v>
      </c>
      <c r="D86" s="431" t="s">
        <v>10</v>
      </c>
      <c r="E86" s="431" t="s">
        <v>10</v>
      </c>
      <c r="F86" s="431" t="s">
        <v>10</v>
      </c>
      <c r="G86" s="431" t="s">
        <v>10</v>
      </c>
      <c r="H86" s="431">
        <v>9.9499999999999993</v>
      </c>
      <c r="I86" s="432">
        <v>10.9</v>
      </c>
      <c r="J86" s="431">
        <v>9.6300000000000008</v>
      </c>
      <c r="K86" s="432">
        <v>11.5</v>
      </c>
      <c r="L86" s="432">
        <v>10.5</v>
      </c>
      <c r="M86" s="431">
        <v>9.81</v>
      </c>
      <c r="N86" s="442">
        <v>9.69</v>
      </c>
      <c r="O86" s="428">
        <v>9.91</v>
      </c>
      <c r="P86" s="432">
        <v>10.199999999999999</v>
      </c>
      <c r="Q86" s="432">
        <v>10.3</v>
      </c>
      <c r="R86" s="431">
        <v>9.91</v>
      </c>
      <c r="S86" s="431" t="s">
        <v>10</v>
      </c>
      <c r="T86" s="431" t="s">
        <v>10</v>
      </c>
      <c r="U86" s="431" t="s">
        <v>10</v>
      </c>
      <c r="V86" s="432">
        <v>10.6</v>
      </c>
      <c r="W86" s="446">
        <v>10.4</v>
      </c>
      <c r="X86" s="443">
        <v>9.0500000000000007</v>
      </c>
      <c r="Y86" s="443">
        <v>9.84</v>
      </c>
      <c r="Z86" s="432">
        <v>10.7</v>
      </c>
      <c r="AA86" s="245">
        <v>10.1</v>
      </c>
      <c r="AB86" s="243">
        <v>11.5</v>
      </c>
      <c r="AC86" s="444">
        <v>9</v>
      </c>
    </row>
    <row r="87" spans="1:29" ht="15" customHeight="1" x14ac:dyDescent="0.15">
      <c r="A87" s="234" t="s">
        <v>53</v>
      </c>
      <c r="B87" s="34" t="s">
        <v>1</v>
      </c>
      <c r="C87" s="431">
        <v>2.48</v>
      </c>
      <c r="D87" s="431" t="s">
        <v>10</v>
      </c>
      <c r="E87" s="431" t="s">
        <v>10</v>
      </c>
      <c r="F87" s="431" t="s">
        <v>10</v>
      </c>
      <c r="G87" s="431" t="s">
        <v>10</v>
      </c>
      <c r="H87" s="431">
        <v>2.81</v>
      </c>
      <c r="I87" s="431">
        <v>3.09</v>
      </c>
      <c r="J87" s="431">
        <v>2.96</v>
      </c>
      <c r="K87" s="431">
        <v>3.43</v>
      </c>
      <c r="L87" s="431">
        <v>3.13</v>
      </c>
      <c r="M87" s="431">
        <v>2.9</v>
      </c>
      <c r="N87" s="442">
        <v>2.81</v>
      </c>
      <c r="O87" s="428">
        <v>2.83</v>
      </c>
      <c r="P87" s="431">
        <v>2.86</v>
      </c>
      <c r="Q87" s="431">
        <v>2.88</v>
      </c>
      <c r="R87" s="431">
        <v>2.77</v>
      </c>
      <c r="S87" s="431" t="s">
        <v>10</v>
      </c>
      <c r="T87" s="431" t="s">
        <v>10</v>
      </c>
      <c r="U87" s="431" t="s">
        <v>10</v>
      </c>
      <c r="V87" s="431">
        <v>2.66</v>
      </c>
      <c r="W87" s="443">
        <v>2.64</v>
      </c>
      <c r="X87" s="443">
        <v>2.15</v>
      </c>
      <c r="Y87" s="443">
        <v>2.34</v>
      </c>
      <c r="Z87" s="431">
        <v>2.77</v>
      </c>
      <c r="AA87" s="245">
        <v>2.79</v>
      </c>
      <c r="AB87" s="243">
        <v>3.43</v>
      </c>
      <c r="AC87" s="244">
        <v>2.15</v>
      </c>
    </row>
    <row r="88" spans="1:29" ht="15" customHeight="1" x14ac:dyDescent="0.15">
      <c r="A88" s="92" t="s">
        <v>54</v>
      </c>
      <c r="B88" s="23" t="s">
        <v>1</v>
      </c>
      <c r="C88" s="432">
        <v>72.400000000000006</v>
      </c>
      <c r="D88" s="432" t="s">
        <v>10</v>
      </c>
      <c r="E88" s="432" t="s">
        <v>10</v>
      </c>
      <c r="F88" s="432" t="s">
        <v>10</v>
      </c>
      <c r="G88" s="432" t="s">
        <v>10</v>
      </c>
      <c r="H88" s="432">
        <v>71.8</v>
      </c>
      <c r="I88" s="432">
        <v>71.5</v>
      </c>
      <c r="J88" s="432">
        <v>69.3</v>
      </c>
      <c r="K88" s="432">
        <v>70.3</v>
      </c>
      <c r="L88" s="432">
        <v>70</v>
      </c>
      <c r="M88" s="432">
        <v>70.400000000000006</v>
      </c>
      <c r="N88" s="445">
        <v>71</v>
      </c>
      <c r="O88" s="437">
        <v>71.400000000000006</v>
      </c>
      <c r="P88" s="432">
        <v>72.099999999999994</v>
      </c>
      <c r="Q88" s="432">
        <v>72.099999999999994</v>
      </c>
      <c r="R88" s="432">
        <v>72</v>
      </c>
      <c r="S88" s="432" t="s">
        <v>10</v>
      </c>
      <c r="T88" s="432" t="s">
        <v>10</v>
      </c>
      <c r="U88" s="432" t="s">
        <v>10</v>
      </c>
      <c r="V88" s="432">
        <v>74.8</v>
      </c>
      <c r="W88" s="446">
        <v>74.7</v>
      </c>
      <c r="X88" s="446">
        <v>76.2</v>
      </c>
      <c r="Y88" s="446">
        <v>76.2</v>
      </c>
      <c r="Z88" s="432">
        <v>74</v>
      </c>
      <c r="AA88" s="248">
        <v>72.400000000000006</v>
      </c>
      <c r="AB88" s="242">
        <v>76.2</v>
      </c>
      <c r="AC88" s="23">
        <v>69.3</v>
      </c>
    </row>
    <row r="89" spans="1:29" s="54" customFormat="1" ht="15" customHeight="1" x14ac:dyDescent="0.15">
      <c r="A89" s="311" t="s">
        <v>71</v>
      </c>
      <c r="B89" s="98" t="s">
        <v>16</v>
      </c>
      <c r="C89" s="46">
        <v>980</v>
      </c>
      <c r="D89" s="46" t="s">
        <v>10</v>
      </c>
      <c r="E89" s="46" t="s">
        <v>10</v>
      </c>
      <c r="F89" s="46" t="s">
        <v>10</v>
      </c>
      <c r="G89" s="46" t="s">
        <v>10</v>
      </c>
      <c r="H89" s="46">
        <v>470</v>
      </c>
      <c r="I89" s="46">
        <v>1400</v>
      </c>
      <c r="J89" s="46">
        <v>1400</v>
      </c>
      <c r="K89" s="46">
        <v>1800</v>
      </c>
      <c r="L89" s="46">
        <v>1700</v>
      </c>
      <c r="M89" s="46">
        <v>2500</v>
      </c>
      <c r="N89" s="95">
        <v>630</v>
      </c>
      <c r="O89" s="50">
        <v>200</v>
      </c>
      <c r="P89" s="46">
        <v>4200</v>
      </c>
      <c r="Q89" s="46">
        <v>240</v>
      </c>
      <c r="R89" s="46">
        <v>1900</v>
      </c>
      <c r="S89" s="46" t="s">
        <v>10</v>
      </c>
      <c r="T89" s="46" t="s">
        <v>10</v>
      </c>
      <c r="U89" s="46" t="s">
        <v>10</v>
      </c>
      <c r="V89" s="46">
        <v>1100</v>
      </c>
      <c r="W89" s="105">
        <v>4700</v>
      </c>
      <c r="X89" s="105">
        <v>2500</v>
      </c>
      <c r="Y89" s="105">
        <v>1000</v>
      </c>
      <c r="Z89" s="46">
        <v>1700</v>
      </c>
      <c r="AA89" s="96">
        <v>1700</v>
      </c>
      <c r="AB89" s="97">
        <v>4700</v>
      </c>
      <c r="AC89" s="98">
        <v>200</v>
      </c>
    </row>
    <row r="90" spans="1:29" s="54" customFormat="1" ht="15" customHeight="1" x14ac:dyDescent="0.15">
      <c r="A90" s="311" t="s">
        <v>72</v>
      </c>
      <c r="B90" s="103" t="s">
        <v>16</v>
      </c>
      <c r="C90" s="46" t="s">
        <v>10</v>
      </c>
      <c r="D90" s="46" t="s">
        <v>10</v>
      </c>
      <c r="E90" s="46" t="s">
        <v>10</v>
      </c>
      <c r="F90" s="46" t="s">
        <v>10</v>
      </c>
      <c r="G90" s="46" t="s">
        <v>10</v>
      </c>
      <c r="H90" s="46" t="s">
        <v>10</v>
      </c>
      <c r="I90" s="46" t="s">
        <v>10</v>
      </c>
      <c r="J90" s="46" t="s">
        <v>10</v>
      </c>
      <c r="K90" s="46" t="s">
        <v>10</v>
      </c>
      <c r="L90" s="46">
        <v>540</v>
      </c>
      <c r="M90" s="46" t="s">
        <v>10</v>
      </c>
      <c r="N90" s="95" t="s">
        <v>10</v>
      </c>
      <c r="O90" s="50" t="s">
        <v>10</v>
      </c>
      <c r="P90" s="46" t="s">
        <v>10</v>
      </c>
      <c r="Q90" s="46" t="s">
        <v>10</v>
      </c>
      <c r="R90" s="46">
        <v>510</v>
      </c>
      <c r="S90" s="46" t="s">
        <v>10</v>
      </c>
      <c r="T90" s="46" t="s">
        <v>10</v>
      </c>
      <c r="U90" s="46" t="s">
        <v>10</v>
      </c>
      <c r="V90" s="46" t="s">
        <v>10</v>
      </c>
      <c r="W90" s="105" t="s">
        <v>10</v>
      </c>
      <c r="X90" s="105">
        <v>730</v>
      </c>
      <c r="Y90" s="105" t="s">
        <v>10</v>
      </c>
      <c r="Z90" s="46" t="s">
        <v>10</v>
      </c>
      <c r="AA90" s="50">
        <v>590</v>
      </c>
      <c r="AB90" s="102">
        <v>730</v>
      </c>
      <c r="AC90" s="103">
        <v>510</v>
      </c>
    </row>
    <row r="91" spans="1:29" s="54" customFormat="1" ht="15" customHeight="1" thickBot="1" x14ac:dyDescent="0.2">
      <c r="A91" s="309" t="s">
        <v>73</v>
      </c>
      <c r="B91" s="98" t="s">
        <v>16</v>
      </c>
      <c r="C91" s="46" t="s">
        <v>10</v>
      </c>
      <c r="D91" s="46" t="s">
        <v>10</v>
      </c>
      <c r="E91" s="46" t="s">
        <v>10</v>
      </c>
      <c r="F91" s="46" t="s">
        <v>10</v>
      </c>
      <c r="G91" s="46" t="s">
        <v>10</v>
      </c>
      <c r="H91" s="46" t="s">
        <v>10</v>
      </c>
      <c r="I91" s="46" t="s">
        <v>10</v>
      </c>
      <c r="J91" s="46" t="s">
        <v>10</v>
      </c>
      <c r="K91" s="46" t="s">
        <v>10</v>
      </c>
      <c r="L91" s="46">
        <v>160</v>
      </c>
      <c r="M91" s="46" t="s">
        <v>10</v>
      </c>
      <c r="N91" s="95" t="s">
        <v>10</v>
      </c>
      <c r="O91" s="50" t="s">
        <v>10</v>
      </c>
      <c r="P91" s="46" t="s">
        <v>10</v>
      </c>
      <c r="Q91" s="46" t="s">
        <v>10</v>
      </c>
      <c r="R91" s="46">
        <v>170</v>
      </c>
      <c r="S91" s="46" t="s">
        <v>10</v>
      </c>
      <c r="T91" s="46" t="s">
        <v>10</v>
      </c>
      <c r="U91" s="46" t="s">
        <v>10</v>
      </c>
      <c r="V91" s="46" t="s">
        <v>10</v>
      </c>
      <c r="W91" s="105" t="s">
        <v>10</v>
      </c>
      <c r="X91" s="105">
        <v>220</v>
      </c>
      <c r="Y91" s="105" t="s">
        <v>10</v>
      </c>
      <c r="Z91" s="46" t="s">
        <v>10</v>
      </c>
      <c r="AA91" s="96">
        <v>180</v>
      </c>
      <c r="AB91" s="97">
        <v>220</v>
      </c>
      <c r="AC91" s="98">
        <v>160</v>
      </c>
    </row>
    <row r="92" spans="1:29" ht="15" hidden="1" customHeight="1" thickTop="1" x14ac:dyDescent="0.15">
      <c r="A92" s="49" t="s">
        <v>75</v>
      </c>
      <c r="B92" s="20"/>
      <c r="C92" s="422"/>
      <c r="D92" s="422"/>
      <c r="E92" s="422"/>
      <c r="F92" s="422"/>
      <c r="G92" s="422"/>
      <c r="H92" s="422"/>
      <c r="I92" s="422"/>
      <c r="J92" s="422"/>
      <c r="K92" s="422"/>
      <c r="L92" s="422"/>
      <c r="M92" s="422"/>
      <c r="N92" s="423"/>
      <c r="O92" s="421"/>
      <c r="P92" s="422"/>
      <c r="Q92" s="422"/>
      <c r="R92" s="422"/>
      <c r="S92" s="422"/>
      <c r="T92" s="422"/>
      <c r="U92" s="422"/>
      <c r="V92" s="422"/>
      <c r="W92" s="21"/>
      <c r="X92" s="21"/>
      <c r="Y92" s="21"/>
      <c r="Z92" s="423"/>
      <c r="AA92" s="459"/>
      <c r="AB92" s="460"/>
      <c r="AC92" s="461"/>
    </row>
    <row r="93" spans="1:29" s="91" customFormat="1" ht="15" hidden="1" customHeight="1" x14ac:dyDescent="0.15">
      <c r="A93" s="112" t="s">
        <v>52</v>
      </c>
      <c r="B93" s="100" t="s">
        <v>1</v>
      </c>
      <c r="C93" s="249"/>
      <c r="D93" s="249"/>
      <c r="E93" s="249"/>
      <c r="F93" s="249"/>
      <c r="G93" s="249"/>
      <c r="H93" s="249"/>
      <c r="I93" s="249"/>
      <c r="J93" s="249"/>
      <c r="K93" s="249"/>
      <c r="L93" s="249"/>
      <c r="M93" s="249"/>
      <c r="N93" s="262"/>
      <c r="O93" s="245"/>
      <c r="P93" s="249"/>
      <c r="Q93" s="249"/>
      <c r="R93" s="249"/>
      <c r="S93" s="249"/>
      <c r="T93" s="249"/>
      <c r="U93" s="249"/>
      <c r="V93" s="249"/>
      <c r="W93" s="263"/>
      <c r="X93" s="263"/>
      <c r="Y93" s="263"/>
      <c r="Z93" s="249"/>
      <c r="AA93" s="245" t="e">
        <f>ROUND(AVERAGE(#REF!),1)</f>
        <v>#REF!</v>
      </c>
      <c r="AB93" s="243" t="e">
        <f>MAX(#REF!)</f>
        <v>#REF!</v>
      </c>
      <c r="AC93" s="244" t="e">
        <f>MIN(#REF!)</f>
        <v>#REF!</v>
      </c>
    </row>
    <row r="94" spans="1:29" ht="15" hidden="1" customHeight="1" x14ac:dyDescent="0.15">
      <c r="A94" s="22" t="s">
        <v>53</v>
      </c>
      <c r="B94" s="23" t="s">
        <v>1</v>
      </c>
      <c r="C94" s="249"/>
      <c r="D94" s="249"/>
      <c r="E94" s="249"/>
      <c r="F94" s="249"/>
      <c r="G94" s="249"/>
      <c r="H94" s="249"/>
      <c r="I94" s="249"/>
      <c r="J94" s="249"/>
      <c r="K94" s="249"/>
      <c r="L94" s="249"/>
      <c r="M94" s="249"/>
      <c r="N94" s="262"/>
      <c r="O94" s="245"/>
      <c r="P94" s="249"/>
      <c r="Q94" s="249"/>
      <c r="R94" s="249"/>
      <c r="S94" s="249"/>
      <c r="T94" s="249"/>
      <c r="U94" s="249"/>
      <c r="V94" s="249"/>
      <c r="W94" s="263"/>
      <c r="X94" s="263"/>
      <c r="Y94" s="263"/>
      <c r="Z94" s="249"/>
      <c r="AA94" s="245" t="e">
        <f>ROUND(AVERAGE(#REF!),1)</f>
        <v>#REF!</v>
      </c>
      <c r="AB94" s="243" t="e">
        <f>MAX(#REF!)</f>
        <v>#REF!</v>
      </c>
      <c r="AC94" s="244" t="e">
        <f>MIN(#REF!)</f>
        <v>#REF!</v>
      </c>
    </row>
    <row r="95" spans="1:29" ht="15" hidden="1" customHeight="1" x14ac:dyDescent="0.15">
      <c r="A95" s="22" t="s">
        <v>54</v>
      </c>
      <c r="B95" s="23" t="s">
        <v>1</v>
      </c>
      <c r="C95" s="249"/>
      <c r="D95" s="249"/>
      <c r="E95" s="249"/>
      <c r="F95" s="249"/>
      <c r="G95" s="249"/>
      <c r="H95" s="249"/>
      <c r="I95" s="249"/>
      <c r="J95" s="249"/>
      <c r="K95" s="249"/>
      <c r="L95" s="249"/>
      <c r="M95" s="249"/>
      <c r="N95" s="262"/>
      <c r="O95" s="245"/>
      <c r="P95" s="249"/>
      <c r="Q95" s="249"/>
      <c r="R95" s="249"/>
      <c r="S95" s="249"/>
      <c r="T95" s="249"/>
      <c r="U95" s="249"/>
      <c r="V95" s="249"/>
      <c r="W95" s="263"/>
      <c r="X95" s="263"/>
      <c r="Y95" s="263"/>
      <c r="Z95" s="249"/>
      <c r="AA95" s="248" t="e">
        <f>ROUND(AVERAGE(#REF!),1)</f>
        <v>#REF!</v>
      </c>
      <c r="AB95" s="242" t="e">
        <f>MAX(#REF!)</f>
        <v>#REF!</v>
      </c>
      <c r="AC95" s="23" t="e">
        <f>MIN(#REF!)</f>
        <v>#REF!</v>
      </c>
    </row>
    <row r="96" spans="1:29" s="54" customFormat="1" ht="15" hidden="1" customHeight="1" x14ac:dyDescent="0.15">
      <c r="A96" s="200" t="s">
        <v>71</v>
      </c>
      <c r="B96" s="94" t="s">
        <v>16</v>
      </c>
      <c r="C96" s="249"/>
      <c r="D96" s="249"/>
      <c r="E96" s="249"/>
      <c r="F96" s="249"/>
      <c r="G96" s="249"/>
      <c r="H96" s="249"/>
      <c r="I96" s="249"/>
      <c r="J96" s="249"/>
      <c r="K96" s="249"/>
      <c r="L96" s="249"/>
      <c r="M96" s="249"/>
      <c r="N96" s="262"/>
      <c r="O96" s="245"/>
      <c r="P96" s="249"/>
      <c r="Q96" s="249"/>
      <c r="R96" s="249"/>
      <c r="S96" s="249"/>
      <c r="T96" s="249"/>
      <c r="U96" s="249"/>
      <c r="V96" s="249"/>
      <c r="W96" s="263"/>
      <c r="X96" s="263"/>
      <c r="Y96" s="263"/>
      <c r="Z96" s="249"/>
      <c r="AA96" s="264" t="e">
        <f>ROUND(AVERAGE(#REF!),IF(AVERAGE(#REF!)&lt;1000,-1,-2))</f>
        <v>#REF!</v>
      </c>
      <c r="AB96" s="265" t="e">
        <f>(ROUND(MAX(#REF!),IF(MAX(#REF!)&lt;1000,-1,-2)))</f>
        <v>#REF!</v>
      </c>
      <c r="AC96" s="266" t="e">
        <f>MIN(#REF!)</f>
        <v>#REF!</v>
      </c>
    </row>
    <row r="97" spans="1:29" s="54" customFormat="1" ht="15" hidden="1" customHeight="1" x14ac:dyDescent="0.15">
      <c r="A97" s="200" t="s">
        <v>90</v>
      </c>
      <c r="B97" s="94" t="s">
        <v>16</v>
      </c>
      <c r="C97" s="249"/>
      <c r="D97" s="249"/>
      <c r="E97" s="249"/>
      <c r="F97" s="249"/>
      <c r="G97" s="249"/>
      <c r="H97" s="249"/>
      <c r="I97" s="249"/>
      <c r="J97" s="249"/>
      <c r="K97" s="249"/>
      <c r="L97" s="249"/>
      <c r="M97" s="249"/>
      <c r="N97" s="262"/>
      <c r="O97" s="245"/>
      <c r="P97" s="249"/>
      <c r="Q97" s="249"/>
      <c r="R97" s="249"/>
      <c r="S97" s="249"/>
      <c r="T97" s="249"/>
      <c r="U97" s="249"/>
      <c r="V97" s="249"/>
      <c r="W97" s="263"/>
      <c r="X97" s="263"/>
      <c r="Y97" s="263"/>
      <c r="Z97" s="249"/>
      <c r="AA97" s="264" t="e">
        <f>ROUND(AVERAGE(#REF!),IF(AVERAGE(#REF!)&lt;1000,-1,-2))</f>
        <v>#REF!</v>
      </c>
      <c r="AB97" s="265" t="e">
        <f>(ROUND(MAX(#REF!),IF(MAX(#REF!)&lt;1000,-1,-2)))</f>
        <v>#REF!</v>
      </c>
      <c r="AC97" s="266" t="e">
        <f>MIN(#REF!)</f>
        <v>#REF!</v>
      </c>
    </row>
    <row r="98" spans="1:29" s="54" customFormat="1" ht="15" hidden="1" customHeight="1" thickBot="1" x14ac:dyDescent="0.2">
      <c r="A98" s="200" t="s">
        <v>91</v>
      </c>
      <c r="B98" s="94" t="s">
        <v>16</v>
      </c>
      <c r="C98" s="249"/>
      <c r="D98" s="249"/>
      <c r="E98" s="249"/>
      <c r="F98" s="249"/>
      <c r="G98" s="249"/>
      <c r="H98" s="249"/>
      <c r="I98" s="249"/>
      <c r="J98" s="249"/>
      <c r="K98" s="249"/>
      <c r="L98" s="249"/>
      <c r="M98" s="249"/>
      <c r="N98" s="262"/>
      <c r="O98" s="245"/>
      <c r="P98" s="249"/>
      <c r="Q98" s="249"/>
      <c r="R98" s="249"/>
      <c r="S98" s="249"/>
      <c r="T98" s="249"/>
      <c r="U98" s="249"/>
      <c r="V98" s="249"/>
      <c r="W98" s="263"/>
      <c r="X98" s="263"/>
      <c r="Y98" s="263"/>
      <c r="Z98" s="249"/>
      <c r="AA98" s="264" t="e">
        <f>ROUND(AVERAGE(#REF!),IF(AVERAGE(#REF!)&lt;100,0,-1))</f>
        <v>#REF!</v>
      </c>
      <c r="AB98" s="265" t="e">
        <f>MAX(#REF!)</f>
        <v>#REF!</v>
      </c>
      <c r="AC98" s="266" t="e">
        <f>MIN(#REF!)</f>
        <v>#REF!</v>
      </c>
    </row>
    <row r="99" spans="1:29" ht="15" customHeight="1" thickTop="1" x14ac:dyDescent="0.15">
      <c r="A99" s="49" t="s">
        <v>76</v>
      </c>
      <c r="B99" s="20"/>
      <c r="C99" s="422"/>
      <c r="D99" s="422"/>
      <c r="E99" s="422"/>
      <c r="F99" s="422"/>
      <c r="G99" s="422"/>
      <c r="H99" s="422"/>
      <c r="I99" s="422"/>
      <c r="J99" s="422"/>
      <c r="K99" s="422"/>
      <c r="L99" s="422"/>
      <c r="M99" s="422"/>
      <c r="N99" s="423"/>
      <c r="O99" s="421"/>
      <c r="P99" s="422"/>
      <c r="Q99" s="422"/>
      <c r="R99" s="422"/>
      <c r="S99" s="422"/>
      <c r="T99" s="422"/>
      <c r="U99" s="422"/>
      <c r="V99" s="422"/>
      <c r="W99" s="21"/>
      <c r="X99" s="21"/>
      <c r="Y99" s="21"/>
      <c r="Z99" s="423"/>
      <c r="AA99" s="409"/>
      <c r="AB99" s="410"/>
      <c r="AC99" s="411"/>
    </row>
    <row r="100" spans="1:29" s="91" customFormat="1" ht="15" customHeight="1" x14ac:dyDescent="0.15">
      <c r="A100" s="89" t="s">
        <v>52</v>
      </c>
      <c r="B100" s="100" t="s">
        <v>1</v>
      </c>
      <c r="C100" s="432">
        <v>21.7</v>
      </c>
      <c r="D100" s="432" t="s">
        <v>10</v>
      </c>
      <c r="E100" s="432" t="s">
        <v>10</v>
      </c>
      <c r="F100" s="432" t="s">
        <v>10</v>
      </c>
      <c r="G100" s="432">
        <v>22.2</v>
      </c>
      <c r="H100" s="432" t="s">
        <v>10</v>
      </c>
      <c r="I100" s="432" t="s">
        <v>10</v>
      </c>
      <c r="J100" s="432" t="s">
        <v>10</v>
      </c>
      <c r="K100" s="432" t="s">
        <v>10</v>
      </c>
      <c r="L100" s="432">
        <v>21.3</v>
      </c>
      <c r="M100" s="432">
        <v>20.2</v>
      </c>
      <c r="N100" s="445">
        <v>19.399999999999999</v>
      </c>
      <c r="O100" s="437">
        <v>22.4</v>
      </c>
      <c r="P100" s="432">
        <v>18.3</v>
      </c>
      <c r="Q100" s="432" t="s">
        <v>10</v>
      </c>
      <c r="R100" s="432">
        <v>17.8</v>
      </c>
      <c r="S100" s="432">
        <v>19.8</v>
      </c>
      <c r="T100" s="432">
        <v>15.7</v>
      </c>
      <c r="U100" s="432">
        <v>17</v>
      </c>
      <c r="V100" s="432">
        <v>20.2</v>
      </c>
      <c r="W100" s="446" t="s">
        <v>10</v>
      </c>
      <c r="X100" s="446" t="s">
        <v>10</v>
      </c>
      <c r="Y100" s="446" t="s">
        <v>10</v>
      </c>
      <c r="Z100" s="432">
        <v>21</v>
      </c>
      <c r="AA100" s="245">
        <v>19.8</v>
      </c>
      <c r="AB100" s="243">
        <v>22.4</v>
      </c>
      <c r="AC100" s="244">
        <v>15.7</v>
      </c>
    </row>
    <row r="101" spans="1:29" ht="15" customHeight="1" x14ac:dyDescent="0.15">
      <c r="A101" s="92" t="s">
        <v>53</v>
      </c>
      <c r="B101" s="23" t="s">
        <v>1</v>
      </c>
      <c r="C101" s="431">
        <v>6.08</v>
      </c>
      <c r="D101" s="431" t="s">
        <v>10</v>
      </c>
      <c r="E101" s="431" t="s">
        <v>10</v>
      </c>
      <c r="F101" s="431" t="s">
        <v>10</v>
      </c>
      <c r="G101" s="431">
        <v>6.28</v>
      </c>
      <c r="H101" s="431" t="s">
        <v>10</v>
      </c>
      <c r="I101" s="431" t="s">
        <v>10</v>
      </c>
      <c r="J101" s="431" t="s">
        <v>10</v>
      </c>
      <c r="K101" s="431" t="s">
        <v>10</v>
      </c>
      <c r="L101" s="431">
        <v>6.22</v>
      </c>
      <c r="M101" s="431">
        <v>5.88</v>
      </c>
      <c r="N101" s="442">
        <v>5.6</v>
      </c>
      <c r="O101" s="428">
        <v>6.31</v>
      </c>
      <c r="P101" s="431">
        <v>5.21</v>
      </c>
      <c r="Q101" s="431" t="s">
        <v>10</v>
      </c>
      <c r="R101" s="431">
        <v>4.92</v>
      </c>
      <c r="S101" s="431">
        <v>5.2</v>
      </c>
      <c r="T101" s="431">
        <v>4.03</v>
      </c>
      <c r="U101" s="431">
        <v>4.34</v>
      </c>
      <c r="V101" s="431">
        <v>4.95</v>
      </c>
      <c r="W101" s="443" t="s">
        <v>10</v>
      </c>
      <c r="X101" s="443" t="s">
        <v>10</v>
      </c>
      <c r="Y101" s="443" t="s">
        <v>10</v>
      </c>
      <c r="Z101" s="431">
        <v>5.25</v>
      </c>
      <c r="AA101" s="428">
        <v>5.41</v>
      </c>
      <c r="AB101" s="243">
        <v>6.31</v>
      </c>
      <c r="AC101" s="244">
        <v>4.03</v>
      </c>
    </row>
    <row r="102" spans="1:29" ht="15" customHeight="1" x14ac:dyDescent="0.15">
      <c r="A102" s="92" t="s">
        <v>54</v>
      </c>
      <c r="B102" s="23" t="s">
        <v>1</v>
      </c>
      <c r="C102" s="432">
        <v>72</v>
      </c>
      <c r="D102" s="432" t="s">
        <v>10</v>
      </c>
      <c r="E102" s="432" t="s">
        <v>10</v>
      </c>
      <c r="F102" s="432" t="s">
        <v>10</v>
      </c>
      <c r="G102" s="432">
        <v>71.7</v>
      </c>
      <c r="H102" s="432" t="s">
        <v>10</v>
      </c>
      <c r="I102" s="432" t="s">
        <v>10</v>
      </c>
      <c r="J102" s="432" t="s">
        <v>10</v>
      </c>
      <c r="K102" s="432" t="s">
        <v>10</v>
      </c>
      <c r="L102" s="432">
        <v>70.8</v>
      </c>
      <c r="M102" s="432">
        <v>70.900000000000006</v>
      </c>
      <c r="N102" s="445">
        <v>71.099999999999994</v>
      </c>
      <c r="O102" s="437">
        <v>71.8</v>
      </c>
      <c r="P102" s="432">
        <v>71.5</v>
      </c>
      <c r="Q102" s="432" t="s">
        <v>10</v>
      </c>
      <c r="R102" s="432">
        <v>72.400000000000006</v>
      </c>
      <c r="S102" s="432">
        <v>73.7</v>
      </c>
      <c r="T102" s="432">
        <v>74.3</v>
      </c>
      <c r="U102" s="432">
        <v>74.5</v>
      </c>
      <c r="V102" s="432">
        <v>75.5</v>
      </c>
      <c r="W102" s="446" t="s">
        <v>10</v>
      </c>
      <c r="X102" s="446" t="s">
        <v>10</v>
      </c>
      <c r="Y102" s="446" t="s">
        <v>10</v>
      </c>
      <c r="Z102" s="432">
        <v>75</v>
      </c>
      <c r="AA102" s="248">
        <v>72.7</v>
      </c>
      <c r="AB102" s="242">
        <v>75.5</v>
      </c>
      <c r="AC102" s="23">
        <v>70.8</v>
      </c>
    </row>
    <row r="103" spans="1:29" s="54" customFormat="1" ht="15" customHeight="1" x14ac:dyDescent="0.15">
      <c r="A103" s="311" t="s">
        <v>71</v>
      </c>
      <c r="B103" s="98" t="s">
        <v>16</v>
      </c>
      <c r="C103" s="46">
        <v>500</v>
      </c>
      <c r="D103" s="46" t="s">
        <v>10</v>
      </c>
      <c r="E103" s="46" t="s">
        <v>10</v>
      </c>
      <c r="F103" s="46" t="s">
        <v>10</v>
      </c>
      <c r="G103" s="46">
        <v>2100</v>
      </c>
      <c r="H103" s="46" t="s">
        <v>10</v>
      </c>
      <c r="I103" s="46" t="s">
        <v>10</v>
      </c>
      <c r="J103" s="46" t="s">
        <v>10</v>
      </c>
      <c r="K103" s="46" t="s">
        <v>10</v>
      </c>
      <c r="L103" s="46">
        <v>320</v>
      </c>
      <c r="M103" s="46">
        <v>480</v>
      </c>
      <c r="N103" s="95">
        <v>950</v>
      </c>
      <c r="O103" s="50">
        <v>900</v>
      </c>
      <c r="P103" s="46">
        <v>930</v>
      </c>
      <c r="Q103" s="46" t="s">
        <v>10</v>
      </c>
      <c r="R103" s="46">
        <v>1000</v>
      </c>
      <c r="S103" s="46">
        <v>1300</v>
      </c>
      <c r="T103" s="46">
        <v>1100</v>
      </c>
      <c r="U103" s="46">
        <v>180</v>
      </c>
      <c r="V103" s="46">
        <v>46</v>
      </c>
      <c r="W103" s="105" t="s">
        <v>10</v>
      </c>
      <c r="X103" s="105" t="s">
        <v>10</v>
      </c>
      <c r="Y103" s="105" t="s">
        <v>10</v>
      </c>
      <c r="Z103" s="46">
        <v>1500</v>
      </c>
      <c r="AA103" s="96">
        <v>870</v>
      </c>
      <c r="AB103" s="97">
        <v>2100</v>
      </c>
      <c r="AC103" s="98">
        <v>46</v>
      </c>
    </row>
    <row r="104" spans="1:29" s="54" customFormat="1" ht="15" customHeight="1" x14ac:dyDescent="0.15">
      <c r="A104" s="311" t="s">
        <v>72</v>
      </c>
      <c r="B104" s="98" t="s">
        <v>16</v>
      </c>
      <c r="C104" s="46" t="s">
        <v>10</v>
      </c>
      <c r="D104" s="46" t="s">
        <v>10</v>
      </c>
      <c r="E104" s="46" t="s">
        <v>10</v>
      </c>
      <c r="F104" s="46" t="s">
        <v>10</v>
      </c>
      <c r="G104" s="46" t="s">
        <v>10</v>
      </c>
      <c r="H104" s="46" t="s">
        <v>10</v>
      </c>
      <c r="I104" s="46" t="s">
        <v>10</v>
      </c>
      <c r="J104" s="46" t="s">
        <v>10</v>
      </c>
      <c r="K104" s="46" t="s">
        <v>10</v>
      </c>
      <c r="L104" s="46">
        <v>510</v>
      </c>
      <c r="M104" s="46" t="s">
        <v>10</v>
      </c>
      <c r="N104" s="95" t="s">
        <v>10</v>
      </c>
      <c r="O104" s="50" t="s">
        <v>10</v>
      </c>
      <c r="P104" s="46" t="s">
        <v>10</v>
      </c>
      <c r="Q104" s="46" t="s">
        <v>10</v>
      </c>
      <c r="R104" s="46">
        <v>540</v>
      </c>
      <c r="S104" s="46" t="s">
        <v>10</v>
      </c>
      <c r="T104" s="46" t="s">
        <v>10</v>
      </c>
      <c r="U104" s="46" t="s">
        <v>10</v>
      </c>
      <c r="V104" s="46" t="s">
        <v>10</v>
      </c>
      <c r="W104" s="105" t="s">
        <v>10</v>
      </c>
      <c r="X104" s="105" t="s">
        <v>10</v>
      </c>
      <c r="Y104" s="105" t="s">
        <v>10</v>
      </c>
      <c r="Z104" s="46" t="s">
        <v>10</v>
      </c>
      <c r="AA104" s="96">
        <v>530</v>
      </c>
      <c r="AB104" s="97">
        <v>540</v>
      </c>
      <c r="AC104" s="98">
        <v>510</v>
      </c>
    </row>
    <row r="105" spans="1:29" s="54" customFormat="1" ht="15" customHeight="1" thickBot="1" x14ac:dyDescent="0.2">
      <c r="A105" s="309" t="s">
        <v>73</v>
      </c>
      <c r="B105" s="198" t="s">
        <v>16</v>
      </c>
      <c r="C105" s="193" t="s">
        <v>10</v>
      </c>
      <c r="D105" s="193" t="s">
        <v>10</v>
      </c>
      <c r="E105" s="193" t="s">
        <v>10</v>
      </c>
      <c r="F105" s="193" t="s">
        <v>10</v>
      </c>
      <c r="G105" s="193" t="s">
        <v>10</v>
      </c>
      <c r="H105" s="193" t="s">
        <v>10</v>
      </c>
      <c r="I105" s="193" t="s">
        <v>10</v>
      </c>
      <c r="J105" s="193" t="s">
        <v>10</v>
      </c>
      <c r="K105" s="193" t="s">
        <v>10</v>
      </c>
      <c r="L105" s="193">
        <v>100</v>
      </c>
      <c r="M105" s="193" t="s">
        <v>10</v>
      </c>
      <c r="N105" s="199" t="s">
        <v>10</v>
      </c>
      <c r="O105" s="51" t="s">
        <v>10</v>
      </c>
      <c r="P105" s="193" t="s">
        <v>10</v>
      </c>
      <c r="Q105" s="193" t="s">
        <v>10</v>
      </c>
      <c r="R105" s="193">
        <v>130</v>
      </c>
      <c r="S105" s="193" t="s">
        <v>10</v>
      </c>
      <c r="T105" s="193" t="s">
        <v>10</v>
      </c>
      <c r="U105" s="193" t="s">
        <v>10</v>
      </c>
      <c r="V105" s="193" t="s">
        <v>10</v>
      </c>
      <c r="W105" s="312" t="s">
        <v>10</v>
      </c>
      <c r="X105" s="312" t="s">
        <v>10</v>
      </c>
      <c r="Y105" s="312" t="s">
        <v>10</v>
      </c>
      <c r="Z105" s="193" t="s">
        <v>10</v>
      </c>
      <c r="AA105" s="51">
        <v>120</v>
      </c>
      <c r="AB105" s="47">
        <v>130</v>
      </c>
      <c r="AC105" s="198">
        <v>100</v>
      </c>
    </row>
    <row r="106" spans="1:29" ht="15" hidden="1" customHeight="1" thickTop="1" x14ac:dyDescent="0.15">
      <c r="A106" s="49" t="s">
        <v>77</v>
      </c>
      <c r="B106" s="20"/>
      <c r="C106" s="286"/>
      <c r="D106" s="286"/>
      <c r="E106" s="286"/>
      <c r="F106" s="286"/>
      <c r="G106" s="286"/>
      <c r="H106" s="286"/>
      <c r="I106" s="286"/>
      <c r="J106" s="286"/>
      <c r="K106" s="286"/>
      <c r="L106" s="286"/>
      <c r="M106" s="286"/>
      <c r="N106" s="287"/>
      <c r="O106" s="285"/>
      <c r="P106" s="286"/>
      <c r="Q106" s="286"/>
      <c r="R106" s="286"/>
      <c r="S106" s="286"/>
      <c r="T106" s="286"/>
      <c r="U106" s="286"/>
      <c r="V106" s="286"/>
      <c r="W106" s="21"/>
      <c r="X106" s="21"/>
      <c r="Y106" s="21"/>
      <c r="Z106" s="287"/>
      <c r="AA106" s="459"/>
      <c r="AB106" s="460"/>
      <c r="AC106" s="461"/>
    </row>
    <row r="107" spans="1:29" s="91" customFormat="1" ht="15" hidden="1" customHeight="1" x14ac:dyDescent="0.15">
      <c r="A107" s="112" t="s">
        <v>52</v>
      </c>
      <c r="B107" s="100" t="s">
        <v>1</v>
      </c>
      <c r="C107" s="249"/>
      <c r="D107" s="249"/>
      <c r="E107" s="249"/>
      <c r="F107" s="249"/>
      <c r="G107" s="249"/>
      <c r="H107" s="249"/>
      <c r="I107" s="249"/>
      <c r="J107" s="249"/>
      <c r="K107" s="249"/>
      <c r="L107" s="249"/>
      <c r="M107" s="249"/>
      <c r="N107" s="262"/>
      <c r="O107" s="245"/>
      <c r="P107" s="249"/>
      <c r="Q107" s="249"/>
      <c r="R107" s="249"/>
      <c r="S107" s="249"/>
      <c r="T107" s="249"/>
      <c r="U107" s="249"/>
      <c r="V107" s="249"/>
      <c r="W107" s="263"/>
      <c r="X107" s="263"/>
      <c r="Y107" s="263"/>
      <c r="Z107" s="249"/>
      <c r="AA107" s="245" t="e">
        <f>ROUND(AVERAGE(#REF!),1)</f>
        <v>#REF!</v>
      </c>
      <c r="AB107" s="243" t="e">
        <f>MAX(#REF!)</f>
        <v>#REF!</v>
      </c>
      <c r="AC107" s="244" t="e">
        <f>MIN(#REF!)</f>
        <v>#REF!</v>
      </c>
    </row>
    <row r="108" spans="1:29" ht="15" hidden="1" customHeight="1" x14ac:dyDescent="0.15">
      <c r="A108" s="22" t="s">
        <v>53</v>
      </c>
      <c r="B108" s="23" t="s">
        <v>1</v>
      </c>
      <c r="C108" s="249"/>
      <c r="D108" s="249"/>
      <c r="E108" s="249"/>
      <c r="F108" s="249"/>
      <c r="G108" s="249"/>
      <c r="H108" s="249"/>
      <c r="I108" s="249"/>
      <c r="J108" s="249"/>
      <c r="K108" s="249"/>
      <c r="L108" s="249"/>
      <c r="M108" s="249"/>
      <c r="N108" s="262"/>
      <c r="O108" s="245"/>
      <c r="P108" s="249"/>
      <c r="Q108" s="249"/>
      <c r="R108" s="249"/>
      <c r="S108" s="249"/>
      <c r="T108" s="249"/>
      <c r="U108" s="249"/>
      <c r="V108" s="249"/>
      <c r="W108" s="263"/>
      <c r="X108" s="263"/>
      <c r="Y108" s="263"/>
      <c r="Z108" s="249"/>
      <c r="AA108" s="245" t="e">
        <f>ROUND(AVERAGE(#REF!),1)</f>
        <v>#REF!</v>
      </c>
      <c r="AB108" s="243" t="e">
        <f>MAX(#REF!)</f>
        <v>#REF!</v>
      </c>
      <c r="AC108" s="244" t="e">
        <f>MIN(#REF!)</f>
        <v>#REF!</v>
      </c>
    </row>
    <row r="109" spans="1:29" ht="15" hidden="1" customHeight="1" x14ac:dyDescent="0.15">
      <c r="A109" s="22" t="s">
        <v>54</v>
      </c>
      <c r="B109" s="23" t="s">
        <v>1</v>
      </c>
      <c r="C109" s="249"/>
      <c r="D109" s="249"/>
      <c r="E109" s="249"/>
      <c r="F109" s="249"/>
      <c r="G109" s="249"/>
      <c r="H109" s="249"/>
      <c r="I109" s="249"/>
      <c r="J109" s="249"/>
      <c r="K109" s="249"/>
      <c r="L109" s="249"/>
      <c r="M109" s="249"/>
      <c r="N109" s="262"/>
      <c r="O109" s="245"/>
      <c r="P109" s="249"/>
      <c r="Q109" s="249"/>
      <c r="R109" s="249"/>
      <c r="S109" s="249"/>
      <c r="T109" s="249"/>
      <c r="U109" s="249"/>
      <c r="V109" s="249"/>
      <c r="W109" s="263"/>
      <c r="X109" s="263"/>
      <c r="Y109" s="263"/>
      <c r="Z109" s="249"/>
      <c r="AA109" s="245" t="e">
        <f>ROUND(AVERAGE(#REF!),1)</f>
        <v>#REF!</v>
      </c>
      <c r="AB109" s="243" t="e">
        <f>MAX(#REF!)</f>
        <v>#REF!</v>
      </c>
      <c r="AC109" s="244" t="e">
        <f>MIN(#REF!)</f>
        <v>#REF!</v>
      </c>
    </row>
    <row r="110" spans="1:29" ht="15" hidden="1" customHeight="1" x14ac:dyDescent="0.15">
      <c r="A110" s="200" t="s">
        <v>71</v>
      </c>
      <c r="B110" s="94" t="s">
        <v>16</v>
      </c>
      <c r="C110" s="249"/>
      <c r="D110" s="249"/>
      <c r="E110" s="249"/>
      <c r="F110" s="249"/>
      <c r="G110" s="249"/>
      <c r="H110" s="249"/>
      <c r="I110" s="249"/>
      <c r="J110" s="249"/>
      <c r="K110" s="249"/>
      <c r="L110" s="249"/>
      <c r="M110" s="249"/>
      <c r="N110" s="262"/>
      <c r="O110" s="245"/>
      <c r="P110" s="249"/>
      <c r="Q110" s="249"/>
      <c r="R110" s="249"/>
      <c r="S110" s="249"/>
      <c r="T110" s="249"/>
      <c r="U110" s="249"/>
      <c r="V110" s="249"/>
      <c r="W110" s="263"/>
      <c r="X110" s="263"/>
      <c r="Y110" s="263"/>
      <c r="Z110" s="249"/>
      <c r="AA110" s="245" t="e">
        <f>ROUND(AVERAGE(#REF!),IF(AVERAGE(#REF!)&lt;1000,-1,-2))</f>
        <v>#REF!</v>
      </c>
      <c r="AB110" s="243" t="e">
        <f>(ROUND(MAX(#REF!),IF(MAX(#REF!)&lt;1000,-1,-2)))</f>
        <v>#REF!</v>
      </c>
      <c r="AC110" s="244" t="e">
        <f>MIN(#REF!)</f>
        <v>#REF!</v>
      </c>
    </row>
    <row r="111" spans="1:29" ht="15" hidden="1" customHeight="1" x14ac:dyDescent="0.15">
      <c r="A111" s="200" t="s">
        <v>90</v>
      </c>
      <c r="B111" s="94" t="s">
        <v>16</v>
      </c>
      <c r="C111" s="249"/>
      <c r="D111" s="249"/>
      <c r="E111" s="249"/>
      <c r="F111" s="249"/>
      <c r="G111" s="249"/>
      <c r="H111" s="249"/>
      <c r="I111" s="249"/>
      <c r="J111" s="249"/>
      <c r="K111" s="249"/>
      <c r="L111" s="249"/>
      <c r="M111" s="249"/>
      <c r="N111" s="262"/>
      <c r="O111" s="245"/>
      <c r="P111" s="249"/>
      <c r="Q111" s="249"/>
      <c r="R111" s="249"/>
      <c r="S111" s="249"/>
      <c r="T111" s="249"/>
      <c r="U111" s="249"/>
      <c r="V111" s="249"/>
      <c r="W111" s="263"/>
      <c r="X111" s="263"/>
      <c r="Y111" s="263"/>
      <c r="Z111" s="249"/>
      <c r="AA111" s="245" t="e">
        <f>ROUND(AVERAGE(#REF!),IF(AVERAGE(#REF!)&lt;1000,-1,-2))</f>
        <v>#REF!</v>
      </c>
      <c r="AB111" s="243" t="e">
        <f>(ROUND(MAX(#REF!),IF(MAX(#REF!)&lt;1000,-1,-2)))</f>
        <v>#REF!</v>
      </c>
      <c r="AC111" s="244" t="e">
        <f>MIN(#REF!)</f>
        <v>#REF!</v>
      </c>
    </row>
    <row r="112" spans="1:29" ht="15" hidden="1" customHeight="1" thickBot="1" x14ac:dyDescent="0.2">
      <c r="A112" s="200" t="s">
        <v>91</v>
      </c>
      <c r="B112" s="94" t="s">
        <v>16</v>
      </c>
      <c r="C112" s="249"/>
      <c r="D112" s="249"/>
      <c r="E112" s="249"/>
      <c r="F112" s="249"/>
      <c r="G112" s="249"/>
      <c r="H112" s="249"/>
      <c r="I112" s="249"/>
      <c r="J112" s="249"/>
      <c r="K112" s="249"/>
      <c r="L112" s="249"/>
      <c r="M112" s="249"/>
      <c r="N112" s="262"/>
      <c r="O112" s="245"/>
      <c r="P112" s="249"/>
      <c r="Q112" s="249"/>
      <c r="R112" s="249"/>
      <c r="S112" s="249"/>
      <c r="T112" s="249"/>
      <c r="U112" s="249"/>
      <c r="V112" s="249"/>
      <c r="W112" s="263"/>
      <c r="X112" s="263"/>
      <c r="Y112" s="263"/>
      <c r="Z112" s="249"/>
      <c r="AA112" s="248" t="e">
        <f>ROUND(AVERAGE(#REF!),IF(AVERAGE(#REF!)&lt;100,0,-1))</f>
        <v>#REF!</v>
      </c>
      <c r="AB112" s="242" t="e">
        <f>MAX(#REF!)</f>
        <v>#REF!</v>
      </c>
      <c r="AC112" s="23" t="e">
        <f>MIN(#REF!)</f>
        <v>#REF!</v>
      </c>
    </row>
    <row r="113" spans="1:29" s="54" customFormat="1" ht="15" hidden="1" customHeight="1" thickTop="1" x14ac:dyDescent="0.15">
      <c r="A113" s="49" t="s">
        <v>78</v>
      </c>
      <c r="B113" s="20"/>
      <c r="C113" s="286"/>
      <c r="D113" s="286"/>
      <c r="E113" s="286"/>
      <c r="F113" s="286"/>
      <c r="G113" s="286"/>
      <c r="H113" s="286"/>
      <c r="I113" s="286"/>
      <c r="J113" s="286"/>
      <c r="K113" s="286"/>
      <c r="L113" s="286"/>
      <c r="M113" s="286"/>
      <c r="N113" s="287"/>
      <c r="O113" s="285"/>
      <c r="P113" s="286"/>
      <c r="Q113" s="286"/>
      <c r="R113" s="286"/>
      <c r="S113" s="286"/>
      <c r="T113" s="286"/>
      <c r="U113" s="286"/>
      <c r="V113" s="286"/>
      <c r="W113" s="21"/>
      <c r="X113" s="21"/>
      <c r="Y113" s="21"/>
      <c r="Z113" s="287"/>
      <c r="AA113" s="459"/>
      <c r="AB113" s="460"/>
      <c r="AC113" s="461"/>
    </row>
    <row r="114" spans="1:29" s="54" customFormat="1" ht="15" hidden="1" customHeight="1" x14ac:dyDescent="0.15">
      <c r="A114" s="112" t="s">
        <v>52</v>
      </c>
      <c r="B114" s="100" t="s">
        <v>1</v>
      </c>
      <c r="C114" s="249"/>
      <c r="D114" s="249"/>
      <c r="E114" s="249"/>
      <c r="F114" s="249"/>
      <c r="G114" s="249"/>
      <c r="H114" s="249"/>
      <c r="I114" s="249"/>
      <c r="J114" s="249"/>
      <c r="K114" s="249"/>
      <c r="L114" s="249"/>
      <c r="M114" s="249"/>
      <c r="N114" s="262"/>
      <c r="O114" s="245"/>
      <c r="P114" s="249"/>
      <c r="Q114" s="249"/>
      <c r="R114" s="249"/>
      <c r="S114" s="249"/>
      <c r="T114" s="249"/>
      <c r="U114" s="249"/>
      <c r="V114" s="249"/>
      <c r="W114" s="263"/>
      <c r="X114" s="263"/>
      <c r="Y114" s="263"/>
      <c r="Z114" s="249"/>
      <c r="AA114" s="245" t="e">
        <f>ROUND(AVERAGE(#REF!),1)</f>
        <v>#REF!</v>
      </c>
      <c r="AB114" s="243" t="e">
        <f>MAX(#REF!)</f>
        <v>#REF!</v>
      </c>
      <c r="AC114" s="244" t="e">
        <f>MIN(#REF!)</f>
        <v>#REF!</v>
      </c>
    </row>
    <row r="115" spans="1:29" s="54" customFormat="1" ht="15" hidden="1" customHeight="1" x14ac:dyDescent="0.15">
      <c r="A115" s="22" t="s">
        <v>53</v>
      </c>
      <c r="B115" s="23" t="s">
        <v>1</v>
      </c>
      <c r="C115" s="249"/>
      <c r="D115" s="249"/>
      <c r="E115" s="249"/>
      <c r="F115" s="249"/>
      <c r="G115" s="249"/>
      <c r="H115" s="249"/>
      <c r="I115" s="249"/>
      <c r="J115" s="249"/>
      <c r="K115" s="249"/>
      <c r="L115" s="249"/>
      <c r="M115" s="249"/>
      <c r="N115" s="262"/>
      <c r="O115" s="245"/>
      <c r="P115" s="249"/>
      <c r="Q115" s="249"/>
      <c r="R115" s="249"/>
      <c r="S115" s="249"/>
      <c r="T115" s="249"/>
      <c r="U115" s="249"/>
      <c r="V115" s="249"/>
      <c r="W115" s="263"/>
      <c r="X115" s="263"/>
      <c r="Y115" s="263"/>
      <c r="Z115" s="249"/>
      <c r="AA115" s="245" t="e">
        <f>ROUND(AVERAGE(#REF!),1)</f>
        <v>#REF!</v>
      </c>
      <c r="AB115" s="243" t="e">
        <f>MAX(#REF!)</f>
        <v>#REF!</v>
      </c>
      <c r="AC115" s="244" t="e">
        <f>MIN(#REF!)</f>
        <v>#REF!</v>
      </c>
    </row>
    <row r="116" spans="1:29" ht="15" hidden="1" customHeight="1" x14ac:dyDescent="0.15">
      <c r="A116" s="22" t="s">
        <v>54</v>
      </c>
      <c r="B116" s="23" t="s">
        <v>1</v>
      </c>
      <c r="C116" s="249"/>
      <c r="D116" s="249"/>
      <c r="E116" s="249"/>
      <c r="F116" s="249"/>
      <c r="G116" s="249"/>
      <c r="H116" s="249"/>
      <c r="I116" s="249"/>
      <c r="J116" s="249"/>
      <c r="K116" s="249"/>
      <c r="L116" s="249"/>
      <c r="M116" s="249"/>
      <c r="N116" s="262"/>
      <c r="O116" s="245"/>
      <c r="P116" s="249"/>
      <c r="Q116" s="249"/>
      <c r="R116" s="249"/>
      <c r="S116" s="249"/>
      <c r="T116" s="249"/>
      <c r="U116" s="249"/>
      <c r="V116" s="249"/>
      <c r="W116" s="263"/>
      <c r="X116" s="263"/>
      <c r="Y116" s="263"/>
      <c r="Z116" s="249"/>
      <c r="AA116" s="248" t="e">
        <f>ROUND(AVERAGE(#REF!),1)</f>
        <v>#REF!</v>
      </c>
      <c r="AB116" s="242" t="e">
        <f>MAX(#REF!)</f>
        <v>#REF!</v>
      </c>
      <c r="AC116" s="23" t="e">
        <f>MIN(#REF!)</f>
        <v>#REF!</v>
      </c>
    </row>
    <row r="117" spans="1:29" s="91" customFormat="1" ht="15" hidden="1" customHeight="1" x14ac:dyDescent="0.15">
      <c r="A117" s="200" t="s">
        <v>71</v>
      </c>
      <c r="B117" s="94" t="s">
        <v>16</v>
      </c>
      <c r="C117" s="249"/>
      <c r="D117" s="249"/>
      <c r="E117" s="249"/>
      <c r="F117" s="249"/>
      <c r="G117" s="249"/>
      <c r="H117" s="249"/>
      <c r="I117" s="249"/>
      <c r="J117" s="249"/>
      <c r="K117" s="249"/>
      <c r="L117" s="249"/>
      <c r="M117" s="249"/>
      <c r="N117" s="262"/>
      <c r="O117" s="245"/>
      <c r="P117" s="249"/>
      <c r="Q117" s="249"/>
      <c r="R117" s="249"/>
      <c r="S117" s="249"/>
      <c r="T117" s="249"/>
      <c r="U117" s="249"/>
      <c r="V117" s="249"/>
      <c r="W117" s="263"/>
      <c r="X117" s="263"/>
      <c r="Y117" s="263"/>
      <c r="Z117" s="249"/>
      <c r="AA117" s="264" t="e">
        <f>ROUND(AVERAGE(#REF!),IF(AVERAGE(#REF!)&lt;1000,-1,-2))</f>
        <v>#REF!</v>
      </c>
      <c r="AB117" s="265" t="e">
        <f>(ROUND(MAX(#REF!),IF(MAX(#REF!)&lt;1000,-1,-2)))</f>
        <v>#REF!</v>
      </c>
      <c r="AC117" s="266" t="e">
        <f>MIN(#REF!)</f>
        <v>#REF!</v>
      </c>
    </row>
    <row r="118" spans="1:29" ht="15" hidden="1" customHeight="1" x14ac:dyDescent="0.15">
      <c r="A118" s="200" t="s">
        <v>90</v>
      </c>
      <c r="B118" s="94" t="s">
        <v>16</v>
      </c>
      <c r="C118" s="249"/>
      <c r="D118" s="249"/>
      <c r="E118" s="249"/>
      <c r="F118" s="249"/>
      <c r="G118" s="249"/>
      <c r="H118" s="249"/>
      <c r="I118" s="249"/>
      <c r="J118" s="249"/>
      <c r="K118" s="249"/>
      <c r="L118" s="249"/>
      <c r="M118" s="249"/>
      <c r="N118" s="262"/>
      <c r="O118" s="245"/>
      <c r="P118" s="249"/>
      <c r="Q118" s="249"/>
      <c r="R118" s="249"/>
      <c r="S118" s="249"/>
      <c r="T118" s="249"/>
      <c r="U118" s="249"/>
      <c r="V118" s="249"/>
      <c r="W118" s="263"/>
      <c r="X118" s="263"/>
      <c r="Y118" s="263"/>
      <c r="Z118" s="249"/>
      <c r="AA118" s="264" t="e">
        <f>ROUND(AVERAGE(#REF!),IF(AVERAGE(#REF!)&lt;1000,-1,-2))</f>
        <v>#REF!</v>
      </c>
      <c r="AB118" s="265" t="e">
        <f>(ROUND(MAX(#REF!),IF(MAX(#REF!)&lt;1000,-1,-2)))</f>
        <v>#REF!</v>
      </c>
      <c r="AC118" s="266" t="e">
        <f>MIN(#REF!)</f>
        <v>#REF!</v>
      </c>
    </row>
    <row r="119" spans="1:29" ht="15" hidden="1" customHeight="1" thickBot="1" x14ac:dyDescent="0.2">
      <c r="A119" s="200" t="s">
        <v>91</v>
      </c>
      <c r="B119" s="94" t="s">
        <v>16</v>
      </c>
      <c r="C119" s="249"/>
      <c r="D119" s="249"/>
      <c r="E119" s="249"/>
      <c r="F119" s="249"/>
      <c r="G119" s="249"/>
      <c r="H119" s="249"/>
      <c r="I119" s="249"/>
      <c r="J119" s="249"/>
      <c r="K119" s="249"/>
      <c r="L119" s="249"/>
      <c r="M119" s="249"/>
      <c r="N119" s="262"/>
      <c r="O119" s="245"/>
      <c r="P119" s="249"/>
      <c r="Q119" s="249"/>
      <c r="R119" s="249"/>
      <c r="S119" s="249"/>
      <c r="T119" s="249"/>
      <c r="U119" s="249"/>
      <c r="V119" s="249"/>
      <c r="W119" s="263"/>
      <c r="X119" s="263"/>
      <c r="Y119" s="263"/>
      <c r="Z119" s="249"/>
      <c r="AA119" s="264" t="e">
        <f>ROUND(AVERAGE(#REF!),IF(AVERAGE(#REF!)&lt;1000,-1,-2))</f>
        <v>#REF!</v>
      </c>
      <c r="AB119" s="265" t="e">
        <f>(ROUND(MAX(#REF!),IF(MAX(#REF!)&lt;1000,-1,-2)))</f>
        <v>#REF!</v>
      </c>
      <c r="AC119" s="266" t="e">
        <f>MIN(#REF!)</f>
        <v>#REF!</v>
      </c>
    </row>
    <row r="120" spans="1:29" s="54" customFormat="1" ht="15" customHeight="1" thickTop="1" x14ac:dyDescent="0.15">
      <c r="A120" s="49" t="s">
        <v>79</v>
      </c>
      <c r="B120" s="20"/>
      <c r="C120" s="286"/>
      <c r="D120" s="286"/>
      <c r="E120" s="286"/>
      <c r="F120" s="286"/>
      <c r="G120" s="286"/>
      <c r="H120" s="286"/>
      <c r="I120" s="286"/>
      <c r="J120" s="286"/>
      <c r="K120" s="286"/>
      <c r="L120" s="286"/>
      <c r="M120" s="286"/>
      <c r="N120" s="287"/>
      <c r="O120" s="285"/>
      <c r="P120" s="286"/>
      <c r="Q120" s="286"/>
      <c r="R120" s="286"/>
      <c r="S120" s="286"/>
      <c r="T120" s="286"/>
      <c r="U120" s="286"/>
      <c r="V120" s="286"/>
      <c r="W120" s="21"/>
      <c r="X120" s="21"/>
      <c r="Y120" s="21"/>
      <c r="Z120" s="287"/>
      <c r="AA120" s="409"/>
      <c r="AB120" s="410"/>
      <c r="AC120" s="411"/>
    </row>
    <row r="121" spans="1:29" s="54" customFormat="1" ht="15" customHeight="1" x14ac:dyDescent="0.15">
      <c r="A121" s="89" t="s">
        <v>52</v>
      </c>
      <c r="B121" s="100" t="s">
        <v>1</v>
      </c>
      <c r="C121" s="432">
        <v>20.5</v>
      </c>
      <c r="D121" s="432" t="s">
        <v>10</v>
      </c>
      <c r="E121" s="432" t="s">
        <v>10</v>
      </c>
      <c r="F121" s="432" t="s">
        <v>10</v>
      </c>
      <c r="G121" s="432" t="s">
        <v>10</v>
      </c>
      <c r="H121" s="432">
        <v>22.8</v>
      </c>
      <c r="I121" s="432">
        <v>21.3</v>
      </c>
      <c r="J121" s="432">
        <v>21.7</v>
      </c>
      <c r="K121" s="432">
        <v>21.2</v>
      </c>
      <c r="L121" s="432">
        <v>21.2</v>
      </c>
      <c r="M121" s="432">
        <v>18.899999999999999</v>
      </c>
      <c r="N121" s="445">
        <v>20.2</v>
      </c>
      <c r="O121" s="437">
        <v>18.600000000000001</v>
      </c>
      <c r="P121" s="432">
        <v>20.399999999999999</v>
      </c>
      <c r="Q121" s="432">
        <v>19.899999999999999</v>
      </c>
      <c r="R121" s="432">
        <v>17.2</v>
      </c>
      <c r="S121" s="432" t="s">
        <v>10</v>
      </c>
      <c r="T121" s="432" t="s">
        <v>10</v>
      </c>
      <c r="U121" s="432" t="s">
        <v>10</v>
      </c>
      <c r="V121" s="432">
        <v>21</v>
      </c>
      <c r="W121" s="446">
        <v>21.4</v>
      </c>
      <c r="X121" s="446">
        <v>21.1</v>
      </c>
      <c r="Y121" s="446">
        <v>20.399999999999999</v>
      </c>
      <c r="Z121" s="432">
        <v>21</v>
      </c>
      <c r="AA121" s="245">
        <v>20.5</v>
      </c>
      <c r="AB121" s="243">
        <v>22.8</v>
      </c>
      <c r="AC121" s="244">
        <v>17.2</v>
      </c>
    </row>
    <row r="122" spans="1:29" s="54" customFormat="1" ht="15" customHeight="1" x14ac:dyDescent="0.15">
      <c r="A122" s="92" t="s">
        <v>53</v>
      </c>
      <c r="B122" s="23" t="s">
        <v>1</v>
      </c>
      <c r="C122" s="431">
        <v>5.61</v>
      </c>
      <c r="D122" s="431" t="s">
        <v>10</v>
      </c>
      <c r="E122" s="431" t="s">
        <v>10</v>
      </c>
      <c r="F122" s="431" t="s">
        <v>10</v>
      </c>
      <c r="G122" s="431" t="s">
        <v>10</v>
      </c>
      <c r="H122" s="431">
        <v>6.5</v>
      </c>
      <c r="I122" s="431">
        <v>6.07</v>
      </c>
      <c r="J122" s="431">
        <v>6.49</v>
      </c>
      <c r="K122" s="431">
        <v>6.33</v>
      </c>
      <c r="L122" s="431">
        <v>6.23</v>
      </c>
      <c r="M122" s="431">
        <v>5.53</v>
      </c>
      <c r="N122" s="442">
        <v>5.77</v>
      </c>
      <c r="O122" s="428">
        <v>5.3</v>
      </c>
      <c r="P122" s="431">
        <v>5.69</v>
      </c>
      <c r="Q122" s="431">
        <v>5.49</v>
      </c>
      <c r="R122" s="431">
        <v>4.66</v>
      </c>
      <c r="S122" s="431" t="s">
        <v>10</v>
      </c>
      <c r="T122" s="431" t="s">
        <v>10</v>
      </c>
      <c r="U122" s="431" t="s">
        <v>10</v>
      </c>
      <c r="V122" s="431">
        <v>5.19</v>
      </c>
      <c r="W122" s="443">
        <v>5.22</v>
      </c>
      <c r="X122" s="443">
        <v>5.1100000000000003</v>
      </c>
      <c r="Y122" s="443">
        <v>4.91</v>
      </c>
      <c r="Z122" s="431">
        <v>5.27</v>
      </c>
      <c r="AA122" s="245">
        <v>5.61</v>
      </c>
      <c r="AB122" s="430">
        <v>6.5</v>
      </c>
      <c r="AC122" s="244">
        <v>4.66</v>
      </c>
    </row>
    <row r="123" spans="1:29" ht="15" customHeight="1" x14ac:dyDescent="0.15">
      <c r="A123" s="92" t="s">
        <v>54</v>
      </c>
      <c r="B123" s="23" t="s">
        <v>1</v>
      </c>
      <c r="C123" s="432">
        <v>72.599999999999994</v>
      </c>
      <c r="D123" s="432" t="s">
        <v>10</v>
      </c>
      <c r="E123" s="432" t="s">
        <v>10</v>
      </c>
      <c r="F123" s="432" t="s">
        <v>10</v>
      </c>
      <c r="G123" s="432" t="s">
        <v>10</v>
      </c>
      <c r="H123" s="432">
        <v>71.5</v>
      </c>
      <c r="I123" s="432">
        <v>71.5</v>
      </c>
      <c r="J123" s="432">
        <v>70.099999999999994</v>
      </c>
      <c r="K123" s="432">
        <v>70.099999999999994</v>
      </c>
      <c r="L123" s="432">
        <v>70.599999999999994</v>
      </c>
      <c r="M123" s="432">
        <v>70.7</v>
      </c>
      <c r="N123" s="445">
        <v>71.400000000000006</v>
      </c>
      <c r="O123" s="437">
        <v>71.5</v>
      </c>
      <c r="P123" s="432">
        <v>72.099999999999994</v>
      </c>
      <c r="Q123" s="432">
        <v>72.400000000000006</v>
      </c>
      <c r="R123" s="432">
        <v>72.900000000000006</v>
      </c>
      <c r="S123" s="432" t="s">
        <v>10</v>
      </c>
      <c r="T123" s="432" t="s">
        <v>10</v>
      </c>
      <c r="U123" s="432" t="s">
        <v>10</v>
      </c>
      <c r="V123" s="432">
        <v>75.3</v>
      </c>
      <c r="W123" s="446">
        <v>75.599999999999994</v>
      </c>
      <c r="X123" s="446">
        <v>75.8</v>
      </c>
      <c r="Y123" s="446">
        <v>75.900000000000006</v>
      </c>
      <c r="Z123" s="432">
        <v>74.900000000000006</v>
      </c>
      <c r="AA123" s="248">
        <v>72.599999999999994</v>
      </c>
      <c r="AB123" s="242">
        <v>75.900000000000006</v>
      </c>
      <c r="AC123" s="23">
        <v>70.099999999999994</v>
      </c>
    </row>
    <row r="124" spans="1:29" s="91" customFormat="1" ht="15" customHeight="1" x14ac:dyDescent="0.15">
      <c r="A124" s="93" t="s">
        <v>71</v>
      </c>
      <c r="B124" s="94" t="s">
        <v>16</v>
      </c>
      <c r="C124" s="46">
        <v>150</v>
      </c>
      <c r="D124" s="46" t="s">
        <v>10</v>
      </c>
      <c r="E124" s="46" t="s">
        <v>10</v>
      </c>
      <c r="F124" s="46" t="s">
        <v>10</v>
      </c>
      <c r="G124" s="46" t="s">
        <v>10</v>
      </c>
      <c r="H124" s="46">
        <v>84</v>
      </c>
      <c r="I124" s="46">
        <v>140</v>
      </c>
      <c r="J124" s="46">
        <v>120</v>
      </c>
      <c r="K124" s="46">
        <v>160</v>
      </c>
      <c r="L124" s="46">
        <v>110</v>
      </c>
      <c r="M124" s="46">
        <v>40</v>
      </c>
      <c r="N124" s="95">
        <v>1300</v>
      </c>
      <c r="O124" s="50">
        <v>670</v>
      </c>
      <c r="P124" s="46">
        <v>3000</v>
      </c>
      <c r="Q124" s="46">
        <v>260</v>
      </c>
      <c r="R124" s="46">
        <v>110</v>
      </c>
      <c r="S124" s="46" t="s">
        <v>10</v>
      </c>
      <c r="T124" s="46" t="s">
        <v>10</v>
      </c>
      <c r="U124" s="46" t="s">
        <v>10</v>
      </c>
      <c r="V124" s="46">
        <v>360</v>
      </c>
      <c r="W124" s="105">
        <v>120</v>
      </c>
      <c r="X124" s="105">
        <v>310</v>
      </c>
      <c r="Y124" s="105">
        <v>180</v>
      </c>
      <c r="Z124" s="46">
        <v>80</v>
      </c>
      <c r="AA124" s="96">
        <v>420</v>
      </c>
      <c r="AB124" s="97">
        <v>3000</v>
      </c>
      <c r="AC124" s="98">
        <v>40</v>
      </c>
    </row>
    <row r="125" spans="1:29" ht="15" customHeight="1" x14ac:dyDescent="0.15">
      <c r="A125" s="93" t="s">
        <v>72</v>
      </c>
      <c r="B125" s="94" t="s">
        <v>16</v>
      </c>
      <c r="C125" s="46" t="s">
        <v>10</v>
      </c>
      <c r="D125" s="46" t="s">
        <v>10</v>
      </c>
      <c r="E125" s="46" t="s">
        <v>10</v>
      </c>
      <c r="F125" s="46" t="s">
        <v>10</v>
      </c>
      <c r="G125" s="46" t="s">
        <v>10</v>
      </c>
      <c r="H125" s="46" t="s">
        <v>10</v>
      </c>
      <c r="I125" s="46" t="s">
        <v>10</v>
      </c>
      <c r="J125" s="46" t="s">
        <v>10</v>
      </c>
      <c r="K125" s="46" t="s">
        <v>10</v>
      </c>
      <c r="L125" s="46">
        <v>400</v>
      </c>
      <c r="M125" s="46" t="s">
        <v>10</v>
      </c>
      <c r="N125" s="95" t="s">
        <v>10</v>
      </c>
      <c r="O125" s="50" t="s">
        <v>10</v>
      </c>
      <c r="P125" s="46" t="s">
        <v>10</v>
      </c>
      <c r="Q125" s="46" t="s">
        <v>10</v>
      </c>
      <c r="R125" s="46">
        <v>400</v>
      </c>
      <c r="S125" s="46" t="s">
        <v>10</v>
      </c>
      <c r="T125" s="46" t="s">
        <v>10</v>
      </c>
      <c r="U125" s="46" t="s">
        <v>10</v>
      </c>
      <c r="V125" s="46" t="s">
        <v>10</v>
      </c>
      <c r="W125" s="105" t="s">
        <v>10</v>
      </c>
      <c r="X125" s="105">
        <v>590</v>
      </c>
      <c r="Y125" s="105" t="s">
        <v>10</v>
      </c>
      <c r="Z125" s="46" t="s">
        <v>10</v>
      </c>
      <c r="AA125" s="96">
        <v>460</v>
      </c>
      <c r="AB125" s="97">
        <v>590</v>
      </c>
      <c r="AC125" s="98">
        <v>400</v>
      </c>
    </row>
    <row r="126" spans="1:29" ht="15" customHeight="1" thickBot="1" x14ac:dyDescent="0.2">
      <c r="A126" s="99" t="s">
        <v>73</v>
      </c>
      <c r="B126" s="106" t="s">
        <v>16</v>
      </c>
      <c r="C126" s="193" t="s">
        <v>10</v>
      </c>
      <c r="D126" s="193" t="s">
        <v>10</v>
      </c>
      <c r="E126" s="193" t="s">
        <v>10</v>
      </c>
      <c r="F126" s="193" t="s">
        <v>10</v>
      </c>
      <c r="G126" s="193" t="s">
        <v>10</v>
      </c>
      <c r="H126" s="193" t="s">
        <v>10</v>
      </c>
      <c r="I126" s="193" t="s">
        <v>10</v>
      </c>
      <c r="J126" s="193" t="s">
        <v>10</v>
      </c>
      <c r="K126" s="193" t="s">
        <v>10</v>
      </c>
      <c r="L126" s="193">
        <v>80</v>
      </c>
      <c r="M126" s="193" t="s">
        <v>10</v>
      </c>
      <c r="N126" s="199" t="s">
        <v>10</v>
      </c>
      <c r="O126" s="51" t="s">
        <v>10</v>
      </c>
      <c r="P126" s="193" t="s">
        <v>10</v>
      </c>
      <c r="Q126" s="193" t="s">
        <v>10</v>
      </c>
      <c r="R126" s="193">
        <v>83</v>
      </c>
      <c r="S126" s="193" t="s">
        <v>10</v>
      </c>
      <c r="T126" s="193" t="s">
        <v>10</v>
      </c>
      <c r="U126" s="193" t="s">
        <v>10</v>
      </c>
      <c r="V126" s="193" t="s">
        <v>10</v>
      </c>
      <c r="W126" s="312" t="s">
        <v>10</v>
      </c>
      <c r="X126" s="312">
        <v>150</v>
      </c>
      <c r="Y126" s="312" t="s">
        <v>10</v>
      </c>
      <c r="Z126" s="193" t="s">
        <v>10</v>
      </c>
      <c r="AA126" s="51">
        <v>100</v>
      </c>
      <c r="AB126" s="47">
        <v>150</v>
      </c>
      <c r="AC126" s="198">
        <v>80</v>
      </c>
    </row>
    <row r="127" spans="1:29" s="54" customFormat="1" ht="15" hidden="1" customHeight="1" x14ac:dyDescent="0.15">
      <c r="A127" s="16" t="s">
        <v>80</v>
      </c>
      <c r="B127" s="17"/>
      <c r="C127" s="288"/>
      <c r="D127" s="288"/>
      <c r="E127" s="288"/>
      <c r="F127" s="288"/>
      <c r="G127" s="288"/>
      <c r="H127" s="288"/>
      <c r="I127" s="288"/>
      <c r="J127" s="288"/>
      <c r="K127" s="288"/>
      <c r="L127" s="288"/>
      <c r="M127" s="288"/>
      <c r="N127" s="289"/>
      <c r="O127" s="290"/>
      <c r="P127" s="288"/>
      <c r="Q127" s="288"/>
      <c r="R127" s="288"/>
      <c r="S127" s="288"/>
      <c r="T127" s="288"/>
      <c r="U127" s="288"/>
      <c r="V127" s="288"/>
      <c r="W127" s="255"/>
      <c r="X127" s="255"/>
      <c r="Y127" s="255"/>
      <c r="Z127" s="289"/>
      <c r="AA127" s="462"/>
      <c r="AB127" s="463"/>
      <c r="AC127" s="464"/>
    </row>
    <row r="128" spans="1:29" s="54" customFormat="1" ht="15" hidden="1" customHeight="1" x14ac:dyDescent="0.15">
      <c r="A128" s="112" t="s">
        <v>52</v>
      </c>
      <c r="B128" s="100" t="s">
        <v>1</v>
      </c>
      <c r="C128" s="273"/>
      <c r="D128" s="273"/>
      <c r="E128" s="273"/>
      <c r="F128" s="273"/>
      <c r="G128" s="273"/>
      <c r="H128" s="273"/>
      <c r="I128" s="273"/>
      <c r="J128" s="273"/>
      <c r="K128" s="273"/>
      <c r="L128" s="273"/>
      <c r="M128" s="273"/>
      <c r="N128" s="274"/>
      <c r="O128" s="275"/>
      <c r="P128" s="273"/>
      <c r="Q128" s="273"/>
      <c r="R128" s="273"/>
      <c r="S128" s="273"/>
      <c r="T128" s="273"/>
      <c r="U128" s="273"/>
      <c r="V128" s="273"/>
      <c r="W128" s="276"/>
      <c r="X128" s="276"/>
      <c r="Y128" s="276"/>
      <c r="Z128" s="273"/>
      <c r="AA128" s="275" t="e">
        <f>ROUND(AVERAGE(#REF!),1)</f>
        <v>#REF!</v>
      </c>
      <c r="AB128" s="277" t="e">
        <f>MAX(#REF!)</f>
        <v>#REF!</v>
      </c>
      <c r="AC128" s="278" t="e">
        <f>MIN(#REF!)</f>
        <v>#REF!</v>
      </c>
    </row>
    <row r="129" spans="1:29" s="54" customFormat="1" ht="15" hidden="1" customHeight="1" x14ac:dyDescent="0.15">
      <c r="A129" s="22" t="s">
        <v>53</v>
      </c>
      <c r="B129" s="23" t="s">
        <v>1</v>
      </c>
      <c r="C129" s="249"/>
      <c r="D129" s="249"/>
      <c r="E129" s="249"/>
      <c r="F129" s="249"/>
      <c r="G129" s="249"/>
      <c r="H129" s="249"/>
      <c r="I129" s="249"/>
      <c r="J129" s="249"/>
      <c r="K129" s="249"/>
      <c r="L129" s="249"/>
      <c r="M129" s="249"/>
      <c r="N129" s="262"/>
      <c r="O129" s="245"/>
      <c r="P129" s="249"/>
      <c r="Q129" s="249"/>
      <c r="R129" s="249"/>
      <c r="S129" s="249"/>
      <c r="T129" s="249"/>
      <c r="U129" s="249"/>
      <c r="V129" s="249"/>
      <c r="W129" s="263"/>
      <c r="X129" s="263"/>
      <c r="Y129" s="263"/>
      <c r="Z129" s="249"/>
      <c r="AA129" s="275" t="e">
        <f>ROUND(AVERAGE(#REF!),1)</f>
        <v>#REF!</v>
      </c>
      <c r="AB129" s="243" t="e">
        <f>MAX(#REF!)</f>
        <v>#REF!</v>
      </c>
      <c r="AC129" s="244" t="e">
        <f>MIN(#REF!)</f>
        <v>#REF!</v>
      </c>
    </row>
    <row r="130" spans="1:29" s="54" customFormat="1" ht="15" hidden="1" customHeight="1" x14ac:dyDescent="0.15">
      <c r="A130" s="22" t="s">
        <v>54</v>
      </c>
      <c r="B130" s="23" t="s">
        <v>1</v>
      </c>
      <c r="C130" s="279"/>
      <c r="D130" s="279"/>
      <c r="E130" s="279"/>
      <c r="F130" s="279"/>
      <c r="G130" s="279"/>
      <c r="H130" s="279"/>
      <c r="I130" s="279"/>
      <c r="J130" s="279"/>
      <c r="K130" s="279"/>
      <c r="L130" s="279"/>
      <c r="M130" s="279"/>
      <c r="N130" s="280"/>
      <c r="O130" s="264"/>
      <c r="P130" s="279"/>
      <c r="Q130" s="279"/>
      <c r="R130" s="279"/>
      <c r="S130" s="279"/>
      <c r="T130" s="279"/>
      <c r="U130" s="279"/>
      <c r="V130" s="279"/>
      <c r="W130" s="281"/>
      <c r="X130" s="281"/>
      <c r="Y130" s="281"/>
      <c r="Z130" s="279"/>
      <c r="AA130" s="275" t="e">
        <f>ROUND(AVERAGE(#REF!),1)</f>
        <v>#REF!</v>
      </c>
      <c r="AB130" s="265" t="e">
        <f>MAX(#REF!)</f>
        <v>#REF!</v>
      </c>
      <c r="AC130" s="266" t="e">
        <f>MIN(#REF!)</f>
        <v>#REF!</v>
      </c>
    </row>
    <row r="131" spans="1:29" s="54" customFormat="1" ht="15" hidden="1" customHeight="1" x14ac:dyDescent="0.15">
      <c r="A131" s="200" t="s">
        <v>71</v>
      </c>
      <c r="B131" s="94" t="s">
        <v>16</v>
      </c>
      <c r="C131" s="279"/>
      <c r="D131" s="279"/>
      <c r="E131" s="279"/>
      <c r="F131" s="279"/>
      <c r="G131" s="279"/>
      <c r="H131" s="279"/>
      <c r="I131" s="279"/>
      <c r="J131" s="279"/>
      <c r="K131" s="279"/>
      <c r="L131" s="279"/>
      <c r="M131" s="279"/>
      <c r="N131" s="280"/>
      <c r="O131" s="264"/>
      <c r="P131" s="279"/>
      <c r="Q131" s="279"/>
      <c r="R131" s="279"/>
      <c r="S131" s="279"/>
      <c r="T131" s="279"/>
      <c r="U131" s="279"/>
      <c r="V131" s="279"/>
      <c r="W131" s="281"/>
      <c r="X131" s="281"/>
      <c r="Y131" s="281"/>
      <c r="Z131" s="279"/>
      <c r="AA131" s="275" t="e">
        <f>ROUND(AVERAGE(#REF!),IF(AVERAGE(#REF!)&lt;1000,-1,-2))</f>
        <v>#REF!</v>
      </c>
      <c r="AB131" s="265" t="e">
        <f>(ROUND(MAX(#REF!),IF(MAX(#REF!)&lt;1000,-1,-2)))</f>
        <v>#REF!</v>
      </c>
      <c r="AC131" s="266" t="e">
        <f>MIN(#REF!)</f>
        <v>#REF!</v>
      </c>
    </row>
    <row r="132" spans="1:29" s="54" customFormat="1" ht="15" hidden="1" customHeight="1" x14ac:dyDescent="0.15">
      <c r="A132" s="200" t="s">
        <v>90</v>
      </c>
      <c r="B132" s="94" t="s">
        <v>16</v>
      </c>
      <c r="C132" s="279"/>
      <c r="D132" s="279"/>
      <c r="E132" s="279"/>
      <c r="F132" s="279"/>
      <c r="G132" s="279"/>
      <c r="H132" s="279"/>
      <c r="I132" s="279"/>
      <c r="J132" s="279"/>
      <c r="K132" s="279"/>
      <c r="L132" s="279"/>
      <c r="M132" s="279"/>
      <c r="N132" s="280"/>
      <c r="O132" s="264"/>
      <c r="P132" s="279"/>
      <c r="Q132" s="279"/>
      <c r="R132" s="279"/>
      <c r="S132" s="279"/>
      <c r="T132" s="279"/>
      <c r="U132" s="279"/>
      <c r="V132" s="279"/>
      <c r="W132" s="281"/>
      <c r="X132" s="281"/>
      <c r="Y132" s="281"/>
      <c r="Z132" s="279"/>
      <c r="AA132" s="275" t="e">
        <f>ROUND(AVERAGE(#REF!),IF(AVERAGE(#REF!)&lt;1000,-1,-2))</f>
        <v>#REF!</v>
      </c>
      <c r="AB132" s="265" t="e">
        <f>(ROUND(MAX(#REF!),IF(MAX(#REF!)&lt;1000,-1,-2)))</f>
        <v>#REF!</v>
      </c>
      <c r="AC132" s="266" t="e">
        <f>MIN(#REF!)</f>
        <v>#REF!</v>
      </c>
    </row>
    <row r="133" spans="1:29" ht="15" hidden="1" customHeight="1" thickBot="1" x14ac:dyDescent="0.2">
      <c r="A133" s="200" t="s">
        <v>91</v>
      </c>
      <c r="B133" s="94" t="s">
        <v>16</v>
      </c>
      <c r="C133" s="267"/>
      <c r="D133" s="267"/>
      <c r="E133" s="267"/>
      <c r="F133" s="267"/>
      <c r="G133" s="267"/>
      <c r="H133" s="267"/>
      <c r="I133" s="267"/>
      <c r="J133" s="267"/>
      <c r="K133" s="267"/>
      <c r="L133" s="267"/>
      <c r="M133" s="267"/>
      <c r="N133" s="268"/>
      <c r="O133" s="269"/>
      <c r="P133" s="267"/>
      <c r="Q133" s="267"/>
      <c r="R133" s="267"/>
      <c r="S133" s="267"/>
      <c r="T133" s="267"/>
      <c r="U133" s="267"/>
      <c r="V133" s="267"/>
      <c r="W133" s="270"/>
      <c r="X133" s="270"/>
      <c r="Y133" s="270"/>
      <c r="Z133" s="267"/>
      <c r="AA133" s="275" t="e">
        <f>ROUND(AVERAGE(#REF!),IF(AVERAGE(#REF!)&lt;100,0,-1))</f>
        <v>#REF!</v>
      </c>
      <c r="AB133" s="251" t="e">
        <f>MAX(#REF!)</f>
        <v>#REF!</v>
      </c>
      <c r="AC133" s="67" t="e">
        <f>MIN(#REF!)</f>
        <v>#REF!</v>
      </c>
    </row>
    <row r="134" spans="1:29" s="54" customFormat="1" ht="15" customHeight="1" thickTop="1" x14ac:dyDescent="0.15">
      <c r="A134" s="111" t="s">
        <v>40</v>
      </c>
      <c r="B134" s="20"/>
      <c r="C134" s="286"/>
      <c r="D134" s="286"/>
      <c r="E134" s="286"/>
      <c r="F134" s="286"/>
      <c r="G134" s="286"/>
      <c r="H134" s="286"/>
      <c r="I134" s="286"/>
      <c r="J134" s="286"/>
      <c r="K134" s="286"/>
      <c r="L134" s="286"/>
      <c r="M134" s="286"/>
      <c r="N134" s="287"/>
      <c r="O134" s="285"/>
      <c r="P134" s="286"/>
      <c r="Q134" s="286"/>
      <c r="R134" s="286"/>
      <c r="S134" s="286"/>
      <c r="T134" s="286"/>
      <c r="U134" s="286"/>
      <c r="V134" s="286"/>
      <c r="W134" s="21"/>
      <c r="X134" s="21"/>
      <c r="Y134" s="21"/>
      <c r="Z134" s="287"/>
      <c r="AA134" s="409"/>
      <c r="AB134" s="410"/>
      <c r="AC134" s="411"/>
    </row>
    <row r="135" spans="1:29" s="54" customFormat="1" ht="15" customHeight="1" x14ac:dyDescent="0.15">
      <c r="A135" s="89" t="s">
        <v>52</v>
      </c>
      <c r="B135" s="100" t="s">
        <v>1</v>
      </c>
      <c r="C135" s="432">
        <v>19.100000000000001</v>
      </c>
      <c r="D135" s="432" t="s">
        <v>10</v>
      </c>
      <c r="E135" s="432" t="s">
        <v>10</v>
      </c>
      <c r="F135" s="432" t="s">
        <v>10</v>
      </c>
      <c r="G135" s="432">
        <v>18.5</v>
      </c>
      <c r="H135" s="432">
        <v>20.9</v>
      </c>
      <c r="I135" s="432">
        <v>17.8</v>
      </c>
      <c r="J135" s="432">
        <v>22</v>
      </c>
      <c r="K135" s="432">
        <v>20.9</v>
      </c>
      <c r="L135" s="432">
        <v>19.100000000000001</v>
      </c>
      <c r="M135" s="432">
        <v>18.5</v>
      </c>
      <c r="N135" s="445">
        <v>18.899999999999999</v>
      </c>
      <c r="O135" s="437">
        <v>21.3</v>
      </c>
      <c r="P135" s="432">
        <v>18.2</v>
      </c>
      <c r="Q135" s="432">
        <v>20</v>
      </c>
      <c r="R135" s="432">
        <v>19.399999999999999</v>
      </c>
      <c r="S135" s="432">
        <v>21.7</v>
      </c>
      <c r="T135" s="432">
        <v>19.899999999999999</v>
      </c>
      <c r="U135" s="432">
        <v>18.5</v>
      </c>
      <c r="V135" s="432">
        <v>17</v>
      </c>
      <c r="W135" s="432">
        <v>19.7</v>
      </c>
      <c r="X135" s="432">
        <v>18.8</v>
      </c>
      <c r="Y135" s="432">
        <v>19.600000000000001</v>
      </c>
      <c r="Z135" s="432">
        <v>20.2</v>
      </c>
      <c r="AA135" s="245">
        <v>19.5</v>
      </c>
      <c r="AB135" s="450">
        <v>22</v>
      </c>
      <c r="AC135" s="451">
        <v>17</v>
      </c>
    </row>
    <row r="136" spans="1:29" s="54" customFormat="1" ht="15" customHeight="1" x14ac:dyDescent="0.15">
      <c r="A136" s="92" t="s">
        <v>53</v>
      </c>
      <c r="B136" s="23" t="s">
        <v>1</v>
      </c>
      <c r="C136" s="431">
        <v>5.28</v>
      </c>
      <c r="D136" s="431" t="s">
        <v>10</v>
      </c>
      <c r="E136" s="431" t="s">
        <v>10</v>
      </c>
      <c r="F136" s="431" t="s">
        <v>10</v>
      </c>
      <c r="G136" s="431">
        <v>5.23</v>
      </c>
      <c r="H136" s="431">
        <v>6</v>
      </c>
      <c r="I136" s="431">
        <v>5.14</v>
      </c>
      <c r="J136" s="431">
        <v>6.71</v>
      </c>
      <c r="K136" s="431">
        <v>6.22</v>
      </c>
      <c r="L136" s="431">
        <v>5.56</v>
      </c>
      <c r="M136" s="431">
        <v>5.42</v>
      </c>
      <c r="N136" s="442">
        <v>5.29</v>
      </c>
      <c r="O136" s="428">
        <v>6.02</v>
      </c>
      <c r="P136" s="431">
        <v>5.0599999999999996</v>
      </c>
      <c r="Q136" s="431">
        <v>5.53</v>
      </c>
      <c r="R136" s="431">
        <v>5.1100000000000003</v>
      </c>
      <c r="S136" s="431">
        <v>5.65</v>
      </c>
      <c r="T136" s="431">
        <v>5.05</v>
      </c>
      <c r="U136" s="431">
        <v>4.62</v>
      </c>
      <c r="V136" s="431">
        <v>4.22</v>
      </c>
      <c r="W136" s="431">
        <v>4.75</v>
      </c>
      <c r="X136" s="431">
        <v>4.51</v>
      </c>
      <c r="Y136" s="431">
        <v>4.5999999999999996</v>
      </c>
      <c r="Z136" s="431">
        <v>5.09</v>
      </c>
      <c r="AA136" s="245">
        <v>5.29</v>
      </c>
      <c r="AB136" s="243">
        <v>6.71</v>
      </c>
      <c r="AC136" s="244">
        <v>4.22</v>
      </c>
    </row>
    <row r="137" spans="1:29" ht="15" customHeight="1" x14ac:dyDescent="0.15">
      <c r="A137" s="92" t="s">
        <v>54</v>
      </c>
      <c r="B137" s="23" t="s">
        <v>1</v>
      </c>
      <c r="C137" s="432">
        <v>72.400000000000006</v>
      </c>
      <c r="D137" s="432" t="s">
        <v>10</v>
      </c>
      <c r="E137" s="432" t="s">
        <v>10</v>
      </c>
      <c r="F137" s="432" t="s">
        <v>10</v>
      </c>
      <c r="G137" s="432">
        <v>71.900000000000006</v>
      </c>
      <c r="H137" s="432">
        <v>71.3</v>
      </c>
      <c r="I137" s="432">
        <v>71.099999999999994</v>
      </c>
      <c r="J137" s="432">
        <v>69.5</v>
      </c>
      <c r="K137" s="432">
        <v>70.3</v>
      </c>
      <c r="L137" s="432">
        <v>70.900000000000006</v>
      </c>
      <c r="M137" s="432">
        <v>70.7</v>
      </c>
      <c r="N137" s="445">
        <v>72</v>
      </c>
      <c r="O137" s="437">
        <v>71.7</v>
      </c>
      <c r="P137" s="432">
        <v>72.2</v>
      </c>
      <c r="Q137" s="432">
        <v>72.3</v>
      </c>
      <c r="R137" s="432">
        <v>73.7</v>
      </c>
      <c r="S137" s="432">
        <v>74</v>
      </c>
      <c r="T137" s="432">
        <v>74.599999999999994</v>
      </c>
      <c r="U137" s="432">
        <v>75</v>
      </c>
      <c r="V137" s="432">
        <v>75.2</v>
      </c>
      <c r="W137" s="432">
        <v>75.900000000000006</v>
      </c>
      <c r="X137" s="432">
        <v>76</v>
      </c>
      <c r="Y137" s="432">
        <v>76.5</v>
      </c>
      <c r="Z137" s="432">
        <v>74.8</v>
      </c>
      <c r="AA137" s="29">
        <v>73</v>
      </c>
      <c r="AB137" s="242">
        <v>76.5</v>
      </c>
      <c r="AC137" s="23">
        <v>69.5</v>
      </c>
    </row>
    <row r="138" spans="1:29" s="91" customFormat="1" ht="15" customHeight="1" x14ac:dyDescent="0.15">
      <c r="A138" s="93" t="s">
        <v>71</v>
      </c>
      <c r="B138" s="94" t="s">
        <v>16</v>
      </c>
      <c r="C138" s="249">
        <v>730</v>
      </c>
      <c r="D138" s="249" t="s">
        <v>10</v>
      </c>
      <c r="E138" s="249" t="s">
        <v>10</v>
      </c>
      <c r="F138" s="249" t="s">
        <v>10</v>
      </c>
      <c r="G138" s="249">
        <v>180</v>
      </c>
      <c r="H138" s="249">
        <v>350</v>
      </c>
      <c r="I138" s="249">
        <v>350</v>
      </c>
      <c r="J138" s="249">
        <v>180</v>
      </c>
      <c r="K138" s="249">
        <v>200</v>
      </c>
      <c r="L138" s="249">
        <v>150</v>
      </c>
      <c r="M138" s="249">
        <v>390</v>
      </c>
      <c r="N138" s="262">
        <v>150</v>
      </c>
      <c r="O138" s="245">
        <v>92</v>
      </c>
      <c r="P138" s="249">
        <v>440</v>
      </c>
      <c r="Q138" s="249">
        <v>63</v>
      </c>
      <c r="R138" s="249">
        <v>210</v>
      </c>
      <c r="S138" s="249">
        <v>290</v>
      </c>
      <c r="T138" s="249">
        <v>550</v>
      </c>
      <c r="U138" s="249">
        <v>290</v>
      </c>
      <c r="V138" s="249">
        <v>380</v>
      </c>
      <c r="W138" s="249">
        <v>180</v>
      </c>
      <c r="X138" s="249">
        <v>630</v>
      </c>
      <c r="Y138" s="249">
        <v>230</v>
      </c>
      <c r="Z138" s="249">
        <v>200</v>
      </c>
      <c r="AA138" s="264">
        <v>300</v>
      </c>
      <c r="AB138" s="265">
        <v>730</v>
      </c>
      <c r="AC138" s="266">
        <v>63</v>
      </c>
    </row>
    <row r="139" spans="1:29" ht="15" customHeight="1" x14ac:dyDescent="0.15">
      <c r="A139" s="93" t="s">
        <v>72</v>
      </c>
      <c r="B139" s="94" t="s">
        <v>16</v>
      </c>
      <c r="C139" s="249" t="s">
        <v>10</v>
      </c>
      <c r="D139" s="249" t="s">
        <v>10</v>
      </c>
      <c r="E139" s="249" t="s">
        <v>10</v>
      </c>
      <c r="F139" s="249" t="s">
        <v>10</v>
      </c>
      <c r="G139" s="249" t="s">
        <v>10</v>
      </c>
      <c r="H139" s="249" t="s">
        <v>10</v>
      </c>
      <c r="I139" s="249" t="s">
        <v>10</v>
      </c>
      <c r="J139" s="249" t="s">
        <v>10</v>
      </c>
      <c r="K139" s="249" t="s">
        <v>10</v>
      </c>
      <c r="L139" s="249">
        <v>520</v>
      </c>
      <c r="M139" s="249" t="s">
        <v>10</v>
      </c>
      <c r="N139" s="262" t="s">
        <v>10</v>
      </c>
      <c r="O139" s="245" t="s">
        <v>10</v>
      </c>
      <c r="P139" s="249" t="s">
        <v>10</v>
      </c>
      <c r="Q139" s="249" t="s">
        <v>10</v>
      </c>
      <c r="R139" s="249">
        <v>570</v>
      </c>
      <c r="S139" s="249" t="s">
        <v>10</v>
      </c>
      <c r="T139" s="249" t="s">
        <v>10</v>
      </c>
      <c r="U139" s="249" t="s">
        <v>10</v>
      </c>
      <c r="V139" s="249" t="s">
        <v>10</v>
      </c>
      <c r="W139" s="249" t="s">
        <v>10</v>
      </c>
      <c r="X139" s="249">
        <v>710</v>
      </c>
      <c r="Y139" s="249" t="s">
        <v>10</v>
      </c>
      <c r="Z139" s="249" t="s">
        <v>10</v>
      </c>
      <c r="AA139" s="264">
        <v>600</v>
      </c>
      <c r="AB139" s="265">
        <v>710</v>
      </c>
      <c r="AC139" s="266">
        <v>520</v>
      </c>
    </row>
    <row r="140" spans="1:29" ht="15" customHeight="1" thickBot="1" x14ac:dyDescent="0.2">
      <c r="A140" s="99" t="s">
        <v>73</v>
      </c>
      <c r="B140" s="106" t="s">
        <v>16</v>
      </c>
      <c r="C140" s="267" t="s">
        <v>10</v>
      </c>
      <c r="D140" s="267" t="s">
        <v>10</v>
      </c>
      <c r="E140" s="267" t="s">
        <v>10</v>
      </c>
      <c r="F140" s="267" t="s">
        <v>10</v>
      </c>
      <c r="G140" s="267" t="s">
        <v>10</v>
      </c>
      <c r="H140" s="267" t="s">
        <v>10</v>
      </c>
      <c r="I140" s="267" t="s">
        <v>10</v>
      </c>
      <c r="J140" s="267" t="s">
        <v>10</v>
      </c>
      <c r="K140" s="267" t="s">
        <v>10</v>
      </c>
      <c r="L140" s="267">
        <v>110</v>
      </c>
      <c r="M140" s="267" t="s">
        <v>10</v>
      </c>
      <c r="N140" s="268" t="s">
        <v>10</v>
      </c>
      <c r="O140" s="269" t="s">
        <v>10</v>
      </c>
      <c r="P140" s="267" t="s">
        <v>10</v>
      </c>
      <c r="Q140" s="267" t="s">
        <v>10</v>
      </c>
      <c r="R140" s="267">
        <v>120</v>
      </c>
      <c r="S140" s="267" t="s">
        <v>10</v>
      </c>
      <c r="T140" s="267" t="s">
        <v>10</v>
      </c>
      <c r="U140" s="267" t="s">
        <v>10</v>
      </c>
      <c r="V140" s="267" t="s">
        <v>10</v>
      </c>
      <c r="W140" s="267" t="s">
        <v>10</v>
      </c>
      <c r="X140" s="267">
        <v>160</v>
      </c>
      <c r="Y140" s="267" t="s">
        <v>10</v>
      </c>
      <c r="Z140" s="267" t="s">
        <v>10</v>
      </c>
      <c r="AA140" s="269">
        <v>130</v>
      </c>
      <c r="AB140" s="271">
        <v>160</v>
      </c>
      <c r="AC140" s="272">
        <v>110</v>
      </c>
    </row>
    <row r="141" spans="1:29" ht="15" customHeight="1" x14ac:dyDescent="0.15">
      <c r="D141" s="72" t="s">
        <v>129</v>
      </c>
    </row>
  </sheetData>
  <mergeCells count="4">
    <mergeCell ref="AA106:AC106"/>
    <mergeCell ref="AA113:AC113"/>
    <mergeCell ref="AA127:AC127"/>
    <mergeCell ref="AA92:AC92"/>
  </mergeCells>
  <phoneticPr fontId="2"/>
  <printOptions horizontalCentered="1"/>
  <pageMargins left="0.19685039370078741" right="0.19685039370078741" top="0.39370078740157483" bottom="0.19685039370078741" header="0.51181102362204722" footer="0.51181102362204722"/>
  <pageSetup paperSize="9" scale="72" pageOrder="overThenDown" orientation="landscape" r:id="rId1"/>
  <headerFooter scaleWithDoc="0" alignWithMargins="0"/>
  <rowBreaks count="1" manualBreakCount="1">
    <brk id="56" max="2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62"/>
  <sheetViews>
    <sheetView zoomScaleNormal="100" zoomScaleSheetLayoutView="100" workbookViewId="0">
      <selection activeCell="A3" sqref="A3"/>
    </sheetView>
  </sheetViews>
  <sheetFormatPr defaultColWidth="9" defaultRowHeight="15" customHeight="1" x14ac:dyDescent="0.15"/>
  <cols>
    <col min="1" max="1" width="11.625" style="2" customWidth="1"/>
    <col min="2" max="29" width="6.125" style="3" customWidth="1"/>
    <col min="30" max="16384" width="9" style="6"/>
  </cols>
  <sheetData>
    <row r="1" spans="1:29" ht="18" customHeight="1" x14ac:dyDescent="0.15">
      <c r="AC1" s="1" t="s">
        <v>2</v>
      </c>
    </row>
    <row r="2" spans="1:29" ht="18" customHeight="1" thickBot="1" x14ac:dyDescent="0.2">
      <c r="A2" s="458" t="s">
        <v>131</v>
      </c>
      <c r="AC2" s="6"/>
    </row>
    <row r="3" spans="1:29" s="15" customFormat="1" ht="15" customHeight="1" thickBot="1" x14ac:dyDescent="0.2">
      <c r="A3" s="226" t="s">
        <v>7</v>
      </c>
      <c r="B3" s="8"/>
      <c r="C3" s="9">
        <v>43928</v>
      </c>
      <c r="D3" s="9">
        <v>43942</v>
      </c>
      <c r="E3" s="9">
        <v>43963</v>
      </c>
      <c r="F3" s="9">
        <v>43977</v>
      </c>
      <c r="G3" s="9">
        <v>43991</v>
      </c>
      <c r="H3" s="9">
        <v>44005</v>
      </c>
      <c r="I3" s="9">
        <v>44019</v>
      </c>
      <c r="J3" s="9">
        <v>44040</v>
      </c>
      <c r="K3" s="9">
        <v>44054</v>
      </c>
      <c r="L3" s="9">
        <v>44068</v>
      </c>
      <c r="M3" s="9">
        <v>44082</v>
      </c>
      <c r="N3" s="8">
        <v>44097</v>
      </c>
      <c r="O3" s="10">
        <v>44110</v>
      </c>
      <c r="P3" s="9">
        <v>44124</v>
      </c>
      <c r="Q3" s="9">
        <v>44139</v>
      </c>
      <c r="R3" s="9">
        <v>44153</v>
      </c>
      <c r="S3" s="9">
        <v>44166</v>
      </c>
      <c r="T3" s="9">
        <v>44180</v>
      </c>
      <c r="U3" s="9">
        <v>44202</v>
      </c>
      <c r="V3" s="9">
        <v>44215</v>
      </c>
      <c r="W3" s="9">
        <v>44229</v>
      </c>
      <c r="X3" s="9">
        <v>44243</v>
      </c>
      <c r="Y3" s="9">
        <v>44257</v>
      </c>
      <c r="Z3" s="9">
        <v>44271</v>
      </c>
      <c r="AA3" s="227" t="s">
        <v>0</v>
      </c>
      <c r="AB3" s="228" t="s">
        <v>11</v>
      </c>
      <c r="AC3" s="229" t="s">
        <v>12</v>
      </c>
    </row>
    <row r="4" spans="1:29" ht="15" customHeight="1" thickTop="1" x14ac:dyDescent="0.15">
      <c r="A4" s="126" t="s">
        <v>13</v>
      </c>
      <c r="B4" s="17"/>
      <c r="C4" s="18"/>
      <c r="D4" s="19"/>
      <c r="E4" s="19"/>
      <c r="F4" s="19"/>
      <c r="G4" s="19"/>
      <c r="H4" s="19"/>
      <c r="I4" s="19"/>
      <c r="J4" s="19"/>
      <c r="K4" s="19"/>
      <c r="L4" s="19"/>
      <c r="M4" s="19"/>
      <c r="N4" s="20"/>
      <c r="O4" s="18"/>
      <c r="P4" s="19"/>
      <c r="Q4" s="19"/>
      <c r="R4" s="19"/>
      <c r="S4" s="19"/>
      <c r="T4" s="19"/>
      <c r="U4" s="19"/>
      <c r="V4" s="19"/>
      <c r="W4" s="19"/>
      <c r="X4" s="19"/>
      <c r="Y4" s="19"/>
      <c r="Z4" s="20"/>
      <c r="AA4" s="18"/>
      <c r="AB4" s="19"/>
      <c r="AC4" s="20"/>
    </row>
    <row r="5" spans="1:29" ht="15" hidden="1" customHeight="1" x14ac:dyDescent="0.15">
      <c r="A5" s="92" t="s">
        <v>20</v>
      </c>
      <c r="B5" s="23"/>
      <c r="C5" s="241" t="s">
        <v>10</v>
      </c>
      <c r="D5" s="242" t="s">
        <v>10</v>
      </c>
      <c r="E5" s="242" t="s">
        <v>10</v>
      </c>
      <c r="F5" s="242" t="s">
        <v>10</v>
      </c>
      <c r="G5" s="242" t="s">
        <v>10</v>
      </c>
      <c r="H5" s="242" t="s">
        <v>10</v>
      </c>
      <c r="I5" s="242" t="s">
        <v>10</v>
      </c>
      <c r="J5" s="242" t="s">
        <v>10</v>
      </c>
      <c r="K5" s="242" t="s">
        <v>10</v>
      </c>
      <c r="L5" s="242" t="s">
        <v>10</v>
      </c>
      <c r="M5" s="242" t="s">
        <v>10</v>
      </c>
      <c r="N5" s="23" t="s">
        <v>10</v>
      </c>
      <c r="O5" s="248" t="s">
        <v>10</v>
      </c>
      <c r="P5" s="242" t="s">
        <v>10</v>
      </c>
      <c r="Q5" s="242" t="s">
        <v>10</v>
      </c>
      <c r="R5" s="242" t="s">
        <v>10</v>
      </c>
      <c r="S5" s="242" t="s">
        <v>10</v>
      </c>
      <c r="T5" s="242" t="s">
        <v>10</v>
      </c>
      <c r="U5" s="242" t="s">
        <v>10</v>
      </c>
      <c r="V5" s="242" t="s">
        <v>10</v>
      </c>
      <c r="W5" s="242" t="s">
        <v>10</v>
      </c>
      <c r="X5" s="242" t="s">
        <v>10</v>
      </c>
      <c r="Y5" s="242" t="s">
        <v>10</v>
      </c>
      <c r="Z5" s="247" t="s">
        <v>10</v>
      </c>
      <c r="AA5" s="248" t="s">
        <v>10</v>
      </c>
      <c r="AB5" s="242" t="s">
        <v>10</v>
      </c>
      <c r="AC5" s="23" t="s">
        <v>10</v>
      </c>
    </row>
    <row r="6" spans="1:29" ht="15" customHeight="1" x14ac:dyDescent="0.15">
      <c r="A6" s="92" t="s">
        <v>52</v>
      </c>
      <c r="B6" s="23" t="s">
        <v>14</v>
      </c>
      <c r="C6" s="32">
        <v>1.75</v>
      </c>
      <c r="D6" s="33" t="s">
        <v>10</v>
      </c>
      <c r="E6" s="33" t="s">
        <v>10</v>
      </c>
      <c r="F6" s="33" t="s">
        <v>10</v>
      </c>
      <c r="G6" s="33">
        <v>2.65</v>
      </c>
      <c r="H6" s="33">
        <v>2.91</v>
      </c>
      <c r="I6" s="33">
        <v>3.25</v>
      </c>
      <c r="J6" s="33">
        <v>2.5099999999999998</v>
      </c>
      <c r="K6" s="33">
        <v>1.82</v>
      </c>
      <c r="L6" s="33">
        <v>3.14</v>
      </c>
      <c r="M6" s="33">
        <v>2.39</v>
      </c>
      <c r="N6" s="34">
        <v>2.0299999999999998</v>
      </c>
      <c r="O6" s="37">
        <v>2.69</v>
      </c>
      <c r="P6" s="33">
        <v>2.99</v>
      </c>
      <c r="Q6" s="33">
        <v>2.4900000000000002</v>
      </c>
      <c r="R6" s="33">
        <v>2.27</v>
      </c>
      <c r="S6" s="33">
        <v>2.0499999999999998</v>
      </c>
      <c r="T6" s="33">
        <v>2.76</v>
      </c>
      <c r="U6" s="33">
        <v>1.03</v>
      </c>
      <c r="V6" s="33">
        <v>2.39</v>
      </c>
      <c r="W6" s="33">
        <v>2.2200000000000002</v>
      </c>
      <c r="X6" s="33">
        <v>2.2200000000000002</v>
      </c>
      <c r="Y6" s="33">
        <v>2.44</v>
      </c>
      <c r="Z6" s="36">
        <v>2.97</v>
      </c>
      <c r="AA6" s="248">
        <v>2.4300000000000002</v>
      </c>
      <c r="AB6" s="242">
        <v>3.25</v>
      </c>
      <c r="AC6" s="23">
        <v>1.03</v>
      </c>
    </row>
    <row r="7" spans="1:29" ht="15" customHeight="1" x14ac:dyDescent="0.15">
      <c r="A7" s="92" t="s">
        <v>53</v>
      </c>
      <c r="B7" s="23" t="s">
        <v>1</v>
      </c>
      <c r="C7" s="32">
        <v>0.16</v>
      </c>
      <c r="D7" s="33" t="s">
        <v>10</v>
      </c>
      <c r="E7" s="33" t="s">
        <v>10</v>
      </c>
      <c r="F7" s="33" t="s">
        <v>10</v>
      </c>
      <c r="G7" s="33">
        <v>0.25</v>
      </c>
      <c r="H7" s="33">
        <v>0.33</v>
      </c>
      <c r="I7" s="33">
        <v>0.4</v>
      </c>
      <c r="J7" s="33">
        <v>0.28999999999999998</v>
      </c>
      <c r="K7" s="33">
        <v>0.15</v>
      </c>
      <c r="L7" s="33">
        <v>0.32</v>
      </c>
      <c r="M7" s="33">
        <v>0.28999999999999998</v>
      </c>
      <c r="N7" s="34">
        <v>0.27</v>
      </c>
      <c r="O7" s="37">
        <v>0.42</v>
      </c>
      <c r="P7" s="33">
        <v>0.61</v>
      </c>
      <c r="Q7" s="33">
        <v>0.37</v>
      </c>
      <c r="R7" s="33">
        <v>0.23</v>
      </c>
      <c r="S7" s="33">
        <v>0.19</v>
      </c>
      <c r="T7" s="33">
        <v>0.34</v>
      </c>
      <c r="U7" s="33">
        <v>0.11</v>
      </c>
      <c r="V7" s="33">
        <v>0.23</v>
      </c>
      <c r="W7" s="33">
        <v>0.22</v>
      </c>
      <c r="X7" s="33">
        <v>0.24</v>
      </c>
      <c r="Y7" s="33">
        <v>0.3</v>
      </c>
      <c r="Z7" s="36">
        <v>0.28000000000000003</v>
      </c>
      <c r="AA7" s="248">
        <v>0.28999999999999998</v>
      </c>
      <c r="AB7" s="242">
        <v>0.61</v>
      </c>
      <c r="AC7" s="23">
        <v>0.11</v>
      </c>
    </row>
    <row r="8" spans="1:29" ht="15" customHeight="1" thickBot="1" x14ac:dyDescent="0.2">
      <c r="A8" s="125" t="s">
        <v>54</v>
      </c>
      <c r="B8" s="39" t="s">
        <v>1</v>
      </c>
      <c r="C8" s="40">
        <v>90.9</v>
      </c>
      <c r="D8" s="41" t="s">
        <v>10</v>
      </c>
      <c r="E8" s="41" t="s">
        <v>10</v>
      </c>
      <c r="F8" s="41" t="s">
        <v>10</v>
      </c>
      <c r="G8" s="41">
        <v>90.6</v>
      </c>
      <c r="H8" s="41">
        <v>88.7</v>
      </c>
      <c r="I8" s="41">
        <v>87.7</v>
      </c>
      <c r="J8" s="41">
        <v>88.4</v>
      </c>
      <c r="K8" s="41">
        <v>91.8</v>
      </c>
      <c r="L8" s="41">
        <v>89.8</v>
      </c>
      <c r="M8" s="41">
        <v>87.9</v>
      </c>
      <c r="N8" s="42">
        <v>86.7</v>
      </c>
      <c r="O8" s="45">
        <v>84.4</v>
      </c>
      <c r="P8" s="41">
        <v>79.599999999999994</v>
      </c>
      <c r="Q8" s="41">
        <v>85.1</v>
      </c>
      <c r="R8" s="41">
        <v>89.9</v>
      </c>
      <c r="S8" s="41">
        <v>90.7</v>
      </c>
      <c r="T8" s="41">
        <v>87.7</v>
      </c>
      <c r="U8" s="41">
        <v>89.3</v>
      </c>
      <c r="V8" s="41">
        <v>90.4</v>
      </c>
      <c r="W8" s="41">
        <v>90.1</v>
      </c>
      <c r="X8" s="41">
        <v>89.2</v>
      </c>
      <c r="Y8" s="41">
        <v>87.7</v>
      </c>
      <c r="Z8" s="44">
        <v>90.6</v>
      </c>
      <c r="AA8" s="63">
        <v>88.4</v>
      </c>
      <c r="AB8" s="52">
        <v>91.8</v>
      </c>
      <c r="AC8" s="39">
        <v>79.599999999999994</v>
      </c>
    </row>
    <row r="9" spans="1:29" ht="15" customHeight="1" thickTop="1" x14ac:dyDescent="0.15">
      <c r="A9" s="111" t="s">
        <v>6</v>
      </c>
      <c r="B9" s="20"/>
      <c r="C9" s="294"/>
      <c r="D9" s="295"/>
      <c r="E9" s="295"/>
      <c r="F9" s="295"/>
      <c r="G9" s="295"/>
      <c r="H9" s="295"/>
      <c r="I9" s="295"/>
      <c r="J9" s="295"/>
      <c r="K9" s="295"/>
      <c r="L9" s="295"/>
      <c r="M9" s="295"/>
      <c r="N9" s="296"/>
      <c r="O9" s="294"/>
      <c r="P9" s="295"/>
      <c r="Q9" s="295"/>
      <c r="R9" s="295"/>
      <c r="S9" s="295"/>
      <c r="T9" s="295"/>
      <c r="U9" s="295"/>
      <c r="V9" s="295"/>
      <c r="W9" s="295"/>
      <c r="X9" s="295"/>
      <c r="Y9" s="295"/>
      <c r="Z9" s="296"/>
      <c r="AA9" s="294"/>
      <c r="AB9" s="295"/>
      <c r="AC9" s="296"/>
    </row>
    <row r="10" spans="1:29" ht="15.75" hidden="1" customHeight="1" x14ac:dyDescent="0.15">
      <c r="A10" s="92" t="s">
        <v>20</v>
      </c>
      <c r="B10" s="23"/>
      <c r="C10" s="241" t="s">
        <v>10</v>
      </c>
      <c r="D10" s="242" t="s">
        <v>10</v>
      </c>
      <c r="E10" s="242" t="s">
        <v>10</v>
      </c>
      <c r="F10" s="243" t="s">
        <v>10</v>
      </c>
      <c r="G10" s="243" t="s">
        <v>10</v>
      </c>
      <c r="H10" s="243" t="s">
        <v>10</v>
      </c>
      <c r="I10" s="242" t="s">
        <v>10</v>
      </c>
      <c r="J10" s="242" t="s">
        <v>10</v>
      </c>
      <c r="K10" s="242" t="s">
        <v>10</v>
      </c>
      <c r="L10" s="242" t="s">
        <v>10</v>
      </c>
      <c r="M10" s="242" t="s">
        <v>10</v>
      </c>
      <c r="N10" s="23" t="s">
        <v>10</v>
      </c>
      <c r="O10" s="248" t="s">
        <v>10</v>
      </c>
      <c r="P10" s="242" t="s">
        <v>10</v>
      </c>
      <c r="Q10" s="242" t="s">
        <v>10</v>
      </c>
      <c r="R10" s="242" t="s">
        <v>10</v>
      </c>
      <c r="S10" s="242" t="s">
        <v>10</v>
      </c>
      <c r="T10" s="242" t="s">
        <v>10</v>
      </c>
      <c r="U10" s="242" t="s">
        <v>10</v>
      </c>
      <c r="V10" s="242" t="s">
        <v>10</v>
      </c>
      <c r="W10" s="242" t="s">
        <v>10</v>
      </c>
      <c r="X10" s="242" t="s">
        <v>10</v>
      </c>
      <c r="Y10" s="242" t="s">
        <v>10</v>
      </c>
      <c r="Z10" s="247" t="s">
        <v>10</v>
      </c>
      <c r="AA10" s="248" t="s">
        <v>10</v>
      </c>
      <c r="AB10" s="242" t="s">
        <v>10</v>
      </c>
      <c r="AC10" s="23" t="s">
        <v>10</v>
      </c>
    </row>
    <row r="11" spans="1:29" ht="15" customHeight="1" x14ac:dyDescent="0.15">
      <c r="A11" s="92" t="s">
        <v>52</v>
      </c>
      <c r="B11" s="23" t="s">
        <v>15</v>
      </c>
      <c r="C11" s="32">
        <v>0.84</v>
      </c>
      <c r="D11" s="33" t="s">
        <v>10</v>
      </c>
      <c r="E11" s="33" t="s">
        <v>10</v>
      </c>
      <c r="F11" s="33" t="s">
        <v>10</v>
      </c>
      <c r="G11" s="33">
        <v>0.83</v>
      </c>
      <c r="H11" s="33">
        <v>0.82</v>
      </c>
      <c r="I11" s="33">
        <v>0.89</v>
      </c>
      <c r="J11" s="33">
        <v>0.87</v>
      </c>
      <c r="K11" s="33">
        <v>0.74</v>
      </c>
      <c r="L11" s="33">
        <v>0.95</v>
      </c>
      <c r="M11" s="33">
        <v>0.87</v>
      </c>
      <c r="N11" s="34">
        <v>0.69</v>
      </c>
      <c r="O11" s="37">
        <v>1.01</v>
      </c>
      <c r="P11" s="33">
        <v>1.1100000000000001</v>
      </c>
      <c r="Q11" s="33">
        <v>1.05</v>
      </c>
      <c r="R11" s="33">
        <v>0.93</v>
      </c>
      <c r="S11" s="33">
        <v>0.87</v>
      </c>
      <c r="T11" s="33">
        <v>1.02</v>
      </c>
      <c r="U11" s="33">
        <v>0.86</v>
      </c>
      <c r="V11" s="33">
        <v>0.94</v>
      </c>
      <c r="W11" s="33">
        <v>0.88</v>
      </c>
      <c r="X11" s="33">
        <v>0.95</v>
      </c>
      <c r="Y11" s="33">
        <v>0.97</v>
      </c>
      <c r="Z11" s="36">
        <v>0.97</v>
      </c>
      <c r="AA11" s="248">
        <v>0.91</v>
      </c>
      <c r="AB11" s="242">
        <v>1.1100000000000001</v>
      </c>
      <c r="AC11" s="23">
        <v>0.69</v>
      </c>
    </row>
    <row r="12" spans="1:29" ht="15" customHeight="1" x14ac:dyDescent="0.15">
      <c r="A12" s="92" t="s">
        <v>53</v>
      </c>
      <c r="B12" s="23" t="s">
        <v>1</v>
      </c>
      <c r="C12" s="32">
        <v>0.14000000000000001</v>
      </c>
      <c r="D12" s="33" t="s">
        <v>10</v>
      </c>
      <c r="E12" s="33" t="s">
        <v>10</v>
      </c>
      <c r="F12" s="33" t="s">
        <v>10</v>
      </c>
      <c r="G12" s="33">
        <v>0.16</v>
      </c>
      <c r="H12" s="33">
        <v>0.17</v>
      </c>
      <c r="I12" s="33">
        <v>0.18</v>
      </c>
      <c r="J12" s="33">
        <v>0.17</v>
      </c>
      <c r="K12" s="33">
        <v>0.16</v>
      </c>
      <c r="L12" s="33">
        <v>0.2</v>
      </c>
      <c r="M12" s="33">
        <v>0.18</v>
      </c>
      <c r="N12" s="34">
        <v>0.16</v>
      </c>
      <c r="O12" s="37">
        <v>0.23</v>
      </c>
      <c r="P12" s="33">
        <v>0.31</v>
      </c>
      <c r="Q12" s="33">
        <v>0.23</v>
      </c>
      <c r="R12" s="33">
        <v>0.18</v>
      </c>
      <c r="S12" s="33">
        <v>0.16</v>
      </c>
      <c r="T12" s="33">
        <v>0.21</v>
      </c>
      <c r="U12" s="33">
        <v>0.16</v>
      </c>
      <c r="V12" s="33">
        <v>0.17</v>
      </c>
      <c r="W12" s="33">
        <v>0.17</v>
      </c>
      <c r="X12" s="33">
        <v>0.17</v>
      </c>
      <c r="Y12" s="33">
        <v>0.17</v>
      </c>
      <c r="Z12" s="36">
        <v>0.16</v>
      </c>
      <c r="AA12" s="248">
        <v>0.18</v>
      </c>
      <c r="AB12" s="242">
        <v>0.31</v>
      </c>
      <c r="AC12" s="23">
        <v>0.14000000000000001</v>
      </c>
    </row>
    <row r="13" spans="1:29" ht="15" customHeight="1" thickBot="1" x14ac:dyDescent="0.2">
      <c r="A13" s="161" t="s">
        <v>54</v>
      </c>
      <c r="B13" s="67" t="s">
        <v>1</v>
      </c>
      <c r="C13" s="68">
        <v>83.3</v>
      </c>
      <c r="D13" s="70" t="s">
        <v>10</v>
      </c>
      <c r="E13" s="70" t="s">
        <v>10</v>
      </c>
      <c r="F13" s="70" t="s">
        <v>10</v>
      </c>
      <c r="G13" s="70">
        <v>80.7</v>
      </c>
      <c r="H13" s="70">
        <v>79.3</v>
      </c>
      <c r="I13" s="70">
        <v>79.8</v>
      </c>
      <c r="J13" s="70">
        <v>80.5</v>
      </c>
      <c r="K13" s="70">
        <v>78.400000000000006</v>
      </c>
      <c r="L13" s="70">
        <v>78.900000000000006</v>
      </c>
      <c r="M13" s="70">
        <v>79.3</v>
      </c>
      <c r="N13" s="71">
        <v>76.8</v>
      </c>
      <c r="O13" s="69">
        <v>77.2</v>
      </c>
      <c r="P13" s="70">
        <v>72.099999999999994</v>
      </c>
      <c r="Q13" s="70">
        <v>78.099999999999994</v>
      </c>
      <c r="R13" s="70">
        <v>80.599999999999994</v>
      </c>
      <c r="S13" s="70">
        <v>81.599999999999994</v>
      </c>
      <c r="T13" s="70">
        <v>79.400000000000006</v>
      </c>
      <c r="U13" s="70">
        <v>81.400000000000006</v>
      </c>
      <c r="V13" s="70">
        <v>81.900000000000006</v>
      </c>
      <c r="W13" s="70">
        <v>80.7</v>
      </c>
      <c r="X13" s="70">
        <v>82.1</v>
      </c>
      <c r="Y13" s="70">
        <v>82.5</v>
      </c>
      <c r="Z13" s="188">
        <v>83.5</v>
      </c>
      <c r="AA13" s="317">
        <v>79.900000000000006</v>
      </c>
      <c r="AB13" s="251">
        <v>83.5</v>
      </c>
      <c r="AC13" s="67">
        <v>72.099999999999994</v>
      </c>
    </row>
    <row r="14" spans="1:29" ht="15" customHeight="1" x14ac:dyDescent="0.15">
      <c r="D14" s="2" t="s">
        <v>130</v>
      </c>
    </row>
    <row r="21" spans="5:5" ht="15" customHeight="1" x14ac:dyDescent="0.15">
      <c r="E21" s="230"/>
    </row>
    <row r="40" spans="3:15" ht="15" customHeight="1" x14ac:dyDescent="0.15">
      <c r="F40" s="231"/>
    </row>
    <row r="42" spans="3:15" ht="15" customHeight="1" x14ac:dyDescent="0.15">
      <c r="O42" s="232"/>
    </row>
    <row r="47" spans="3:15" ht="15" customHeight="1" x14ac:dyDescent="0.15">
      <c r="C47" s="230"/>
      <c r="F47" s="233"/>
      <c r="G47" s="233"/>
    </row>
    <row r="62" spans="1:1" ht="15" customHeight="1" x14ac:dyDescent="0.15">
      <c r="A62" s="6"/>
    </row>
  </sheetData>
  <phoneticPr fontId="2"/>
  <printOptions horizontalCentered="1"/>
  <pageMargins left="0.19685039370078741" right="0.19685039370078741" top="0.59055118110236227" bottom="0.19685039370078741" header="0.51181102362204722" footer="0.51181102362204722"/>
  <pageSetup paperSize="9" scale="79" pageOrder="overThenDown" orientation="landscape" r:id="rId1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62"/>
  <sheetViews>
    <sheetView zoomScaleNormal="100" zoomScaleSheetLayoutView="100" workbookViewId="0">
      <selection activeCell="A3" sqref="A3"/>
    </sheetView>
  </sheetViews>
  <sheetFormatPr defaultColWidth="9" defaultRowHeight="15" customHeight="1" x14ac:dyDescent="0.15"/>
  <cols>
    <col min="1" max="1" width="11.625" style="2" customWidth="1"/>
    <col min="2" max="29" width="6.125" style="3" customWidth="1"/>
    <col min="30" max="16384" width="9" style="6"/>
  </cols>
  <sheetData>
    <row r="1" spans="1:29" ht="18" customHeight="1" x14ac:dyDescent="0.15">
      <c r="AC1" s="1" t="s">
        <v>5</v>
      </c>
    </row>
    <row r="2" spans="1:29" ht="18" customHeight="1" thickBot="1" x14ac:dyDescent="0.2">
      <c r="A2" s="458" t="s">
        <v>131</v>
      </c>
      <c r="AC2" s="6"/>
    </row>
    <row r="3" spans="1:29" s="15" customFormat="1" ht="15" customHeight="1" thickBot="1" x14ac:dyDescent="0.2">
      <c r="A3" s="226" t="s">
        <v>7</v>
      </c>
      <c r="B3" s="8"/>
      <c r="C3" s="9">
        <v>43928</v>
      </c>
      <c r="D3" s="9">
        <v>43942</v>
      </c>
      <c r="E3" s="9">
        <v>43963</v>
      </c>
      <c r="F3" s="9">
        <v>43977</v>
      </c>
      <c r="G3" s="9">
        <v>43991</v>
      </c>
      <c r="H3" s="9">
        <v>44005</v>
      </c>
      <c r="I3" s="9">
        <v>44019</v>
      </c>
      <c r="J3" s="9">
        <v>44040</v>
      </c>
      <c r="K3" s="9">
        <v>44054</v>
      </c>
      <c r="L3" s="9">
        <v>44068</v>
      </c>
      <c r="M3" s="9">
        <v>44082</v>
      </c>
      <c r="N3" s="212">
        <v>44097</v>
      </c>
      <c r="O3" s="10">
        <v>44110</v>
      </c>
      <c r="P3" s="9">
        <v>44124</v>
      </c>
      <c r="Q3" s="9">
        <v>44139</v>
      </c>
      <c r="R3" s="9">
        <v>44153</v>
      </c>
      <c r="S3" s="9">
        <v>44166</v>
      </c>
      <c r="T3" s="9">
        <v>44180</v>
      </c>
      <c r="U3" s="9">
        <v>44202</v>
      </c>
      <c r="V3" s="9">
        <v>44215</v>
      </c>
      <c r="W3" s="9">
        <v>44229</v>
      </c>
      <c r="X3" s="9">
        <v>44243</v>
      </c>
      <c r="Y3" s="9">
        <v>44257</v>
      </c>
      <c r="Z3" s="9">
        <v>44271</v>
      </c>
      <c r="AA3" s="227" t="s">
        <v>0</v>
      </c>
      <c r="AB3" s="228" t="s">
        <v>11</v>
      </c>
      <c r="AC3" s="229" t="s">
        <v>12</v>
      </c>
    </row>
    <row r="4" spans="1:29" ht="15" customHeight="1" thickTop="1" x14ac:dyDescent="0.15">
      <c r="A4" s="126" t="s">
        <v>9</v>
      </c>
      <c r="B4" s="17"/>
      <c r="C4" s="18"/>
      <c r="D4" s="19"/>
      <c r="E4" s="19"/>
      <c r="F4" s="19"/>
      <c r="G4" s="19"/>
      <c r="H4" s="19"/>
      <c r="I4" s="19"/>
      <c r="J4" s="19"/>
      <c r="K4" s="19"/>
      <c r="L4" s="19"/>
      <c r="M4" s="19"/>
      <c r="N4" s="20"/>
      <c r="O4" s="18"/>
      <c r="P4" s="19"/>
      <c r="Q4" s="19"/>
      <c r="R4" s="19"/>
      <c r="S4" s="19"/>
      <c r="T4" s="19"/>
      <c r="U4" s="19"/>
      <c r="V4" s="19"/>
      <c r="W4" s="19"/>
      <c r="X4" s="19"/>
      <c r="Y4" s="19"/>
      <c r="Z4" s="20"/>
      <c r="AA4" s="18"/>
      <c r="AB4" s="19"/>
      <c r="AC4" s="20"/>
    </row>
    <row r="5" spans="1:29" ht="15" hidden="1" customHeight="1" x14ac:dyDescent="0.15">
      <c r="A5" s="92" t="s">
        <v>20</v>
      </c>
      <c r="B5" s="23"/>
      <c r="C5" s="241" t="s">
        <v>10</v>
      </c>
      <c r="D5" s="242" t="s">
        <v>10</v>
      </c>
      <c r="E5" s="242" t="s">
        <v>10</v>
      </c>
      <c r="F5" s="242" t="s">
        <v>10</v>
      </c>
      <c r="G5" s="242" t="s">
        <v>10</v>
      </c>
      <c r="H5" s="242" t="s">
        <v>10</v>
      </c>
      <c r="I5" s="242" t="s">
        <v>10</v>
      </c>
      <c r="J5" s="242" t="s">
        <v>10</v>
      </c>
      <c r="K5" s="242" t="s">
        <v>10</v>
      </c>
      <c r="L5" s="242" t="s">
        <v>10</v>
      </c>
      <c r="M5" s="242" t="s">
        <v>10</v>
      </c>
      <c r="N5" s="23" t="s">
        <v>10</v>
      </c>
      <c r="O5" s="248" t="s">
        <v>10</v>
      </c>
      <c r="P5" s="242" t="s">
        <v>10</v>
      </c>
      <c r="Q5" s="242" t="s">
        <v>10</v>
      </c>
      <c r="R5" s="242" t="s">
        <v>10</v>
      </c>
      <c r="S5" s="242" t="s">
        <v>10</v>
      </c>
      <c r="T5" s="242" t="s">
        <v>10</v>
      </c>
      <c r="U5" s="242" t="s">
        <v>10</v>
      </c>
      <c r="V5" s="242" t="s">
        <v>10</v>
      </c>
      <c r="W5" s="242" t="s">
        <v>10</v>
      </c>
      <c r="X5" s="242" t="s">
        <v>10</v>
      </c>
      <c r="Y5" s="242" t="s">
        <v>10</v>
      </c>
      <c r="Z5" s="247" t="s">
        <v>10</v>
      </c>
      <c r="AA5" s="248" t="s">
        <v>10</v>
      </c>
      <c r="AB5" s="242" t="s">
        <v>10</v>
      </c>
      <c r="AC5" s="23" t="s">
        <v>10</v>
      </c>
    </row>
    <row r="6" spans="1:29" ht="15" customHeight="1" x14ac:dyDescent="0.15">
      <c r="A6" s="92" t="s">
        <v>52</v>
      </c>
      <c r="B6" s="23" t="s">
        <v>14</v>
      </c>
      <c r="C6" s="32">
        <v>4.4000000000000004</v>
      </c>
      <c r="D6" s="33" t="s">
        <v>10</v>
      </c>
      <c r="E6" s="33" t="s">
        <v>10</v>
      </c>
      <c r="F6" s="33" t="s">
        <v>10</v>
      </c>
      <c r="G6" s="33">
        <v>2.4700000000000002</v>
      </c>
      <c r="H6" s="33">
        <v>2.4</v>
      </c>
      <c r="I6" s="33">
        <v>2.56</v>
      </c>
      <c r="J6" s="33">
        <v>2.35</v>
      </c>
      <c r="K6" s="33">
        <v>2.35</v>
      </c>
      <c r="L6" s="33">
        <v>2.82</v>
      </c>
      <c r="M6" s="33">
        <v>2.4</v>
      </c>
      <c r="N6" s="34">
        <v>2.06</v>
      </c>
      <c r="O6" s="37">
        <v>1.31</v>
      </c>
      <c r="P6" s="33">
        <v>2.29</v>
      </c>
      <c r="Q6" s="33">
        <v>2.73</v>
      </c>
      <c r="R6" s="33">
        <v>2.9</v>
      </c>
      <c r="S6" s="33">
        <v>2.72</v>
      </c>
      <c r="T6" s="33">
        <v>3.24</v>
      </c>
      <c r="U6" s="33">
        <v>3.6</v>
      </c>
      <c r="V6" s="33">
        <v>3.85</v>
      </c>
      <c r="W6" s="33">
        <v>3.62</v>
      </c>
      <c r="X6" s="33">
        <v>3.46</v>
      </c>
      <c r="Y6" s="33">
        <v>2.0699999999999998</v>
      </c>
      <c r="Z6" s="36">
        <v>1.94</v>
      </c>
      <c r="AA6" s="248">
        <v>2.74</v>
      </c>
      <c r="AB6" s="33">
        <v>4.4000000000000004</v>
      </c>
      <c r="AC6" s="23">
        <v>1.31</v>
      </c>
    </row>
    <row r="7" spans="1:29" ht="15" customHeight="1" x14ac:dyDescent="0.15">
      <c r="A7" s="92" t="s">
        <v>53</v>
      </c>
      <c r="B7" s="23" t="s">
        <v>1</v>
      </c>
      <c r="C7" s="32">
        <v>0.27</v>
      </c>
      <c r="D7" s="33" t="s">
        <v>10</v>
      </c>
      <c r="E7" s="33" t="s">
        <v>10</v>
      </c>
      <c r="F7" s="33" t="s">
        <v>10</v>
      </c>
      <c r="G7" s="33">
        <v>0.22</v>
      </c>
      <c r="H7" s="33">
        <v>0.22</v>
      </c>
      <c r="I7" s="33">
        <v>0.26</v>
      </c>
      <c r="J7" s="33">
        <v>0.33</v>
      </c>
      <c r="K7" s="33">
        <v>0.24</v>
      </c>
      <c r="L7" s="33">
        <v>0.25</v>
      </c>
      <c r="M7" s="33">
        <v>0.25</v>
      </c>
      <c r="N7" s="34">
        <v>0.19</v>
      </c>
      <c r="O7" s="37">
        <v>0.13</v>
      </c>
      <c r="P7" s="33">
        <v>0.2</v>
      </c>
      <c r="Q7" s="33">
        <v>0.22</v>
      </c>
      <c r="R7" s="33">
        <v>0.21</v>
      </c>
      <c r="S7" s="33">
        <v>0.21</v>
      </c>
      <c r="T7" s="33">
        <v>0.23</v>
      </c>
      <c r="U7" s="33">
        <v>0.21</v>
      </c>
      <c r="V7" s="33">
        <v>0.23</v>
      </c>
      <c r="W7" s="33">
        <v>0.21</v>
      </c>
      <c r="X7" s="33">
        <v>0.2</v>
      </c>
      <c r="Y7" s="33">
        <v>0.15</v>
      </c>
      <c r="Z7" s="36">
        <v>0.14000000000000001</v>
      </c>
      <c r="AA7" s="248">
        <v>0.22</v>
      </c>
      <c r="AB7" s="242">
        <v>0.33</v>
      </c>
      <c r="AC7" s="23">
        <v>0.13</v>
      </c>
    </row>
    <row r="8" spans="1:29" ht="15" customHeight="1" thickBot="1" x14ac:dyDescent="0.2">
      <c r="A8" s="125" t="s">
        <v>54</v>
      </c>
      <c r="B8" s="39" t="s">
        <v>1</v>
      </c>
      <c r="C8" s="40">
        <v>93.9</v>
      </c>
      <c r="D8" s="41" t="s">
        <v>10</v>
      </c>
      <c r="E8" s="41" t="s">
        <v>10</v>
      </c>
      <c r="F8" s="41" t="s">
        <v>10</v>
      </c>
      <c r="G8" s="41">
        <v>91.1</v>
      </c>
      <c r="H8" s="41">
        <v>90.8</v>
      </c>
      <c r="I8" s="41">
        <v>89.8</v>
      </c>
      <c r="J8" s="41">
        <v>86</v>
      </c>
      <c r="K8" s="41">
        <v>89.8</v>
      </c>
      <c r="L8" s="41">
        <v>91.1</v>
      </c>
      <c r="M8" s="41">
        <v>89.6</v>
      </c>
      <c r="N8" s="42">
        <v>90.8</v>
      </c>
      <c r="O8" s="45">
        <v>90.1</v>
      </c>
      <c r="P8" s="41">
        <v>91.3</v>
      </c>
      <c r="Q8" s="41">
        <v>91.9</v>
      </c>
      <c r="R8" s="41">
        <v>92.8</v>
      </c>
      <c r="S8" s="41">
        <v>92.3</v>
      </c>
      <c r="T8" s="41">
        <v>92.9</v>
      </c>
      <c r="U8" s="41">
        <v>94.2</v>
      </c>
      <c r="V8" s="41">
        <v>94</v>
      </c>
      <c r="W8" s="41">
        <v>94.2</v>
      </c>
      <c r="X8" s="41">
        <v>94.2</v>
      </c>
      <c r="Y8" s="41">
        <v>92.8</v>
      </c>
      <c r="Z8" s="44">
        <v>92.8</v>
      </c>
      <c r="AA8" s="63">
        <v>91.7</v>
      </c>
      <c r="AB8" s="52">
        <v>94.2</v>
      </c>
      <c r="AC8" s="42">
        <v>86</v>
      </c>
    </row>
    <row r="9" spans="1:29" ht="15" customHeight="1" thickTop="1" x14ac:dyDescent="0.15">
      <c r="A9" s="126" t="s">
        <v>3</v>
      </c>
      <c r="B9" s="17"/>
      <c r="C9" s="294"/>
      <c r="D9" s="295"/>
      <c r="E9" s="295"/>
      <c r="F9" s="295"/>
      <c r="G9" s="295"/>
      <c r="H9" s="295"/>
      <c r="I9" s="295"/>
      <c r="J9" s="295"/>
      <c r="K9" s="295"/>
      <c r="L9" s="295"/>
      <c r="M9" s="295"/>
      <c r="N9" s="296"/>
      <c r="O9" s="294"/>
      <c r="P9" s="295"/>
      <c r="Q9" s="295"/>
      <c r="R9" s="295"/>
      <c r="S9" s="295"/>
      <c r="T9" s="295"/>
      <c r="U9" s="295"/>
      <c r="V9" s="295"/>
      <c r="W9" s="295"/>
      <c r="X9" s="295"/>
      <c r="Y9" s="295"/>
      <c r="Z9" s="296"/>
      <c r="AA9" s="294"/>
      <c r="AB9" s="295"/>
      <c r="AC9" s="296"/>
    </row>
    <row r="10" spans="1:29" ht="15.75" hidden="1" customHeight="1" x14ac:dyDescent="0.15">
      <c r="A10" s="92" t="s">
        <v>20</v>
      </c>
      <c r="B10" s="23"/>
      <c r="C10" s="241" t="s">
        <v>10</v>
      </c>
      <c r="D10" s="242" t="s">
        <v>10</v>
      </c>
      <c r="E10" s="242" t="s">
        <v>10</v>
      </c>
      <c r="F10" s="243" t="s">
        <v>10</v>
      </c>
      <c r="G10" s="243" t="s">
        <v>10</v>
      </c>
      <c r="H10" s="243" t="s">
        <v>10</v>
      </c>
      <c r="I10" s="242" t="s">
        <v>10</v>
      </c>
      <c r="J10" s="242" t="s">
        <v>10</v>
      </c>
      <c r="K10" s="242" t="s">
        <v>10</v>
      </c>
      <c r="L10" s="242" t="s">
        <v>10</v>
      </c>
      <c r="M10" s="242" t="s">
        <v>10</v>
      </c>
      <c r="N10" s="23" t="s">
        <v>10</v>
      </c>
      <c r="O10" s="248" t="s">
        <v>10</v>
      </c>
      <c r="P10" s="242" t="s">
        <v>10</v>
      </c>
      <c r="Q10" s="242" t="s">
        <v>10</v>
      </c>
      <c r="R10" s="242" t="s">
        <v>10</v>
      </c>
      <c r="S10" s="242" t="s">
        <v>10</v>
      </c>
      <c r="T10" s="242" t="s">
        <v>10</v>
      </c>
      <c r="U10" s="242" t="s">
        <v>10</v>
      </c>
      <c r="V10" s="242" t="s">
        <v>10</v>
      </c>
      <c r="W10" s="242" t="s">
        <v>10</v>
      </c>
      <c r="X10" s="242" t="s">
        <v>10</v>
      </c>
      <c r="Y10" s="242" t="s">
        <v>10</v>
      </c>
      <c r="Z10" s="247" t="s">
        <v>10</v>
      </c>
      <c r="AA10" s="248" t="s">
        <v>10</v>
      </c>
      <c r="AB10" s="242" t="s">
        <v>10</v>
      </c>
      <c r="AC10" s="23" t="s">
        <v>10</v>
      </c>
    </row>
    <row r="11" spans="1:29" ht="15" customHeight="1" x14ac:dyDescent="0.15">
      <c r="A11" s="92" t="s">
        <v>52</v>
      </c>
      <c r="B11" s="23" t="s">
        <v>14</v>
      </c>
      <c r="C11" s="32">
        <v>4.76</v>
      </c>
      <c r="D11" s="33" t="s">
        <v>10</v>
      </c>
      <c r="E11" s="33" t="s">
        <v>10</v>
      </c>
      <c r="F11" s="33" t="s">
        <v>10</v>
      </c>
      <c r="G11" s="33">
        <v>2.61</v>
      </c>
      <c r="H11" s="33">
        <v>2.12</v>
      </c>
      <c r="I11" s="33">
        <v>2.38</v>
      </c>
      <c r="J11" s="33">
        <v>2.0099999999999998</v>
      </c>
      <c r="K11" s="33">
        <v>2.56</v>
      </c>
      <c r="L11" s="33">
        <v>2.0299999999999998</v>
      </c>
      <c r="M11" s="33">
        <v>2.16</v>
      </c>
      <c r="N11" s="34">
        <v>3.42</v>
      </c>
      <c r="O11" s="37">
        <v>1.53</v>
      </c>
      <c r="P11" s="33">
        <v>1.91</v>
      </c>
      <c r="Q11" s="33">
        <v>4.3</v>
      </c>
      <c r="R11" s="33">
        <v>2.85</v>
      </c>
      <c r="S11" s="33">
        <v>3.19</v>
      </c>
      <c r="T11" s="33">
        <v>3.19</v>
      </c>
      <c r="U11" s="33">
        <v>3.08</v>
      </c>
      <c r="V11" s="33">
        <v>3.6</v>
      </c>
      <c r="W11" s="33">
        <v>4.53</v>
      </c>
      <c r="X11" s="33">
        <v>2.76</v>
      </c>
      <c r="Y11" s="33">
        <v>3.7</v>
      </c>
      <c r="Z11" s="36">
        <v>2.33</v>
      </c>
      <c r="AA11" s="248">
        <v>2.91</v>
      </c>
      <c r="AB11" s="242">
        <v>4.76</v>
      </c>
      <c r="AC11" s="23">
        <v>1.53</v>
      </c>
    </row>
    <row r="12" spans="1:29" ht="15" customHeight="1" x14ac:dyDescent="0.15">
      <c r="A12" s="92" t="s">
        <v>53</v>
      </c>
      <c r="B12" s="23" t="s">
        <v>1</v>
      </c>
      <c r="C12" s="32">
        <v>0.36</v>
      </c>
      <c r="D12" s="33" t="s">
        <v>10</v>
      </c>
      <c r="E12" s="33" t="s">
        <v>10</v>
      </c>
      <c r="F12" s="33" t="s">
        <v>10</v>
      </c>
      <c r="G12" s="33">
        <v>0.25</v>
      </c>
      <c r="H12" s="33">
        <v>0.24</v>
      </c>
      <c r="I12" s="33">
        <v>0.31</v>
      </c>
      <c r="J12" s="33">
        <v>0.28999999999999998</v>
      </c>
      <c r="K12" s="33">
        <v>0.3</v>
      </c>
      <c r="L12" s="33">
        <v>0.23</v>
      </c>
      <c r="M12" s="33">
        <v>0.28000000000000003</v>
      </c>
      <c r="N12" s="34">
        <v>0.39</v>
      </c>
      <c r="O12" s="37">
        <v>0.18</v>
      </c>
      <c r="P12" s="33">
        <v>0.23</v>
      </c>
      <c r="Q12" s="33">
        <v>0.48</v>
      </c>
      <c r="R12" s="33">
        <v>0.31</v>
      </c>
      <c r="S12" s="33">
        <v>0.34</v>
      </c>
      <c r="T12" s="33">
        <v>0.36</v>
      </c>
      <c r="U12" s="33">
        <v>0.23</v>
      </c>
      <c r="V12" s="33">
        <v>0.26</v>
      </c>
      <c r="W12" s="33">
        <v>0.31</v>
      </c>
      <c r="X12" s="33">
        <v>0.21</v>
      </c>
      <c r="Y12" s="33">
        <v>0.26</v>
      </c>
      <c r="Z12" s="36">
        <v>0.18</v>
      </c>
      <c r="AA12" s="248">
        <v>0.28999999999999998</v>
      </c>
      <c r="AB12" s="242">
        <v>0.48</v>
      </c>
      <c r="AC12" s="23">
        <v>0.18</v>
      </c>
    </row>
    <row r="13" spans="1:29" ht="15" customHeight="1" thickBot="1" x14ac:dyDescent="0.2">
      <c r="A13" s="125" t="s">
        <v>54</v>
      </c>
      <c r="B13" s="39" t="s">
        <v>1</v>
      </c>
      <c r="C13" s="68">
        <v>92.4</v>
      </c>
      <c r="D13" s="70" t="s">
        <v>10</v>
      </c>
      <c r="E13" s="70" t="s">
        <v>10</v>
      </c>
      <c r="F13" s="70" t="s">
        <v>10</v>
      </c>
      <c r="G13" s="70">
        <v>90.4</v>
      </c>
      <c r="H13" s="70">
        <v>88.7</v>
      </c>
      <c r="I13" s="70">
        <v>87</v>
      </c>
      <c r="J13" s="70">
        <v>85.6</v>
      </c>
      <c r="K13" s="70">
        <v>88.3</v>
      </c>
      <c r="L13" s="70">
        <v>88.7</v>
      </c>
      <c r="M13" s="70">
        <v>87</v>
      </c>
      <c r="N13" s="71">
        <v>88.6</v>
      </c>
      <c r="O13" s="69">
        <v>88.2</v>
      </c>
      <c r="P13" s="70">
        <v>88</v>
      </c>
      <c r="Q13" s="70">
        <v>88.8</v>
      </c>
      <c r="R13" s="70">
        <v>89.1</v>
      </c>
      <c r="S13" s="70">
        <v>89.3</v>
      </c>
      <c r="T13" s="70">
        <v>88.7</v>
      </c>
      <c r="U13" s="70">
        <v>92.5</v>
      </c>
      <c r="V13" s="70">
        <v>92.8</v>
      </c>
      <c r="W13" s="70">
        <v>93.2</v>
      </c>
      <c r="X13" s="70">
        <v>92.4</v>
      </c>
      <c r="Y13" s="70">
        <v>93</v>
      </c>
      <c r="Z13" s="188">
        <v>92.3</v>
      </c>
      <c r="AA13" s="317">
        <v>89.8</v>
      </c>
      <c r="AB13" s="251">
        <v>93.2</v>
      </c>
      <c r="AC13" s="67">
        <v>85.6</v>
      </c>
    </row>
    <row r="14" spans="1:29" ht="15" customHeight="1" thickTop="1" x14ac:dyDescent="0.15">
      <c r="A14" s="126" t="s">
        <v>4</v>
      </c>
      <c r="B14" s="17"/>
      <c r="C14" s="294"/>
      <c r="D14" s="295"/>
      <c r="E14" s="295"/>
      <c r="F14" s="295"/>
      <c r="G14" s="295"/>
      <c r="H14" s="295"/>
      <c r="I14" s="295"/>
      <c r="J14" s="295"/>
      <c r="K14" s="295"/>
      <c r="L14" s="295"/>
      <c r="M14" s="295"/>
      <c r="N14" s="296"/>
      <c r="O14" s="294"/>
      <c r="P14" s="295"/>
      <c r="Q14" s="295"/>
      <c r="R14" s="295"/>
      <c r="S14" s="295"/>
      <c r="T14" s="295"/>
      <c r="U14" s="295"/>
      <c r="V14" s="295"/>
      <c r="W14" s="295"/>
      <c r="X14" s="295"/>
      <c r="Y14" s="295"/>
      <c r="Z14" s="296"/>
      <c r="AA14" s="294"/>
      <c r="AB14" s="295"/>
      <c r="AC14" s="296"/>
    </row>
    <row r="15" spans="1:29" ht="15" hidden="1" customHeight="1" x14ac:dyDescent="0.15">
      <c r="A15" s="92" t="s">
        <v>20</v>
      </c>
      <c r="B15" s="23"/>
      <c r="C15" s="241" t="s">
        <v>10</v>
      </c>
      <c r="D15" s="242" t="s">
        <v>10</v>
      </c>
      <c r="E15" s="242" t="s">
        <v>10</v>
      </c>
      <c r="F15" s="243" t="s">
        <v>10</v>
      </c>
      <c r="G15" s="243" t="s">
        <v>10</v>
      </c>
      <c r="H15" s="243" t="s">
        <v>10</v>
      </c>
      <c r="I15" s="242" t="s">
        <v>10</v>
      </c>
      <c r="J15" s="242" t="s">
        <v>10</v>
      </c>
      <c r="K15" s="242" t="s">
        <v>10</v>
      </c>
      <c r="L15" s="242" t="s">
        <v>10</v>
      </c>
      <c r="M15" s="242" t="s">
        <v>10</v>
      </c>
      <c r="N15" s="23" t="s">
        <v>10</v>
      </c>
      <c r="O15" s="248" t="s">
        <v>10</v>
      </c>
      <c r="P15" s="242" t="s">
        <v>10</v>
      </c>
      <c r="Q15" s="242" t="s">
        <v>10</v>
      </c>
      <c r="R15" s="242" t="s">
        <v>10</v>
      </c>
      <c r="S15" s="242" t="s">
        <v>10</v>
      </c>
      <c r="T15" s="242" t="s">
        <v>10</v>
      </c>
      <c r="U15" s="242" t="s">
        <v>10</v>
      </c>
      <c r="V15" s="242" t="s">
        <v>10</v>
      </c>
      <c r="W15" s="242" t="s">
        <v>10</v>
      </c>
      <c r="X15" s="242" t="s">
        <v>10</v>
      </c>
      <c r="Y15" s="242" t="s">
        <v>10</v>
      </c>
      <c r="Z15" s="247" t="s">
        <v>10</v>
      </c>
      <c r="AA15" s="248" t="s">
        <v>10</v>
      </c>
      <c r="AB15" s="242" t="s">
        <v>10</v>
      </c>
      <c r="AC15" s="23" t="s">
        <v>10</v>
      </c>
    </row>
    <row r="16" spans="1:29" ht="15" customHeight="1" x14ac:dyDescent="0.15">
      <c r="A16" s="92" t="s">
        <v>52</v>
      </c>
      <c r="B16" s="23" t="s">
        <v>14</v>
      </c>
      <c r="C16" s="32">
        <v>4.0199999999999996</v>
      </c>
      <c r="D16" s="33" t="s">
        <v>10</v>
      </c>
      <c r="E16" s="33" t="s">
        <v>10</v>
      </c>
      <c r="F16" s="33" t="s">
        <v>10</v>
      </c>
      <c r="G16" s="33">
        <v>2.92</v>
      </c>
      <c r="H16" s="33">
        <v>2.69</v>
      </c>
      <c r="I16" s="33">
        <v>3.21</v>
      </c>
      <c r="J16" s="33">
        <v>4.8899999999999997</v>
      </c>
      <c r="K16" s="33">
        <v>2.66</v>
      </c>
      <c r="L16" s="33">
        <v>2.83</v>
      </c>
      <c r="M16" s="33">
        <v>4.12</v>
      </c>
      <c r="N16" s="34">
        <v>2.38</v>
      </c>
      <c r="O16" s="37">
        <v>2.4300000000000002</v>
      </c>
      <c r="P16" s="33">
        <v>3.25</v>
      </c>
      <c r="Q16" s="33">
        <v>3.8</v>
      </c>
      <c r="R16" s="33">
        <v>4.34</v>
      </c>
      <c r="S16" s="33">
        <v>3.97</v>
      </c>
      <c r="T16" s="33">
        <v>3.66</v>
      </c>
      <c r="U16" s="33">
        <v>4.6399999999999997</v>
      </c>
      <c r="V16" s="33">
        <v>4.32</v>
      </c>
      <c r="W16" s="33">
        <v>4.16</v>
      </c>
      <c r="X16" s="33">
        <v>3.99</v>
      </c>
      <c r="Y16" s="33">
        <v>4.42</v>
      </c>
      <c r="Z16" s="36">
        <v>4.03</v>
      </c>
      <c r="AA16" s="248">
        <v>3.65</v>
      </c>
      <c r="AB16" s="242">
        <v>4.8899999999999997</v>
      </c>
      <c r="AC16" s="23">
        <v>2.38</v>
      </c>
    </row>
    <row r="17" spans="1:29" ht="15" customHeight="1" x14ac:dyDescent="0.15">
      <c r="A17" s="92" t="s">
        <v>53</v>
      </c>
      <c r="B17" s="23" t="s">
        <v>1</v>
      </c>
      <c r="C17" s="32">
        <v>0.24</v>
      </c>
      <c r="D17" s="33" t="s">
        <v>10</v>
      </c>
      <c r="E17" s="33" t="s">
        <v>10</v>
      </c>
      <c r="F17" s="33" t="s">
        <v>10</v>
      </c>
      <c r="G17" s="33">
        <v>0.22</v>
      </c>
      <c r="H17" s="33">
        <v>0.28000000000000003</v>
      </c>
      <c r="I17" s="33">
        <v>0.42</v>
      </c>
      <c r="J17" s="33">
        <v>0.86</v>
      </c>
      <c r="K17" s="33">
        <v>0.28000000000000003</v>
      </c>
      <c r="L17" s="33">
        <v>0.31</v>
      </c>
      <c r="M17" s="33">
        <v>0.44</v>
      </c>
      <c r="N17" s="34">
        <v>0.23</v>
      </c>
      <c r="O17" s="37">
        <v>0.23</v>
      </c>
      <c r="P17" s="33">
        <v>0.36</v>
      </c>
      <c r="Q17" s="33">
        <v>0.33</v>
      </c>
      <c r="R17" s="33">
        <v>0.35</v>
      </c>
      <c r="S17" s="33">
        <v>0.31</v>
      </c>
      <c r="T17" s="33">
        <v>0.26</v>
      </c>
      <c r="U17" s="33">
        <v>0.26</v>
      </c>
      <c r="V17" s="33">
        <v>0.24</v>
      </c>
      <c r="W17" s="33">
        <v>0.23</v>
      </c>
      <c r="X17" s="33">
        <v>0.22</v>
      </c>
      <c r="Y17" s="33">
        <v>0.23</v>
      </c>
      <c r="Z17" s="36">
        <v>0.24</v>
      </c>
      <c r="AA17" s="248">
        <v>0.31</v>
      </c>
      <c r="AB17" s="242">
        <v>0.86</v>
      </c>
      <c r="AC17" s="23">
        <v>0.22</v>
      </c>
    </row>
    <row r="18" spans="1:29" ht="15" customHeight="1" thickBot="1" x14ac:dyDescent="0.2">
      <c r="A18" s="161" t="s">
        <v>54</v>
      </c>
      <c r="B18" s="67" t="s">
        <v>1</v>
      </c>
      <c r="C18" s="68">
        <v>94</v>
      </c>
      <c r="D18" s="70" t="s">
        <v>10</v>
      </c>
      <c r="E18" s="70" t="s">
        <v>10</v>
      </c>
      <c r="F18" s="70" t="s">
        <v>10</v>
      </c>
      <c r="G18" s="70">
        <v>92.5</v>
      </c>
      <c r="H18" s="70">
        <v>89.6</v>
      </c>
      <c r="I18" s="70">
        <v>86.9</v>
      </c>
      <c r="J18" s="70">
        <v>82.4</v>
      </c>
      <c r="K18" s="70">
        <v>89.5</v>
      </c>
      <c r="L18" s="70">
        <v>89</v>
      </c>
      <c r="M18" s="70">
        <v>89.3</v>
      </c>
      <c r="N18" s="71">
        <v>90.3</v>
      </c>
      <c r="O18" s="69">
        <v>90.5</v>
      </c>
      <c r="P18" s="70">
        <v>88.9</v>
      </c>
      <c r="Q18" s="70">
        <v>91.3</v>
      </c>
      <c r="R18" s="70">
        <v>91.9</v>
      </c>
      <c r="S18" s="70">
        <v>92.2</v>
      </c>
      <c r="T18" s="70">
        <v>92.9</v>
      </c>
      <c r="U18" s="70">
        <v>94.4</v>
      </c>
      <c r="V18" s="70">
        <v>94.4</v>
      </c>
      <c r="W18" s="70">
        <v>94.5</v>
      </c>
      <c r="X18" s="70">
        <v>94.5</v>
      </c>
      <c r="Y18" s="70">
        <v>94.8</v>
      </c>
      <c r="Z18" s="188">
        <v>94</v>
      </c>
      <c r="AA18" s="317">
        <v>91.3</v>
      </c>
      <c r="AB18" s="251">
        <v>94.8</v>
      </c>
      <c r="AC18" s="67">
        <v>82.4</v>
      </c>
    </row>
    <row r="19" spans="1:29" ht="15" customHeight="1" x14ac:dyDescent="0.15">
      <c r="D19" s="2" t="s">
        <v>130</v>
      </c>
    </row>
    <row r="20" spans="1:29" ht="15" customHeight="1" x14ac:dyDescent="0.15">
      <c r="C20" s="73"/>
    </row>
    <row r="21" spans="1:29" ht="15" customHeight="1" x14ac:dyDescent="0.15">
      <c r="E21" s="230"/>
    </row>
    <row r="40" spans="3:15" ht="15" customHeight="1" x14ac:dyDescent="0.15">
      <c r="F40" s="231"/>
    </row>
    <row r="42" spans="3:15" ht="15" customHeight="1" x14ac:dyDescent="0.15">
      <c r="O42" s="232"/>
    </row>
    <row r="47" spans="3:15" ht="15" customHeight="1" x14ac:dyDescent="0.15">
      <c r="C47" s="230"/>
      <c r="F47" s="233"/>
      <c r="G47" s="233"/>
    </row>
    <row r="62" spans="1:1" ht="15" customHeight="1" x14ac:dyDescent="0.15">
      <c r="A62" s="6"/>
    </row>
  </sheetData>
  <phoneticPr fontId="2"/>
  <printOptions horizontalCentered="1"/>
  <pageMargins left="0.19685039370078741" right="0.19685039370078741" top="0.59055118110236227" bottom="0.19685039370078741" header="0.51181102362204722" footer="0.51181102362204722"/>
  <pageSetup paperSize="9" scale="79" pageOrder="overThenDown" orientation="landscape" r:id="rId1"/>
  <headerFooter scaleWithDoc="0" alignWithMargins="0"/>
  <cellWatches>
    <cellWatch r="AA5"/>
    <cellWatch r="AA10"/>
    <cellWatch r="AA15"/>
  </cellWatch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541"/>
  <sheetViews>
    <sheetView zoomScaleNormal="100" zoomScaleSheetLayoutView="100" workbookViewId="0">
      <selection activeCell="A3" sqref="A3"/>
    </sheetView>
  </sheetViews>
  <sheetFormatPr defaultColWidth="9" defaultRowHeight="15" customHeight="1" x14ac:dyDescent="0.15"/>
  <cols>
    <col min="1" max="1" width="11.625" style="2" customWidth="1"/>
    <col min="2" max="13" width="6.125" style="3" customWidth="1"/>
    <col min="14" max="14" width="6.125" style="225" customWidth="1"/>
    <col min="15" max="22" width="6.125" style="3" customWidth="1"/>
    <col min="23" max="25" width="6.125" style="4" customWidth="1"/>
    <col min="26" max="29" width="6.125" style="3" customWidth="1"/>
    <col min="30" max="16384" width="9" style="6"/>
  </cols>
  <sheetData>
    <row r="1" spans="1:29" ht="18" customHeight="1" x14ac:dyDescent="0.15">
      <c r="N1" s="73"/>
      <c r="AC1" s="1" t="s">
        <v>44</v>
      </c>
    </row>
    <row r="2" spans="1:29" ht="18" customHeight="1" thickBot="1" x14ac:dyDescent="0.2">
      <c r="A2" s="458" t="s">
        <v>131</v>
      </c>
      <c r="N2" s="73"/>
      <c r="O2" s="73"/>
      <c r="AC2" s="6"/>
    </row>
    <row r="3" spans="1:29" s="15" customFormat="1" ht="15" customHeight="1" thickBot="1" x14ac:dyDescent="0.2">
      <c r="A3" s="7" t="s">
        <v>47</v>
      </c>
      <c r="B3" s="8"/>
      <c r="C3" s="9">
        <v>43928</v>
      </c>
      <c r="D3" s="9">
        <v>43942</v>
      </c>
      <c r="E3" s="9">
        <v>43963</v>
      </c>
      <c r="F3" s="9">
        <v>43977</v>
      </c>
      <c r="G3" s="9">
        <v>43991</v>
      </c>
      <c r="H3" s="9">
        <v>44005</v>
      </c>
      <c r="I3" s="9">
        <v>44019</v>
      </c>
      <c r="J3" s="9">
        <v>44040</v>
      </c>
      <c r="K3" s="9">
        <v>44054</v>
      </c>
      <c r="L3" s="9">
        <v>44068</v>
      </c>
      <c r="M3" s="9">
        <v>44082</v>
      </c>
      <c r="N3" s="212">
        <v>44097</v>
      </c>
      <c r="O3" s="10">
        <v>44110</v>
      </c>
      <c r="P3" s="9">
        <v>44124</v>
      </c>
      <c r="Q3" s="9">
        <v>44139</v>
      </c>
      <c r="R3" s="9">
        <v>44153</v>
      </c>
      <c r="S3" s="9">
        <v>44166</v>
      </c>
      <c r="T3" s="9">
        <v>44180</v>
      </c>
      <c r="U3" s="9">
        <v>44202</v>
      </c>
      <c r="V3" s="9">
        <v>44215</v>
      </c>
      <c r="W3" s="11">
        <v>44229</v>
      </c>
      <c r="X3" s="11">
        <v>44243</v>
      </c>
      <c r="Y3" s="11">
        <v>44257</v>
      </c>
      <c r="Z3" s="9">
        <v>44271</v>
      </c>
      <c r="AA3" s="12" t="s">
        <v>0</v>
      </c>
      <c r="AB3" s="13" t="s">
        <v>49</v>
      </c>
      <c r="AC3" s="14" t="s">
        <v>50</v>
      </c>
    </row>
    <row r="4" spans="1:29" ht="15" customHeight="1" thickTop="1" x14ac:dyDescent="0.15">
      <c r="A4" s="16" t="s">
        <v>96</v>
      </c>
      <c r="B4" s="17"/>
      <c r="C4" s="18"/>
      <c r="D4" s="19"/>
      <c r="E4" s="19"/>
      <c r="F4" s="19"/>
      <c r="G4" s="19"/>
      <c r="H4" s="19"/>
      <c r="I4" s="19"/>
      <c r="J4" s="19"/>
      <c r="K4" s="19"/>
      <c r="L4" s="19"/>
      <c r="M4" s="19"/>
      <c r="N4" s="20"/>
      <c r="O4" s="18"/>
      <c r="P4" s="19"/>
      <c r="Q4" s="19"/>
      <c r="R4" s="19"/>
      <c r="S4" s="19"/>
      <c r="T4" s="19"/>
      <c r="U4" s="19"/>
      <c r="V4" s="19"/>
      <c r="W4" s="21"/>
      <c r="X4" s="21"/>
      <c r="Y4" s="21"/>
      <c r="Z4" s="20"/>
      <c r="AA4" s="18"/>
      <c r="AB4" s="19"/>
      <c r="AC4" s="20"/>
    </row>
    <row r="5" spans="1:29" ht="15" hidden="1" customHeight="1" x14ac:dyDescent="0.15">
      <c r="A5" s="92" t="s">
        <v>18</v>
      </c>
      <c r="B5" s="23"/>
      <c r="C5" s="241" t="s">
        <v>10</v>
      </c>
      <c r="D5" s="242" t="s">
        <v>10</v>
      </c>
      <c r="E5" s="242" t="s">
        <v>10</v>
      </c>
      <c r="F5" s="243" t="s">
        <v>10</v>
      </c>
      <c r="G5" s="243" t="s">
        <v>10</v>
      </c>
      <c r="H5" s="243" t="s">
        <v>10</v>
      </c>
      <c r="I5" s="242" t="s">
        <v>10</v>
      </c>
      <c r="J5" s="242" t="s">
        <v>10</v>
      </c>
      <c r="K5" s="242" t="s">
        <v>10</v>
      </c>
      <c r="L5" s="242" t="s">
        <v>10</v>
      </c>
      <c r="M5" s="242" t="s">
        <v>10</v>
      </c>
      <c r="N5" s="23" t="s">
        <v>10</v>
      </c>
      <c r="O5" s="248" t="s">
        <v>10</v>
      </c>
      <c r="P5" s="242" t="s">
        <v>10</v>
      </c>
      <c r="Q5" s="242" t="s">
        <v>10</v>
      </c>
      <c r="R5" s="242" t="s">
        <v>10</v>
      </c>
      <c r="S5" s="242" t="s">
        <v>10</v>
      </c>
      <c r="T5" s="242" t="s">
        <v>10</v>
      </c>
      <c r="U5" s="242" t="s">
        <v>10</v>
      </c>
      <c r="V5" s="242" t="s">
        <v>10</v>
      </c>
      <c r="W5" s="242" t="s">
        <v>10</v>
      </c>
      <c r="X5" s="242" t="s">
        <v>10</v>
      </c>
      <c r="Y5" s="242" t="s">
        <v>10</v>
      </c>
      <c r="Z5" s="247" t="s">
        <v>10</v>
      </c>
      <c r="AA5" s="248" t="s">
        <v>10</v>
      </c>
      <c r="AB5" s="242" t="s">
        <v>10</v>
      </c>
      <c r="AC5" s="23" t="s">
        <v>10</v>
      </c>
    </row>
    <row r="6" spans="1:29" ht="15" customHeight="1" x14ac:dyDescent="0.15">
      <c r="A6" s="92" t="s">
        <v>52</v>
      </c>
      <c r="B6" s="23" t="s">
        <v>8</v>
      </c>
      <c r="C6" s="32">
        <v>2.04</v>
      </c>
      <c r="D6" s="33" t="s">
        <v>10</v>
      </c>
      <c r="E6" s="33" t="s">
        <v>10</v>
      </c>
      <c r="F6" s="33" t="s">
        <v>10</v>
      </c>
      <c r="G6" s="33">
        <v>2.21</v>
      </c>
      <c r="H6" s="33">
        <v>1.52</v>
      </c>
      <c r="I6" s="33">
        <v>2.06</v>
      </c>
      <c r="J6" s="33">
        <v>1.7</v>
      </c>
      <c r="K6" s="33">
        <v>1.56</v>
      </c>
      <c r="L6" s="33">
        <v>1.28</v>
      </c>
      <c r="M6" s="33">
        <v>1.81</v>
      </c>
      <c r="N6" s="34">
        <v>1.76</v>
      </c>
      <c r="O6" s="37">
        <v>1.83</v>
      </c>
      <c r="P6" s="33">
        <v>1.72</v>
      </c>
      <c r="Q6" s="33">
        <v>1.95</v>
      </c>
      <c r="R6" s="33">
        <v>1.72</v>
      </c>
      <c r="S6" s="33">
        <v>1.34</v>
      </c>
      <c r="T6" s="33">
        <v>2.35</v>
      </c>
      <c r="U6" s="33">
        <v>1.5</v>
      </c>
      <c r="V6" s="33">
        <v>1.94</v>
      </c>
      <c r="W6" s="33">
        <v>1.45</v>
      </c>
      <c r="X6" s="33">
        <v>1.87</v>
      </c>
      <c r="Y6" s="33">
        <v>2.35</v>
      </c>
      <c r="Z6" s="36">
        <v>1.83</v>
      </c>
      <c r="AA6" s="37">
        <v>1.8</v>
      </c>
      <c r="AB6" s="242">
        <v>2.35</v>
      </c>
      <c r="AC6" s="23">
        <v>1.28</v>
      </c>
    </row>
    <row r="7" spans="1:29" ht="15" customHeight="1" x14ac:dyDescent="0.15">
      <c r="A7" s="92" t="s">
        <v>53</v>
      </c>
      <c r="B7" s="23" t="s">
        <v>1</v>
      </c>
      <c r="C7" s="32">
        <v>0.26</v>
      </c>
      <c r="D7" s="33" t="s">
        <v>10</v>
      </c>
      <c r="E7" s="33" t="s">
        <v>10</v>
      </c>
      <c r="F7" s="33" t="s">
        <v>10</v>
      </c>
      <c r="G7" s="33">
        <v>0.24</v>
      </c>
      <c r="H7" s="33">
        <v>0.23</v>
      </c>
      <c r="I7" s="33">
        <v>0.33</v>
      </c>
      <c r="J7" s="33">
        <v>0.2</v>
      </c>
      <c r="K7" s="33">
        <v>0.16</v>
      </c>
      <c r="L7" s="33">
        <v>0.19</v>
      </c>
      <c r="M7" s="33">
        <v>0.23</v>
      </c>
      <c r="N7" s="34">
        <v>0.2</v>
      </c>
      <c r="O7" s="37">
        <v>0.22</v>
      </c>
      <c r="P7" s="33">
        <v>0.27</v>
      </c>
      <c r="Q7" s="33">
        <v>0.25</v>
      </c>
      <c r="R7" s="33">
        <v>0.18</v>
      </c>
      <c r="S7" s="33">
        <v>0.15</v>
      </c>
      <c r="T7" s="33">
        <v>0.25</v>
      </c>
      <c r="U7" s="33">
        <v>0.16</v>
      </c>
      <c r="V7" s="33">
        <v>0.17</v>
      </c>
      <c r="W7" s="33">
        <v>0.17</v>
      </c>
      <c r="X7" s="33">
        <v>0.22</v>
      </c>
      <c r="Y7" s="33">
        <v>0.24</v>
      </c>
      <c r="Z7" s="36">
        <v>0.16</v>
      </c>
      <c r="AA7" s="248">
        <v>0.21</v>
      </c>
      <c r="AB7" s="242">
        <v>0.33</v>
      </c>
      <c r="AC7" s="23">
        <v>0.15</v>
      </c>
    </row>
    <row r="8" spans="1:29" ht="15" customHeight="1" thickBot="1" x14ac:dyDescent="0.2">
      <c r="A8" s="125" t="s">
        <v>54</v>
      </c>
      <c r="B8" s="39" t="s">
        <v>1</v>
      </c>
      <c r="C8" s="68">
        <v>87.3</v>
      </c>
      <c r="D8" s="70" t="s">
        <v>10</v>
      </c>
      <c r="E8" s="70" t="s">
        <v>10</v>
      </c>
      <c r="F8" s="70" t="s">
        <v>10</v>
      </c>
      <c r="G8" s="70">
        <v>89.1</v>
      </c>
      <c r="H8" s="70">
        <v>84.9</v>
      </c>
      <c r="I8" s="70">
        <v>84</v>
      </c>
      <c r="J8" s="70">
        <v>88.2</v>
      </c>
      <c r="K8" s="70">
        <v>89.7</v>
      </c>
      <c r="L8" s="70">
        <v>85.2</v>
      </c>
      <c r="M8" s="70">
        <v>87.3</v>
      </c>
      <c r="N8" s="71">
        <v>88.6</v>
      </c>
      <c r="O8" s="69">
        <v>88</v>
      </c>
      <c r="P8" s="70">
        <v>84.3</v>
      </c>
      <c r="Q8" s="70">
        <v>87.2</v>
      </c>
      <c r="R8" s="70">
        <v>89.5</v>
      </c>
      <c r="S8" s="70">
        <v>88.8</v>
      </c>
      <c r="T8" s="70">
        <v>89.4</v>
      </c>
      <c r="U8" s="70">
        <v>89.3</v>
      </c>
      <c r="V8" s="70">
        <v>91.2</v>
      </c>
      <c r="W8" s="70">
        <v>88.3</v>
      </c>
      <c r="X8" s="70">
        <v>88.2</v>
      </c>
      <c r="Y8" s="70">
        <v>89.8</v>
      </c>
      <c r="Z8" s="188">
        <v>91.3</v>
      </c>
      <c r="AA8" s="317">
        <v>88.1</v>
      </c>
      <c r="AB8" s="251">
        <v>91.3</v>
      </c>
      <c r="AC8" s="71">
        <v>84</v>
      </c>
    </row>
    <row r="9" spans="1:29" ht="15" customHeight="1" thickTop="1" x14ac:dyDescent="0.15">
      <c r="A9" s="16" t="s">
        <v>97</v>
      </c>
      <c r="B9" s="17"/>
      <c r="C9" s="291"/>
      <c r="D9" s="292"/>
      <c r="E9" s="292"/>
      <c r="F9" s="292"/>
      <c r="G9" s="292"/>
      <c r="H9" s="292"/>
      <c r="I9" s="292"/>
      <c r="J9" s="292"/>
      <c r="K9" s="292"/>
      <c r="L9" s="292"/>
      <c r="M9" s="292"/>
      <c r="N9" s="293"/>
      <c r="O9" s="291"/>
      <c r="P9" s="292"/>
      <c r="Q9" s="292"/>
      <c r="R9" s="292"/>
      <c r="S9" s="292"/>
      <c r="T9" s="292"/>
      <c r="U9" s="292"/>
      <c r="V9" s="292"/>
      <c r="W9" s="58"/>
      <c r="X9" s="58"/>
      <c r="Y9" s="58"/>
      <c r="Z9" s="293"/>
      <c r="AA9" s="57"/>
      <c r="AB9" s="55"/>
      <c r="AC9" s="56"/>
    </row>
    <row r="10" spans="1:29" ht="15.75" hidden="1" customHeight="1" x14ac:dyDescent="0.15">
      <c r="A10" s="92" t="s">
        <v>18</v>
      </c>
      <c r="B10" s="23"/>
      <c r="C10" s="241" t="s">
        <v>10</v>
      </c>
      <c r="D10" s="242" t="s">
        <v>10</v>
      </c>
      <c r="E10" s="242" t="s">
        <v>10</v>
      </c>
      <c r="F10" s="243" t="s">
        <v>10</v>
      </c>
      <c r="G10" s="243" t="s">
        <v>10</v>
      </c>
      <c r="H10" s="243" t="s">
        <v>10</v>
      </c>
      <c r="I10" s="242" t="s">
        <v>10</v>
      </c>
      <c r="J10" s="242" t="s">
        <v>10</v>
      </c>
      <c r="K10" s="242" t="s">
        <v>10</v>
      </c>
      <c r="L10" s="242" t="s">
        <v>10</v>
      </c>
      <c r="M10" s="242" t="s">
        <v>10</v>
      </c>
      <c r="N10" s="23" t="s">
        <v>10</v>
      </c>
      <c r="O10" s="248" t="s">
        <v>10</v>
      </c>
      <c r="P10" s="242" t="s">
        <v>10</v>
      </c>
      <c r="Q10" s="242" t="s">
        <v>10</v>
      </c>
      <c r="R10" s="242" t="s">
        <v>10</v>
      </c>
      <c r="S10" s="242" t="s">
        <v>10</v>
      </c>
      <c r="T10" s="242" t="s">
        <v>10</v>
      </c>
      <c r="U10" s="242" t="s">
        <v>10</v>
      </c>
      <c r="V10" s="242" t="s">
        <v>10</v>
      </c>
      <c r="W10" s="242" t="s">
        <v>10</v>
      </c>
      <c r="X10" s="242" t="s">
        <v>10</v>
      </c>
      <c r="Y10" s="242" t="s">
        <v>10</v>
      </c>
      <c r="Z10" s="247" t="s">
        <v>10</v>
      </c>
      <c r="AA10" s="248" t="s">
        <v>10</v>
      </c>
      <c r="AB10" s="242" t="s">
        <v>10</v>
      </c>
      <c r="AC10" s="23" t="s">
        <v>10</v>
      </c>
    </row>
    <row r="11" spans="1:29" ht="15" customHeight="1" x14ac:dyDescent="0.15">
      <c r="A11" s="92" t="s">
        <v>52</v>
      </c>
      <c r="B11" s="23" t="s">
        <v>8</v>
      </c>
      <c r="C11" s="32">
        <v>1.28</v>
      </c>
      <c r="D11" s="33" t="s">
        <v>10</v>
      </c>
      <c r="E11" s="33" t="s">
        <v>10</v>
      </c>
      <c r="F11" s="33" t="s">
        <v>10</v>
      </c>
      <c r="G11" s="33">
        <v>1.75</v>
      </c>
      <c r="H11" s="33">
        <v>1.58</v>
      </c>
      <c r="I11" s="33">
        <v>1.21</v>
      </c>
      <c r="J11" s="33">
        <v>1.42</v>
      </c>
      <c r="K11" s="33">
        <v>1.48</v>
      </c>
      <c r="L11" s="33">
        <v>1.64</v>
      </c>
      <c r="M11" s="33">
        <v>2.19</v>
      </c>
      <c r="N11" s="34">
        <v>1.4</v>
      </c>
      <c r="O11" s="37">
        <v>1.55</v>
      </c>
      <c r="P11" s="33">
        <v>1.59</v>
      </c>
      <c r="Q11" s="33">
        <v>1.41</v>
      </c>
      <c r="R11" s="33">
        <v>1.87</v>
      </c>
      <c r="S11" s="33">
        <v>1.69</v>
      </c>
      <c r="T11" s="33">
        <v>1.68</v>
      </c>
      <c r="U11" s="33">
        <v>1.83</v>
      </c>
      <c r="V11" s="33">
        <v>1.49</v>
      </c>
      <c r="W11" s="33">
        <v>0.9</v>
      </c>
      <c r="X11" s="33">
        <v>1.34</v>
      </c>
      <c r="Y11" s="33">
        <v>1.68</v>
      </c>
      <c r="Z11" s="36">
        <v>1.23</v>
      </c>
      <c r="AA11" s="248">
        <v>1.53</v>
      </c>
      <c r="AB11" s="242">
        <v>2.19</v>
      </c>
      <c r="AC11" s="34">
        <v>0.9</v>
      </c>
    </row>
    <row r="12" spans="1:29" ht="15" customHeight="1" x14ac:dyDescent="0.15">
      <c r="A12" s="92" t="s">
        <v>53</v>
      </c>
      <c r="B12" s="23" t="s">
        <v>1</v>
      </c>
      <c r="C12" s="32">
        <v>0.16</v>
      </c>
      <c r="D12" s="33" t="s">
        <v>10</v>
      </c>
      <c r="E12" s="33" t="s">
        <v>10</v>
      </c>
      <c r="F12" s="33" t="s">
        <v>10</v>
      </c>
      <c r="G12" s="33">
        <v>0.23</v>
      </c>
      <c r="H12" s="33">
        <v>0.27</v>
      </c>
      <c r="I12" s="33">
        <v>0.23</v>
      </c>
      <c r="J12" s="33">
        <v>0.19</v>
      </c>
      <c r="K12" s="33">
        <v>0.17</v>
      </c>
      <c r="L12" s="33">
        <v>0.22</v>
      </c>
      <c r="M12" s="33">
        <v>0.24</v>
      </c>
      <c r="N12" s="34">
        <v>0.18</v>
      </c>
      <c r="O12" s="37">
        <v>0.18</v>
      </c>
      <c r="P12" s="33">
        <v>0.27</v>
      </c>
      <c r="Q12" s="33">
        <v>0.23</v>
      </c>
      <c r="R12" s="33">
        <v>0.18</v>
      </c>
      <c r="S12" s="33">
        <v>0.18</v>
      </c>
      <c r="T12" s="33">
        <v>0.2</v>
      </c>
      <c r="U12" s="33">
        <v>0.19</v>
      </c>
      <c r="V12" s="33">
        <v>0.13</v>
      </c>
      <c r="W12" s="33">
        <v>0.11</v>
      </c>
      <c r="X12" s="33">
        <v>0.16</v>
      </c>
      <c r="Y12" s="33">
        <v>0.18</v>
      </c>
      <c r="Z12" s="36">
        <v>0.12</v>
      </c>
      <c r="AA12" s="248">
        <v>0.19</v>
      </c>
      <c r="AB12" s="242">
        <v>0.27</v>
      </c>
      <c r="AC12" s="23">
        <v>0.11</v>
      </c>
    </row>
    <row r="13" spans="1:29" ht="15" customHeight="1" thickBot="1" x14ac:dyDescent="0.2">
      <c r="A13" s="197" t="s">
        <v>54</v>
      </c>
      <c r="B13" s="42" t="s">
        <v>1</v>
      </c>
      <c r="C13" s="68">
        <v>87.5</v>
      </c>
      <c r="D13" s="70" t="s">
        <v>10</v>
      </c>
      <c r="E13" s="70" t="s">
        <v>10</v>
      </c>
      <c r="F13" s="70" t="s">
        <v>10</v>
      </c>
      <c r="G13" s="70">
        <v>86.9</v>
      </c>
      <c r="H13" s="70">
        <v>82.9</v>
      </c>
      <c r="I13" s="70">
        <v>81</v>
      </c>
      <c r="J13" s="70">
        <v>86.6</v>
      </c>
      <c r="K13" s="70">
        <v>88.5</v>
      </c>
      <c r="L13" s="70">
        <v>86.6</v>
      </c>
      <c r="M13" s="70">
        <v>89</v>
      </c>
      <c r="N13" s="71">
        <v>87.1</v>
      </c>
      <c r="O13" s="69">
        <v>88.4</v>
      </c>
      <c r="P13" s="70">
        <v>83</v>
      </c>
      <c r="Q13" s="70">
        <v>83.7</v>
      </c>
      <c r="R13" s="70">
        <v>90.4</v>
      </c>
      <c r="S13" s="70">
        <v>89.3</v>
      </c>
      <c r="T13" s="70">
        <v>88.1</v>
      </c>
      <c r="U13" s="70">
        <v>89.6</v>
      </c>
      <c r="V13" s="70">
        <v>91.3</v>
      </c>
      <c r="W13" s="70">
        <v>87.8</v>
      </c>
      <c r="X13" s="70">
        <v>88.1</v>
      </c>
      <c r="Y13" s="70">
        <v>89.3</v>
      </c>
      <c r="Z13" s="188">
        <v>90.2</v>
      </c>
      <c r="AA13" s="317">
        <v>87.4</v>
      </c>
      <c r="AB13" s="251">
        <v>91.3</v>
      </c>
      <c r="AC13" s="71">
        <v>81</v>
      </c>
    </row>
    <row r="14" spans="1:29" ht="15" customHeight="1" thickTop="1" x14ac:dyDescent="0.15">
      <c r="A14" s="16" t="s">
        <v>84</v>
      </c>
      <c r="B14" s="17"/>
      <c r="C14" s="291"/>
      <c r="D14" s="292"/>
      <c r="E14" s="292"/>
      <c r="F14" s="292"/>
      <c r="G14" s="292"/>
      <c r="H14" s="292"/>
      <c r="I14" s="292"/>
      <c r="J14" s="292"/>
      <c r="K14" s="292"/>
      <c r="L14" s="292"/>
      <c r="M14" s="292"/>
      <c r="N14" s="293"/>
      <c r="O14" s="291"/>
      <c r="P14" s="292"/>
      <c r="Q14" s="292"/>
      <c r="R14" s="292"/>
      <c r="S14" s="292"/>
      <c r="T14" s="292"/>
      <c r="U14" s="292"/>
      <c r="V14" s="292"/>
      <c r="W14" s="58"/>
      <c r="X14" s="58"/>
      <c r="Y14" s="58"/>
      <c r="Z14" s="293"/>
      <c r="AA14" s="57"/>
      <c r="AB14" s="55"/>
      <c r="AC14" s="56"/>
    </row>
    <row r="15" spans="1:29" ht="15" hidden="1" customHeight="1" x14ac:dyDescent="0.15">
      <c r="A15" s="92" t="s">
        <v>18</v>
      </c>
      <c r="B15" s="23"/>
      <c r="C15" s="241" t="s">
        <v>10</v>
      </c>
      <c r="D15" s="242" t="s">
        <v>10</v>
      </c>
      <c r="E15" s="242" t="s">
        <v>10</v>
      </c>
      <c r="F15" s="243" t="s">
        <v>10</v>
      </c>
      <c r="G15" s="243" t="s">
        <v>10</v>
      </c>
      <c r="H15" s="243" t="s">
        <v>10</v>
      </c>
      <c r="I15" s="242" t="s">
        <v>10</v>
      </c>
      <c r="J15" s="242" t="s">
        <v>10</v>
      </c>
      <c r="K15" s="242" t="s">
        <v>10</v>
      </c>
      <c r="L15" s="242" t="s">
        <v>10</v>
      </c>
      <c r="M15" s="242" t="s">
        <v>10</v>
      </c>
      <c r="N15" s="23" t="s">
        <v>10</v>
      </c>
      <c r="O15" s="248" t="s">
        <v>10</v>
      </c>
      <c r="P15" s="242" t="s">
        <v>10</v>
      </c>
      <c r="Q15" s="242" t="s">
        <v>10</v>
      </c>
      <c r="R15" s="242" t="s">
        <v>10</v>
      </c>
      <c r="S15" s="242" t="s">
        <v>10</v>
      </c>
      <c r="T15" s="242" t="s">
        <v>10</v>
      </c>
      <c r="U15" s="242" t="s">
        <v>10</v>
      </c>
      <c r="V15" s="242" t="s">
        <v>10</v>
      </c>
      <c r="W15" s="242" t="s">
        <v>10</v>
      </c>
      <c r="X15" s="242" t="s">
        <v>10</v>
      </c>
      <c r="Y15" s="242" t="s">
        <v>10</v>
      </c>
      <c r="Z15" s="247" t="s">
        <v>10</v>
      </c>
      <c r="AA15" s="248" t="s">
        <v>10</v>
      </c>
      <c r="AB15" s="242" t="s">
        <v>10</v>
      </c>
      <c r="AC15" s="23" t="s">
        <v>10</v>
      </c>
    </row>
    <row r="16" spans="1:29" ht="15" customHeight="1" x14ac:dyDescent="0.15">
      <c r="A16" s="92" t="s">
        <v>52</v>
      </c>
      <c r="B16" s="23" t="s">
        <v>8</v>
      </c>
      <c r="C16" s="32">
        <v>4.24</v>
      </c>
      <c r="D16" s="33" t="s">
        <v>10</v>
      </c>
      <c r="E16" s="33" t="s">
        <v>10</v>
      </c>
      <c r="F16" s="33" t="s">
        <v>10</v>
      </c>
      <c r="G16" s="33">
        <v>4.79</v>
      </c>
      <c r="H16" s="33">
        <v>5.21</v>
      </c>
      <c r="I16" s="33">
        <v>4.4400000000000004</v>
      </c>
      <c r="J16" s="33">
        <v>4.99</v>
      </c>
      <c r="K16" s="33">
        <v>4.07</v>
      </c>
      <c r="L16" s="33">
        <v>4.8600000000000003</v>
      </c>
      <c r="M16" s="33">
        <v>5.09</v>
      </c>
      <c r="N16" s="34">
        <v>4.62</v>
      </c>
      <c r="O16" s="37">
        <v>4.07</v>
      </c>
      <c r="P16" s="33">
        <v>4.74</v>
      </c>
      <c r="Q16" s="33">
        <v>3.83</v>
      </c>
      <c r="R16" s="33">
        <v>4.2699999999999996</v>
      </c>
      <c r="S16" s="33">
        <v>4.54</v>
      </c>
      <c r="T16" s="33">
        <v>4.72</v>
      </c>
      <c r="U16" s="33">
        <v>4.42</v>
      </c>
      <c r="V16" s="33">
        <v>4.78</v>
      </c>
      <c r="W16" s="33">
        <v>4.47</v>
      </c>
      <c r="X16" s="33">
        <v>5.01</v>
      </c>
      <c r="Y16" s="33">
        <v>4.6500000000000004</v>
      </c>
      <c r="Z16" s="36">
        <v>3.35</v>
      </c>
      <c r="AA16" s="248">
        <v>4.53</v>
      </c>
      <c r="AB16" s="242">
        <v>5.21</v>
      </c>
      <c r="AC16" s="23">
        <v>3.35</v>
      </c>
    </row>
    <row r="17" spans="1:29" ht="15" customHeight="1" x14ac:dyDescent="0.15">
      <c r="A17" s="92" t="s">
        <v>53</v>
      </c>
      <c r="B17" s="23" t="s">
        <v>1</v>
      </c>
      <c r="C17" s="32">
        <v>0.38</v>
      </c>
      <c r="D17" s="33" t="s">
        <v>10</v>
      </c>
      <c r="E17" s="33" t="s">
        <v>10</v>
      </c>
      <c r="F17" s="33" t="s">
        <v>10</v>
      </c>
      <c r="G17" s="33">
        <v>0.46</v>
      </c>
      <c r="H17" s="33">
        <v>0.68</v>
      </c>
      <c r="I17" s="33">
        <v>0.71</v>
      </c>
      <c r="J17" s="33">
        <v>0.56000000000000005</v>
      </c>
      <c r="K17" s="33">
        <v>0.37</v>
      </c>
      <c r="L17" s="33">
        <v>0.48</v>
      </c>
      <c r="M17" s="33">
        <v>0.47</v>
      </c>
      <c r="N17" s="34">
        <v>0.4</v>
      </c>
      <c r="O17" s="37">
        <v>0.38</v>
      </c>
      <c r="P17" s="33">
        <v>0.49</v>
      </c>
      <c r="Q17" s="33">
        <v>0.41</v>
      </c>
      <c r="R17" s="33">
        <v>0.37</v>
      </c>
      <c r="S17" s="33">
        <v>0.38</v>
      </c>
      <c r="T17" s="33">
        <v>0.42</v>
      </c>
      <c r="U17" s="33">
        <v>0.36</v>
      </c>
      <c r="V17" s="33">
        <v>0.37</v>
      </c>
      <c r="W17" s="33">
        <v>0.4</v>
      </c>
      <c r="X17" s="33">
        <v>0.46</v>
      </c>
      <c r="Y17" s="33">
        <v>0.37</v>
      </c>
      <c r="Z17" s="36">
        <v>0.33</v>
      </c>
      <c r="AA17" s="248">
        <v>0.44</v>
      </c>
      <c r="AB17" s="242">
        <v>0.71</v>
      </c>
      <c r="AC17" s="23">
        <v>0.33</v>
      </c>
    </row>
    <row r="18" spans="1:29" ht="15" customHeight="1" thickBot="1" x14ac:dyDescent="0.2">
      <c r="A18" s="125" t="s">
        <v>54</v>
      </c>
      <c r="B18" s="39" t="s">
        <v>1</v>
      </c>
      <c r="C18" s="68">
        <v>91</v>
      </c>
      <c r="D18" s="70" t="s">
        <v>10</v>
      </c>
      <c r="E18" s="70" t="s">
        <v>10</v>
      </c>
      <c r="F18" s="70" t="s">
        <v>10</v>
      </c>
      <c r="G18" s="70">
        <v>90.4</v>
      </c>
      <c r="H18" s="70">
        <v>86.9</v>
      </c>
      <c r="I18" s="70">
        <v>84</v>
      </c>
      <c r="J18" s="70">
        <v>88.8</v>
      </c>
      <c r="K18" s="70">
        <v>90.9</v>
      </c>
      <c r="L18" s="70">
        <v>90.1</v>
      </c>
      <c r="M18" s="70">
        <v>90.8</v>
      </c>
      <c r="N18" s="71">
        <v>91.3</v>
      </c>
      <c r="O18" s="69">
        <v>90.7</v>
      </c>
      <c r="P18" s="70">
        <v>89.7</v>
      </c>
      <c r="Q18" s="70">
        <v>89.3</v>
      </c>
      <c r="R18" s="70">
        <v>91.3</v>
      </c>
      <c r="S18" s="70">
        <v>91.6</v>
      </c>
      <c r="T18" s="70">
        <v>91.1</v>
      </c>
      <c r="U18" s="70">
        <v>91.9</v>
      </c>
      <c r="V18" s="70">
        <v>92.3</v>
      </c>
      <c r="W18" s="70">
        <v>91.1</v>
      </c>
      <c r="X18" s="70">
        <v>90.8</v>
      </c>
      <c r="Y18" s="70">
        <v>92</v>
      </c>
      <c r="Z18" s="188">
        <v>90.1</v>
      </c>
      <c r="AA18" s="317">
        <v>90.3</v>
      </c>
      <c r="AB18" s="251">
        <v>92.3</v>
      </c>
      <c r="AC18" s="71">
        <v>84</v>
      </c>
    </row>
    <row r="19" spans="1:29" ht="15" customHeight="1" thickTop="1" x14ac:dyDescent="0.15">
      <c r="A19" s="16" t="s">
        <v>109</v>
      </c>
      <c r="B19" s="17"/>
      <c r="C19" s="291"/>
      <c r="D19" s="292"/>
      <c r="E19" s="292"/>
      <c r="F19" s="292"/>
      <c r="G19" s="292"/>
      <c r="H19" s="292"/>
      <c r="I19" s="292"/>
      <c r="J19" s="292"/>
      <c r="K19" s="292"/>
      <c r="L19" s="292"/>
      <c r="M19" s="292"/>
      <c r="N19" s="293"/>
      <c r="O19" s="291"/>
      <c r="P19" s="292"/>
      <c r="Q19" s="292"/>
      <c r="R19" s="292"/>
      <c r="S19" s="292"/>
      <c r="T19" s="292"/>
      <c r="U19" s="292"/>
      <c r="V19" s="292"/>
      <c r="W19" s="58"/>
      <c r="X19" s="58"/>
      <c r="Y19" s="58"/>
      <c r="Z19" s="293"/>
      <c r="AA19" s="57"/>
      <c r="AB19" s="55"/>
      <c r="AC19" s="56"/>
    </row>
    <row r="20" spans="1:29" s="104" customFormat="1" ht="15" customHeight="1" x14ac:dyDescent="0.15">
      <c r="A20" s="127" t="s">
        <v>52</v>
      </c>
      <c r="B20" s="128" t="s">
        <v>1</v>
      </c>
      <c r="C20" s="32">
        <v>4.97</v>
      </c>
      <c r="D20" s="33" t="s">
        <v>10</v>
      </c>
      <c r="E20" s="33" t="s">
        <v>10</v>
      </c>
      <c r="F20" s="33" t="s">
        <v>10</v>
      </c>
      <c r="G20" s="33">
        <v>4.92</v>
      </c>
      <c r="H20" s="33">
        <v>4.6900000000000004</v>
      </c>
      <c r="I20" s="33">
        <v>5</v>
      </c>
      <c r="J20" s="33">
        <v>4.84</v>
      </c>
      <c r="K20" s="33">
        <v>4.8099999999999996</v>
      </c>
      <c r="L20" s="33">
        <v>4.76</v>
      </c>
      <c r="M20" s="33">
        <v>4.79</v>
      </c>
      <c r="N20" s="34">
        <v>4.6900000000000004</v>
      </c>
      <c r="O20" s="37">
        <v>5.08</v>
      </c>
      <c r="P20" s="33">
        <v>4.6100000000000003</v>
      </c>
      <c r="Q20" s="33">
        <v>4.74</v>
      </c>
      <c r="R20" s="33">
        <v>4.8499999999999996</v>
      </c>
      <c r="S20" s="33">
        <v>4.43</v>
      </c>
      <c r="T20" s="33">
        <v>4.51</v>
      </c>
      <c r="U20" s="33">
        <v>5.0599999999999996</v>
      </c>
      <c r="V20" s="33">
        <v>4.9800000000000004</v>
      </c>
      <c r="W20" s="35">
        <v>5.05</v>
      </c>
      <c r="X20" s="35">
        <v>4.8600000000000003</v>
      </c>
      <c r="Y20" s="35">
        <v>4.74</v>
      </c>
      <c r="Z20" s="36">
        <v>4.16</v>
      </c>
      <c r="AA20" s="248">
        <v>4.79</v>
      </c>
      <c r="AB20" s="242">
        <v>5.08</v>
      </c>
      <c r="AC20" s="23">
        <v>4.16</v>
      </c>
    </row>
    <row r="21" spans="1:29" s="104" customFormat="1" ht="15" customHeight="1" x14ac:dyDescent="0.15">
      <c r="A21" s="127" t="s">
        <v>53</v>
      </c>
      <c r="B21" s="128" t="s">
        <v>1</v>
      </c>
      <c r="C21" s="32">
        <v>0.95</v>
      </c>
      <c r="D21" s="33" t="s">
        <v>10</v>
      </c>
      <c r="E21" s="33" t="s">
        <v>10</v>
      </c>
      <c r="F21" s="33" t="s">
        <v>10</v>
      </c>
      <c r="G21" s="33">
        <v>0.94</v>
      </c>
      <c r="H21" s="33">
        <v>0.93</v>
      </c>
      <c r="I21" s="33">
        <v>1.04</v>
      </c>
      <c r="J21" s="33">
        <v>0.95</v>
      </c>
      <c r="K21" s="430">
        <v>0.98</v>
      </c>
      <c r="L21" s="33">
        <v>0.91</v>
      </c>
      <c r="M21" s="33">
        <v>0.93</v>
      </c>
      <c r="N21" s="34">
        <v>0.86</v>
      </c>
      <c r="O21" s="37">
        <v>0.96</v>
      </c>
      <c r="P21" s="33">
        <v>0.86</v>
      </c>
      <c r="Q21" s="33">
        <v>0.84</v>
      </c>
      <c r="R21" s="33">
        <v>0.87</v>
      </c>
      <c r="S21" s="33">
        <v>0.79</v>
      </c>
      <c r="T21" s="33">
        <v>0.79</v>
      </c>
      <c r="U21" s="33">
        <v>0.89</v>
      </c>
      <c r="V21" s="33">
        <v>0.82</v>
      </c>
      <c r="W21" s="35">
        <v>0.84</v>
      </c>
      <c r="X21" s="35">
        <v>0.83</v>
      </c>
      <c r="Y21" s="35">
        <v>0.81</v>
      </c>
      <c r="Z21" s="36">
        <v>0.77</v>
      </c>
      <c r="AA21" s="248">
        <v>0.88</v>
      </c>
      <c r="AB21" s="242">
        <v>1.04</v>
      </c>
      <c r="AC21" s="23">
        <v>0.77</v>
      </c>
    </row>
    <row r="22" spans="1:29" ht="15" customHeight="1" x14ac:dyDescent="0.15">
      <c r="A22" s="92" t="s">
        <v>54</v>
      </c>
      <c r="B22" s="23" t="s">
        <v>1</v>
      </c>
      <c r="C22" s="432">
        <v>80.900000000000006</v>
      </c>
      <c r="D22" s="25" t="s">
        <v>10</v>
      </c>
      <c r="E22" s="25" t="s">
        <v>10</v>
      </c>
      <c r="F22" s="25" t="s">
        <v>10</v>
      </c>
      <c r="G22" s="25">
        <v>80.900000000000006</v>
      </c>
      <c r="H22" s="25">
        <v>80.2</v>
      </c>
      <c r="I22" s="25">
        <v>79.2</v>
      </c>
      <c r="J22" s="25">
        <v>80.400000000000006</v>
      </c>
      <c r="K22" s="25">
        <v>79.599999999999994</v>
      </c>
      <c r="L22" s="25">
        <v>80.900000000000006</v>
      </c>
      <c r="M22" s="25">
        <v>80.599999999999994</v>
      </c>
      <c r="N22" s="30">
        <v>81.7</v>
      </c>
      <c r="O22" s="29">
        <v>81.099999999999994</v>
      </c>
      <c r="P22" s="25">
        <v>81.3</v>
      </c>
      <c r="Q22" s="25">
        <v>82.3</v>
      </c>
      <c r="R22" s="25">
        <v>82.1</v>
      </c>
      <c r="S22" s="25">
        <v>82.2</v>
      </c>
      <c r="T22" s="25">
        <v>82.5</v>
      </c>
      <c r="U22" s="25">
        <v>82.4</v>
      </c>
      <c r="V22" s="25">
        <v>83.5</v>
      </c>
      <c r="W22" s="27">
        <v>83.4</v>
      </c>
      <c r="X22" s="27">
        <v>82.9</v>
      </c>
      <c r="Y22" s="27">
        <v>82.9</v>
      </c>
      <c r="Z22" s="28">
        <v>81.5</v>
      </c>
      <c r="AA22" s="248">
        <v>81.5</v>
      </c>
      <c r="AB22" s="242">
        <v>83.5</v>
      </c>
      <c r="AC22" s="23">
        <v>79.2</v>
      </c>
    </row>
    <row r="23" spans="1:29" ht="15" customHeight="1" thickBot="1" x14ac:dyDescent="0.2">
      <c r="A23" s="125" t="s">
        <v>56</v>
      </c>
      <c r="B23" s="39" t="s">
        <v>16</v>
      </c>
      <c r="C23" s="61" t="s">
        <v>10</v>
      </c>
      <c r="D23" s="52" t="s">
        <v>10</v>
      </c>
      <c r="E23" s="52" t="s">
        <v>10</v>
      </c>
      <c r="F23" s="52" t="s">
        <v>10</v>
      </c>
      <c r="G23" s="52" t="s">
        <v>10</v>
      </c>
      <c r="H23" s="52" t="s">
        <v>10</v>
      </c>
      <c r="I23" s="52" t="s">
        <v>10</v>
      </c>
      <c r="J23" s="52" t="s">
        <v>10</v>
      </c>
      <c r="K23" s="214" t="s">
        <v>10</v>
      </c>
      <c r="L23" s="52">
        <v>44</v>
      </c>
      <c r="M23" s="52" t="s">
        <v>10</v>
      </c>
      <c r="N23" s="39" t="s">
        <v>10</v>
      </c>
      <c r="O23" s="63" t="s">
        <v>10</v>
      </c>
      <c r="P23" s="52" t="s">
        <v>10</v>
      </c>
      <c r="Q23" s="52" t="s">
        <v>10</v>
      </c>
      <c r="R23" s="52">
        <v>22</v>
      </c>
      <c r="S23" s="52" t="s">
        <v>10</v>
      </c>
      <c r="T23" s="52" t="s">
        <v>10</v>
      </c>
      <c r="U23" s="52" t="s">
        <v>10</v>
      </c>
      <c r="V23" s="52" t="s">
        <v>10</v>
      </c>
      <c r="W23" s="62" t="s">
        <v>10</v>
      </c>
      <c r="X23" s="62">
        <v>6</v>
      </c>
      <c r="Y23" s="62" t="s">
        <v>10</v>
      </c>
      <c r="Z23" s="213" t="s">
        <v>10</v>
      </c>
      <c r="AA23" s="63">
        <v>24</v>
      </c>
      <c r="AB23" s="52">
        <v>44</v>
      </c>
      <c r="AC23" s="39">
        <v>6</v>
      </c>
    </row>
    <row r="24" spans="1:29" ht="15" hidden="1" customHeight="1" thickTop="1" x14ac:dyDescent="0.15">
      <c r="A24" s="16" t="s">
        <v>110</v>
      </c>
      <c r="B24" s="17"/>
      <c r="C24" s="291"/>
      <c r="D24" s="292"/>
      <c r="E24" s="292"/>
      <c r="F24" s="292"/>
      <c r="G24" s="292"/>
      <c r="H24" s="292"/>
      <c r="I24" s="292"/>
      <c r="J24" s="292"/>
      <c r="K24" s="292"/>
      <c r="L24" s="292"/>
      <c r="M24" s="292"/>
      <c r="N24" s="293"/>
      <c r="O24" s="291"/>
      <c r="P24" s="292"/>
      <c r="Q24" s="292"/>
      <c r="R24" s="292"/>
      <c r="S24" s="292"/>
      <c r="T24" s="292"/>
      <c r="U24" s="292"/>
      <c r="V24" s="292"/>
      <c r="W24" s="58"/>
      <c r="X24" s="58"/>
      <c r="Y24" s="58"/>
      <c r="Z24" s="293"/>
      <c r="AA24" s="57"/>
      <c r="AB24" s="55"/>
      <c r="AC24" s="56"/>
    </row>
    <row r="25" spans="1:29" ht="15" hidden="1" customHeight="1" x14ac:dyDescent="0.15">
      <c r="A25" s="92" t="s">
        <v>18</v>
      </c>
      <c r="B25" s="23"/>
      <c r="C25" s="241" t="s">
        <v>10</v>
      </c>
      <c r="D25" s="242" t="s">
        <v>10</v>
      </c>
      <c r="E25" s="242" t="s">
        <v>10</v>
      </c>
      <c r="F25" s="243" t="s">
        <v>10</v>
      </c>
      <c r="G25" s="243" t="s">
        <v>10</v>
      </c>
      <c r="H25" s="243" t="s">
        <v>10</v>
      </c>
      <c r="I25" s="242" t="s">
        <v>10</v>
      </c>
      <c r="J25" s="242" t="s">
        <v>10</v>
      </c>
      <c r="K25" s="242" t="s">
        <v>10</v>
      </c>
      <c r="L25" s="242" t="s">
        <v>10</v>
      </c>
      <c r="M25" s="242" t="s">
        <v>10</v>
      </c>
      <c r="N25" s="23" t="s">
        <v>10</v>
      </c>
      <c r="O25" s="248" t="s">
        <v>10</v>
      </c>
      <c r="P25" s="242" t="s">
        <v>10</v>
      </c>
      <c r="Q25" s="242" t="s">
        <v>10</v>
      </c>
      <c r="R25" s="242" t="s">
        <v>10</v>
      </c>
      <c r="S25" s="242" t="s">
        <v>10</v>
      </c>
      <c r="T25" s="242" t="s">
        <v>10</v>
      </c>
      <c r="U25" s="242" t="s">
        <v>10</v>
      </c>
      <c r="V25" s="242" t="s">
        <v>10</v>
      </c>
      <c r="W25" s="242" t="s">
        <v>10</v>
      </c>
      <c r="X25" s="242" t="s">
        <v>10</v>
      </c>
      <c r="Y25" s="242" t="s">
        <v>10</v>
      </c>
      <c r="Z25" s="247" t="s">
        <v>10</v>
      </c>
      <c r="AA25" s="248" t="s">
        <v>10</v>
      </c>
      <c r="AB25" s="242" t="s">
        <v>10</v>
      </c>
      <c r="AC25" s="23" t="s">
        <v>10</v>
      </c>
    </row>
    <row r="26" spans="1:29" s="104" customFormat="1" ht="15" hidden="1" customHeight="1" x14ac:dyDescent="0.15">
      <c r="A26" s="127" t="s">
        <v>52</v>
      </c>
      <c r="B26" s="128" t="s">
        <v>1</v>
      </c>
      <c r="C26" s="241" t="s">
        <v>10</v>
      </c>
      <c r="D26" s="242" t="s">
        <v>10</v>
      </c>
      <c r="E26" s="242" t="s">
        <v>10</v>
      </c>
      <c r="F26" s="242" t="s">
        <v>10</v>
      </c>
      <c r="G26" s="242" t="s">
        <v>10</v>
      </c>
      <c r="H26" s="242" t="s">
        <v>10</v>
      </c>
      <c r="I26" s="242" t="s">
        <v>10</v>
      </c>
      <c r="J26" s="242" t="s">
        <v>10</v>
      </c>
      <c r="K26" s="242" t="s">
        <v>10</v>
      </c>
      <c r="L26" s="242" t="s">
        <v>10</v>
      </c>
      <c r="M26" s="242" t="s">
        <v>10</v>
      </c>
      <c r="N26" s="23" t="s">
        <v>10</v>
      </c>
      <c r="O26" s="248" t="s">
        <v>10</v>
      </c>
      <c r="P26" s="242" t="s">
        <v>10</v>
      </c>
      <c r="Q26" s="242" t="s">
        <v>10</v>
      </c>
      <c r="R26" s="242" t="s">
        <v>10</v>
      </c>
      <c r="S26" s="242" t="s">
        <v>10</v>
      </c>
      <c r="T26" s="242" t="s">
        <v>10</v>
      </c>
      <c r="U26" s="242" t="s">
        <v>10</v>
      </c>
      <c r="V26" s="242" t="s">
        <v>10</v>
      </c>
      <c r="W26" s="242" t="s">
        <v>10</v>
      </c>
      <c r="X26" s="242" t="s">
        <v>10</v>
      </c>
      <c r="Y26" s="242" t="s">
        <v>10</v>
      </c>
      <c r="Z26" s="247" t="s">
        <v>10</v>
      </c>
      <c r="AA26" s="248" t="e">
        <v>#DIV/0!</v>
      </c>
      <c r="AB26" s="242">
        <v>0</v>
      </c>
      <c r="AC26" s="23">
        <v>0</v>
      </c>
    </row>
    <row r="27" spans="1:29" s="104" customFormat="1" ht="15" hidden="1" customHeight="1" x14ac:dyDescent="0.15">
      <c r="A27" s="127" t="s">
        <v>53</v>
      </c>
      <c r="B27" s="128" t="s">
        <v>1</v>
      </c>
      <c r="C27" s="241" t="s">
        <v>10</v>
      </c>
      <c r="D27" s="242" t="s">
        <v>10</v>
      </c>
      <c r="E27" s="242" t="s">
        <v>10</v>
      </c>
      <c r="F27" s="242" t="s">
        <v>10</v>
      </c>
      <c r="G27" s="242" t="s">
        <v>10</v>
      </c>
      <c r="H27" s="242" t="s">
        <v>10</v>
      </c>
      <c r="I27" s="242" t="s">
        <v>10</v>
      </c>
      <c r="J27" s="242" t="s">
        <v>10</v>
      </c>
      <c r="K27" s="242" t="s">
        <v>10</v>
      </c>
      <c r="L27" s="242" t="s">
        <v>10</v>
      </c>
      <c r="M27" s="242" t="s">
        <v>10</v>
      </c>
      <c r="N27" s="23" t="s">
        <v>10</v>
      </c>
      <c r="O27" s="248" t="s">
        <v>10</v>
      </c>
      <c r="P27" s="242" t="s">
        <v>10</v>
      </c>
      <c r="Q27" s="242" t="s">
        <v>10</v>
      </c>
      <c r="R27" s="242" t="s">
        <v>10</v>
      </c>
      <c r="S27" s="242" t="s">
        <v>10</v>
      </c>
      <c r="T27" s="242" t="s">
        <v>10</v>
      </c>
      <c r="U27" s="242" t="s">
        <v>10</v>
      </c>
      <c r="V27" s="242" t="s">
        <v>10</v>
      </c>
      <c r="W27" s="242" t="s">
        <v>10</v>
      </c>
      <c r="X27" s="242" t="s">
        <v>10</v>
      </c>
      <c r="Y27" s="242" t="s">
        <v>10</v>
      </c>
      <c r="Z27" s="247" t="s">
        <v>10</v>
      </c>
      <c r="AA27" s="248" t="e">
        <v>#DIV/0!</v>
      </c>
      <c r="AB27" s="242">
        <v>0</v>
      </c>
      <c r="AC27" s="23">
        <v>0</v>
      </c>
    </row>
    <row r="28" spans="1:29" ht="15" hidden="1" customHeight="1" thickBot="1" x14ac:dyDescent="0.2">
      <c r="A28" s="125" t="s">
        <v>54</v>
      </c>
      <c r="B28" s="39" t="s">
        <v>1</v>
      </c>
      <c r="C28" s="316" t="s">
        <v>10</v>
      </c>
      <c r="D28" s="251" t="s">
        <v>10</v>
      </c>
      <c r="E28" s="251" t="s">
        <v>10</v>
      </c>
      <c r="F28" s="251" t="s">
        <v>10</v>
      </c>
      <c r="G28" s="251" t="s">
        <v>10</v>
      </c>
      <c r="H28" s="251" t="s">
        <v>10</v>
      </c>
      <c r="I28" s="251" t="s">
        <v>10</v>
      </c>
      <c r="J28" s="251" t="s">
        <v>10</v>
      </c>
      <c r="K28" s="251" t="s">
        <v>10</v>
      </c>
      <c r="L28" s="251" t="s">
        <v>10</v>
      </c>
      <c r="M28" s="251" t="s">
        <v>10</v>
      </c>
      <c r="N28" s="67" t="s">
        <v>10</v>
      </c>
      <c r="O28" s="317" t="s">
        <v>10</v>
      </c>
      <c r="P28" s="251" t="s">
        <v>10</v>
      </c>
      <c r="Q28" s="251" t="s">
        <v>10</v>
      </c>
      <c r="R28" s="251" t="s">
        <v>10</v>
      </c>
      <c r="S28" s="251" t="s">
        <v>10</v>
      </c>
      <c r="T28" s="251" t="s">
        <v>10</v>
      </c>
      <c r="U28" s="251" t="s">
        <v>10</v>
      </c>
      <c r="V28" s="251" t="s">
        <v>10</v>
      </c>
      <c r="W28" s="251" t="s">
        <v>10</v>
      </c>
      <c r="X28" s="251" t="s">
        <v>10</v>
      </c>
      <c r="Y28" s="251" t="s">
        <v>10</v>
      </c>
      <c r="Z28" s="222" t="s">
        <v>10</v>
      </c>
      <c r="AA28" s="317" t="e">
        <v>#DIV/0!</v>
      </c>
      <c r="AB28" s="251">
        <v>0</v>
      </c>
      <c r="AC28" s="67">
        <v>0</v>
      </c>
    </row>
    <row r="29" spans="1:29" ht="15" customHeight="1" thickTop="1" x14ac:dyDescent="0.15">
      <c r="A29" s="49" t="s">
        <v>111</v>
      </c>
      <c r="B29" s="20"/>
      <c r="C29" s="291"/>
      <c r="D29" s="292"/>
      <c r="E29" s="292"/>
      <c r="F29" s="292"/>
      <c r="G29" s="292"/>
      <c r="H29" s="292"/>
      <c r="I29" s="292"/>
      <c r="J29" s="292"/>
      <c r="K29" s="292"/>
      <c r="L29" s="292"/>
      <c r="M29" s="292"/>
      <c r="N29" s="293"/>
      <c r="O29" s="291"/>
      <c r="P29" s="292"/>
      <c r="Q29" s="292"/>
      <c r="R29" s="292"/>
      <c r="S29" s="292"/>
      <c r="T29" s="292"/>
      <c r="U29" s="292"/>
      <c r="V29" s="292"/>
      <c r="W29" s="58"/>
      <c r="X29" s="58"/>
      <c r="Y29" s="58"/>
      <c r="Z29" s="293"/>
      <c r="AA29" s="57"/>
      <c r="AB29" s="55"/>
      <c r="AC29" s="56"/>
    </row>
    <row r="30" spans="1:29" ht="15" customHeight="1" x14ac:dyDescent="0.15">
      <c r="A30" s="92" t="s">
        <v>18</v>
      </c>
      <c r="B30" s="23"/>
      <c r="C30" s="24">
        <v>7.2</v>
      </c>
      <c r="D30" s="25" t="s">
        <v>10</v>
      </c>
      <c r="E30" s="25" t="s">
        <v>10</v>
      </c>
      <c r="F30" s="25" t="s">
        <v>10</v>
      </c>
      <c r="G30" s="25">
        <v>7.1</v>
      </c>
      <c r="H30" s="25">
        <v>7.2</v>
      </c>
      <c r="I30" s="25">
        <v>7.1</v>
      </c>
      <c r="J30" s="25">
        <v>7.2</v>
      </c>
      <c r="K30" s="25">
        <v>7.2</v>
      </c>
      <c r="L30" s="25">
        <v>7.1</v>
      </c>
      <c r="M30" s="25">
        <v>7.2</v>
      </c>
      <c r="N30" s="30">
        <v>7.1</v>
      </c>
      <c r="O30" s="29">
        <v>7.1</v>
      </c>
      <c r="P30" s="25">
        <v>7.1</v>
      </c>
      <c r="Q30" s="25">
        <v>7.1</v>
      </c>
      <c r="R30" s="25">
        <v>7.1</v>
      </c>
      <c r="S30" s="25">
        <v>7.2</v>
      </c>
      <c r="T30" s="25">
        <v>7.2</v>
      </c>
      <c r="U30" s="25">
        <v>7.2</v>
      </c>
      <c r="V30" s="25">
        <v>7.2</v>
      </c>
      <c r="W30" s="27">
        <v>7.2</v>
      </c>
      <c r="X30" s="27">
        <v>7.2</v>
      </c>
      <c r="Y30" s="27">
        <v>7.2</v>
      </c>
      <c r="Z30" s="28">
        <v>7.1</v>
      </c>
      <c r="AA30" s="29" t="s">
        <v>10</v>
      </c>
      <c r="AB30" s="242">
        <v>7.2</v>
      </c>
      <c r="AC30" s="23">
        <v>7.1</v>
      </c>
    </row>
    <row r="31" spans="1:29" ht="15" customHeight="1" x14ac:dyDescent="0.15">
      <c r="A31" s="92" t="s">
        <v>52</v>
      </c>
      <c r="B31" s="23" t="s">
        <v>1</v>
      </c>
      <c r="C31" s="32">
        <v>1.9</v>
      </c>
      <c r="D31" s="33" t="s">
        <v>10</v>
      </c>
      <c r="E31" s="33" t="s">
        <v>10</v>
      </c>
      <c r="F31" s="33" t="s">
        <v>10</v>
      </c>
      <c r="G31" s="33">
        <v>1.91</v>
      </c>
      <c r="H31" s="33">
        <v>2.0299999999999998</v>
      </c>
      <c r="I31" s="33">
        <v>2.0699999999999998</v>
      </c>
      <c r="J31" s="33">
        <v>2.02</v>
      </c>
      <c r="K31" s="33">
        <v>2.0499999999999998</v>
      </c>
      <c r="L31" s="33">
        <v>2</v>
      </c>
      <c r="M31" s="33">
        <v>2.0299999999999998</v>
      </c>
      <c r="N31" s="34">
        <v>2.1</v>
      </c>
      <c r="O31" s="37">
        <v>1.98</v>
      </c>
      <c r="P31" s="33">
        <v>1.95</v>
      </c>
      <c r="Q31" s="33">
        <v>2</v>
      </c>
      <c r="R31" s="33">
        <v>1.96</v>
      </c>
      <c r="S31" s="33">
        <v>1.92</v>
      </c>
      <c r="T31" s="33">
        <v>1.95</v>
      </c>
      <c r="U31" s="33">
        <v>1.9</v>
      </c>
      <c r="V31" s="33">
        <v>1.94</v>
      </c>
      <c r="W31" s="35">
        <v>1.97</v>
      </c>
      <c r="X31" s="35">
        <v>1.99</v>
      </c>
      <c r="Y31" s="35">
        <v>1.97</v>
      </c>
      <c r="Z31" s="36">
        <v>1.9</v>
      </c>
      <c r="AA31" s="248">
        <v>1.98</v>
      </c>
      <c r="AB31" s="433">
        <v>2.1</v>
      </c>
      <c r="AC31" s="434">
        <v>1.9</v>
      </c>
    </row>
    <row r="32" spans="1:29" ht="15" customHeight="1" x14ac:dyDescent="0.15">
      <c r="A32" s="92" t="s">
        <v>53</v>
      </c>
      <c r="B32" s="23" t="s">
        <v>1</v>
      </c>
      <c r="C32" s="32">
        <v>0.54</v>
      </c>
      <c r="D32" s="33" t="s">
        <v>10</v>
      </c>
      <c r="E32" s="33" t="s">
        <v>10</v>
      </c>
      <c r="F32" s="33" t="s">
        <v>10</v>
      </c>
      <c r="G32" s="33">
        <v>0.53</v>
      </c>
      <c r="H32" s="33">
        <v>0.59</v>
      </c>
      <c r="I32" s="33">
        <v>0.64</v>
      </c>
      <c r="J32" s="33">
        <v>0.62</v>
      </c>
      <c r="K32" s="33">
        <v>0.65</v>
      </c>
      <c r="L32" s="33">
        <v>0.61</v>
      </c>
      <c r="M32" s="33">
        <v>0.59</v>
      </c>
      <c r="N32" s="34">
        <v>0.64</v>
      </c>
      <c r="O32" s="37">
        <v>0.56000000000000005</v>
      </c>
      <c r="P32" s="33">
        <v>0.56999999999999995</v>
      </c>
      <c r="Q32" s="33">
        <v>0.59</v>
      </c>
      <c r="R32" s="33">
        <v>0.56000000000000005</v>
      </c>
      <c r="S32" s="33">
        <v>0.54</v>
      </c>
      <c r="T32" s="33">
        <v>0.56000000000000005</v>
      </c>
      <c r="U32" s="33">
        <v>0.52</v>
      </c>
      <c r="V32" s="33">
        <v>0.52</v>
      </c>
      <c r="W32" s="35">
        <v>0.53</v>
      </c>
      <c r="X32" s="35">
        <v>0.54</v>
      </c>
      <c r="Y32" s="35">
        <v>0.52</v>
      </c>
      <c r="Z32" s="36">
        <v>0.5</v>
      </c>
      <c r="AA32" s="248">
        <v>0.56999999999999995</v>
      </c>
      <c r="AB32" s="242">
        <v>0.65</v>
      </c>
      <c r="AC32" s="34">
        <v>0.5</v>
      </c>
    </row>
    <row r="33" spans="1:29" ht="15" customHeight="1" x14ac:dyDescent="0.15">
      <c r="A33" s="92" t="s">
        <v>54</v>
      </c>
      <c r="B33" s="23" t="s">
        <v>1</v>
      </c>
      <c r="C33" s="24">
        <v>71.599999999999994</v>
      </c>
      <c r="D33" s="25" t="s">
        <v>10</v>
      </c>
      <c r="E33" s="25" t="s">
        <v>10</v>
      </c>
      <c r="F33" s="25" t="s">
        <v>10</v>
      </c>
      <c r="G33" s="25">
        <v>72.3</v>
      </c>
      <c r="H33" s="25">
        <v>70.900000000000006</v>
      </c>
      <c r="I33" s="25">
        <v>69.099999999999994</v>
      </c>
      <c r="J33" s="25">
        <v>69.3</v>
      </c>
      <c r="K33" s="25">
        <v>68.3</v>
      </c>
      <c r="L33" s="25">
        <v>69.5</v>
      </c>
      <c r="M33" s="25">
        <v>70.900000000000006</v>
      </c>
      <c r="N33" s="30">
        <v>69.5</v>
      </c>
      <c r="O33" s="29">
        <v>71.7</v>
      </c>
      <c r="P33" s="25">
        <v>70.8</v>
      </c>
      <c r="Q33" s="25">
        <v>70.5</v>
      </c>
      <c r="R33" s="25">
        <v>71.400000000000006</v>
      </c>
      <c r="S33" s="25">
        <v>71.900000000000006</v>
      </c>
      <c r="T33" s="25">
        <v>71.3</v>
      </c>
      <c r="U33" s="25">
        <v>72.599999999999994</v>
      </c>
      <c r="V33" s="25">
        <v>73.2</v>
      </c>
      <c r="W33" s="27">
        <v>73.099999999999994</v>
      </c>
      <c r="X33" s="27">
        <v>72.900000000000006</v>
      </c>
      <c r="Y33" s="27">
        <v>73.599999999999994</v>
      </c>
      <c r="Z33" s="28">
        <v>73.7</v>
      </c>
      <c r="AA33" s="248">
        <v>71.3</v>
      </c>
      <c r="AB33" s="242">
        <v>73.7</v>
      </c>
      <c r="AC33" s="23">
        <v>68.3</v>
      </c>
    </row>
    <row r="34" spans="1:29" ht="15" customHeight="1" x14ac:dyDescent="0.15">
      <c r="A34" s="92" t="s">
        <v>61</v>
      </c>
      <c r="B34" s="23" t="s">
        <v>16</v>
      </c>
      <c r="C34" s="46">
        <v>3800</v>
      </c>
      <c r="D34" s="102" t="s">
        <v>10</v>
      </c>
      <c r="E34" s="102" t="s">
        <v>10</v>
      </c>
      <c r="F34" s="102" t="s">
        <v>10</v>
      </c>
      <c r="G34" s="102">
        <v>3600</v>
      </c>
      <c r="H34" s="102">
        <v>3600</v>
      </c>
      <c r="I34" s="102">
        <v>3500</v>
      </c>
      <c r="J34" s="102">
        <v>3500</v>
      </c>
      <c r="K34" s="102">
        <v>3500</v>
      </c>
      <c r="L34" s="102">
        <v>3500</v>
      </c>
      <c r="M34" s="102">
        <v>3500</v>
      </c>
      <c r="N34" s="103">
        <v>3900</v>
      </c>
      <c r="O34" s="50">
        <v>3300</v>
      </c>
      <c r="P34" s="102">
        <v>3500</v>
      </c>
      <c r="Q34" s="102">
        <v>3300</v>
      </c>
      <c r="R34" s="102">
        <v>3400</v>
      </c>
      <c r="S34" s="102">
        <v>3600</v>
      </c>
      <c r="T34" s="102">
        <v>3500</v>
      </c>
      <c r="U34" s="102">
        <v>3800</v>
      </c>
      <c r="V34" s="102">
        <v>3900</v>
      </c>
      <c r="W34" s="306">
        <v>4100</v>
      </c>
      <c r="X34" s="306">
        <v>4100</v>
      </c>
      <c r="Y34" s="306">
        <v>4100</v>
      </c>
      <c r="Z34" s="307">
        <v>3800</v>
      </c>
      <c r="AA34" s="50">
        <v>3700</v>
      </c>
      <c r="AB34" s="102">
        <v>4100</v>
      </c>
      <c r="AC34" s="103">
        <v>3300</v>
      </c>
    </row>
    <row r="35" spans="1:29" ht="15" customHeight="1" thickBot="1" x14ac:dyDescent="0.2">
      <c r="A35" s="125" t="s">
        <v>62</v>
      </c>
      <c r="B35" s="39" t="s">
        <v>16</v>
      </c>
      <c r="C35" s="61" t="s">
        <v>118</v>
      </c>
      <c r="D35" s="52" t="s">
        <v>10</v>
      </c>
      <c r="E35" s="214" t="s">
        <v>10</v>
      </c>
      <c r="F35" s="214" t="s">
        <v>10</v>
      </c>
      <c r="G35" s="449">
        <v>6</v>
      </c>
      <c r="H35" s="214" t="s">
        <v>118</v>
      </c>
      <c r="I35" s="52" t="s">
        <v>118</v>
      </c>
      <c r="J35" s="214">
        <v>5.3</v>
      </c>
      <c r="K35" s="214" t="s">
        <v>118</v>
      </c>
      <c r="L35" s="214" t="s">
        <v>118</v>
      </c>
      <c r="M35" s="52" t="s">
        <v>118</v>
      </c>
      <c r="N35" s="39" t="s">
        <v>118</v>
      </c>
      <c r="O35" s="215" t="s">
        <v>118</v>
      </c>
      <c r="P35" s="52" t="s">
        <v>118</v>
      </c>
      <c r="Q35" s="214" t="s">
        <v>118</v>
      </c>
      <c r="R35" s="214" t="s">
        <v>118</v>
      </c>
      <c r="S35" s="214" t="s">
        <v>118</v>
      </c>
      <c r="T35" s="52" t="s">
        <v>118</v>
      </c>
      <c r="U35" s="52" t="s">
        <v>118</v>
      </c>
      <c r="V35" s="52" t="s">
        <v>118</v>
      </c>
      <c r="W35" s="62" t="s">
        <v>118</v>
      </c>
      <c r="X35" s="250" t="s">
        <v>118</v>
      </c>
      <c r="Y35" s="62" t="s">
        <v>118</v>
      </c>
      <c r="Z35" s="213" t="s">
        <v>118</v>
      </c>
      <c r="AA35" s="215" t="s">
        <v>118</v>
      </c>
      <c r="AB35" s="41">
        <v>6</v>
      </c>
      <c r="AC35" s="39" t="s">
        <v>118</v>
      </c>
    </row>
    <row r="36" spans="1:29" ht="15" customHeight="1" thickTop="1" x14ac:dyDescent="0.15">
      <c r="A36" s="49" t="s">
        <v>112</v>
      </c>
      <c r="B36" s="20"/>
      <c r="C36" s="292"/>
      <c r="D36" s="292"/>
      <c r="E36" s="292"/>
      <c r="F36" s="292"/>
      <c r="G36" s="292"/>
      <c r="H36" s="292"/>
      <c r="I36" s="292"/>
      <c r="J36" s="292"/>
      <c r="K36" s="292"/>
      <c r="L36" s="292"/>
      <c r="M36" s="292"/>
      <c r="N36" s="293"/>
      <c r="O36" s="291"/>
      <c r="P36" s="292"/>
      <c r="Q36" s="292"/>
      <c r="R36" s="292"/>
      <c r="S36" s="292"/>
      <c r="T36" s="292"/>
      <c r="U36" s="292"/>
      <c r="V36" s="292"/>
      <c r="W36" s="58"/>
      <c r="X36" s="58"/>
      <c r="Y36" s="58"/>
      <c r="Z36" s="293"/>
      <c r="AA36" s="57"/>
      <c r="AB36" s="55"/>
      <c r="AC36" s="56"/>
    </row>
    <row r="37" spans="1:29" ht="15" customHeight="1" x14ac:dyDescent="0.15">
      <c r="A37" s="92" t="s">
        <v>18</v>
      </c>
      <c r="B37" s="23"/>
      <c r="C37" s="24">
        <v>7.2</v>
      </c>
      <c r="D37" s="25" t="s">
        <v>10</v>
      </c>
      <c r="E37" s="25" t="s">
        <v>10</v>
      </c>
      <c r="F37" s="25" t="s">
        <v>10</v>
      </c>
      <c r="G37" s="25">
        <v>7.2</v>
      </c>
      <c r="H37" s="25">
        <v>7.1</v>
      </c>
      <c r="I37" s="25">
        <v>7.1</v>
      </c>
      <c r="J37" s="25">
        <v>7.2</v>
      </c>
      <c r="K37" s="25">
        <v>7.1</v>
      </c>
      <c r="L37" s="25">
        <v>7.1</v>
      </c>
      <c r="M37" s="25">
        <v>7.1</v>
      </c>
      <c r="N37" s="30">
        <v>7.1</v>
      </c>
      <c r="O37" s="29">
        <v>7.2</v>
      </c>
      <c r="P37" s="25">
        <v>7.1</v>
      </c>
      <c r="Q37" s="25">
        <v>7.1</v>
      </c>
      <c r="R37" s="25">
        <v>7.1</v>
      </c>
      <c r="S37" s="25">
        <v>7.2</v>
      </c>
      <c r="T37" s="25">
        <v>7.2</v>
      </c>
      <c r="U37" s="25">
        <v>7.1</v>
      </c>
      <c r="V37" s="25">
        <v>7.1</v>
      </c>
      <c r="W37" s="27">
        <v>7.2</v>
      </c>
      <c r="X37" s="27">
        <v>7.2</v>
      </c>
      <c r="Y37" s="27">
        <v>7.1</v>
      </c>
      <c r="Z37" s="28">
        <v>7.1</v>
      </c>
      <c r="AA37" s="29" t="s">
        <v>10</v>
      </c>
      <c r="AB37" s="242">
        <v>7.2</v>
      </c>
      <c r="AC37" s="23">
        <v>7.1</v>
      </c>
    </row>
    <row r="38" spans="1:29" ht="15" customHeight="1" x14ac:dyDescent="0.15">
      <c r="A38" s="92" t="s">
        <v>52</v>
      </c>
      <c r="B38" s="23" t="s">
        <v>1</v>
      </c>
      <c r="C38" s="32">
        <v>1.94</v>
      </c>
      <c r="D38" s="33" t="s">
        <v>10</v>
      </c>
      <c r="E38" s="33" t="s">
        <v>10</v>
      </c>
      <c r="F38" s="33" t="s">
        <v>10</v>
      </c>
      <c r="G38" s="33">
        <v>1.95</v>
      </c>
      <c r="H38" s="33">
        <v>2.0099999999999998</v>
      </c>
      <c r="I38" s="33">
        <v>2.08</v>
      </c>
      <c r="J38" s="33">
        <v>2.11</v>
      </c>
      <c r="K38" s="33">
        <v>2.0299999999999998</v>
      </c>
      <c r="L38" s="33">
        <v>2.0299999999999998</v>
      </c>
      <c r="M38" s="33">
        <v>2.0699999999999998</v>
      </c>
      <c r="N38" s="34">
        <v>2.02</v>
      </c>
      <c r="O38" s="37">
        <v>2.04</v>
      </c>
      <c r="P38" s="33">
        <v>1.97</v>
      </c>
      <c r="Q38" s="33">
        <v>1.94</v>
      </c>
      <c r="R38" s="33">
        <v>1.95</v>
      </c>
      <c r="S38" s="33">
        <v>1.92</v>
      </c>
      <c r="T38" s="33">
        <v>1.9</v>
      </c>
      <c r="U38" s="33">
        <v>1.99</v>
      </c>
      <c r="V38" s="33">
        <v>1.98</v>
      </c>
      <c r="W38" s="35">
        <v>2.02</v>
      </c>
      <c r="X38" s="35">
        <v>2.0299999999999998</v>
      </c>
      <c r="Y38" s="35">
        <v>1.99</v>
      </c>
      <c r="Z38" s="36">
        <v>1.94</v>
      </c>
      <c r="AA38" s="37">
        <v>2</v>
      </c>
      <c r="AB38" s="260">
        <v>2.11</v>
      </c>
      <c r="AC38" s="434">
        <v>1.9</v>
      </c>
    </row>
    <row r="39" spans="1:29" ht="15" customHeight="1" x14ac:dyDescent="0.15">
      <c r="A39" s="92" t="s">
        <v>53</v>
      </c>
      <c r="B39" s="23" t="s">
        <v>1</v>
      </c>
      <c r="C39" s="32">
        <v>0.56999999999999995</v>
      </c>
      <c r="D39" s="33" t="s">
        <v>10</v>
      </c>
      <c r="E39" s="33" t="s">
        <v>10</v>
      </c>
      <c r="F39" s="33" t="s">
        <v>10</v>
      </c>
      <c r="G39" s="33">
        <v>0.56000000000000005</v>
      </c>
      <c r="H39" s="33">
        <v>0.56999999999999995</v>
      </c>
      <c r="I39" s="33">
        <v>0.63</v>
      </c>
      <c r="J39" s="33">
        <v>0.71</v>
      </c>
      <c r="K39" s="33">
        <v>0.62</v>
      </c>
      <c r="L39" s="33">
        <v>0.6</v>
      </c>
      <c r="M39" s="33">
        <v>0.6</v>
      </c>
      <c r="N39" s="34">
        <v>0.57999999999999996</v>
      </c>
      <c r="O39" s="37">
        <v>0.6</v>
      </c>
      <c r="P39" s="33">
        <v>0.56999999999999995</v>
      </c>
      <c r="Q39" s="33">
        <v>0.55000000000000004</v>
      </c>
      <c r="R39" s="33">
        <v>0.54</v>
      </c>
      <c r="S39" s="33">
        <v>0.53</v>
      </c>
      <c r="T39" s="33">
        <v>0.52</v>
      </c>
      <c r="U39" s="33">
        <v>0.56999999999999995</v>
      </c>
      <c r="V39" s="33">
        <v>0.52</v>
      </c>
      <c r="W39" s="35">
        <v>0.55000000000000004</v>
      </c>
      <c r="X39" s="35">
        <v>0.56000000000000005</v>
      </c>
      <c r="Y39" s="35">
        <v>0.52</v>
      </c>
      <c r="Z39" s="36">
        <v>0.52</v>
      </c>
      <c r="AA39" s="248">
        <v>0.56999999999999995</v>
      </c>
      <c r="AB39" s="242">
        <v>0.71</v>
      </c>
      <c r="AC39" s="23">
        <v>0.52</v>
      </c>
    </row>
    <row r="40" spans="1:29" ht="15" customHeight="1" x14ac:dyDescent="0.15">
      <c r="A40" s="92" t="s">
        <v>54</v>
      </c>
      <c r="B40" s="23" t="s">
        <v>1</v>
      </c>
      <c r="C40" s="24">
        <v>70.599999999999994</v>
      </c>
      <c r="D40" s="25" t="s">
        <v>10</v>
      </c>
      <c r="E40" s="25" t="s">
        <v>10</v>
      </c>
      <c r="F40" s="25" t="s">
        <v>10</v>
      </c>
      <c r="G40" s="25">
        <v>71.3</v>
      </c>
      <c r="H40" s="25">
        <v>71.599999999999994</v>
      </c>
      <c r="I40" s="25">
        <v>69.7</v>
      </c>
      <c r="J40" s="25">
        <v>66.400000000000006</v>
      </c>
      <c r="K40" s="25">
        <v>69.5</v>
      </c>
      <c r="L40" s="25">
        <v>70.400000000000006</v>
      </c>
      <c r="M40" s="25">
        <v>71</v>
      </c>
      <c r="N40" s="30">
        <v>71.3</v>
      </c>
      <c r="O40" s="29">
        <v>70.599999999999994</v>
      </c>
      <c r="P40" s="25">
        <v>71.099999999999994</v>
      </c>
      <c r="Q40" s="25">
        <v>71.599999999999994</v>
      </c>
      <c r="R40" s="25">
        <v>72.3</v>
      </c>
      <c r="S40" s="25">
        <v>72.400000000000006</v>
      </c>
      <c r="T40" s="25">
        <v>72.599999999999994</v>
      </c>
      <c r="U40" s="25">
        <v>71.400000000000006</v>
      </c>
      <c r="V40" s="25">
        <v>73.7</v>
      </c>
      <c r="W40" s="27">
        <v>72.8</v>
      </c>
      <c r="X40" s="27">
        <v>72.400000000000006</v>
      </c>
      <c r="Y40" s="27">
        <v>73.900000000000006</v>
      </c>
      <c r="Z40" s="28">
        <v>73.2</v>
      </c>
      <c r="AA40" s="248">
        <v>71.400000000000006</v>
      </c>
      <c r="AB40" s="242">
        <v>73.900000000000006</v>
      </c>
      <c r="AC40" s="23">
        <v>66.400000000000006</v>
      </c>
    </row>
    <row r="41" spans="1:29" ht="15" customHeight="1" x14ac:dyDescent="0.15">
      <c r="A41" s="92" t="s">
        <v>61</v>
      </c>
      <c r="B41" s="23" t="s">
        <v>16</v>
      </c>
      <c r="C41" s="46">
        <v>3800</v>
      </c>
      <c r="D41" s="102" t="s">
        <v>10</v>
      </c>
      <c r="E41" s="102" t="s">
        <v>10</v>
      </c>
      <c r="F41" s="102" t="s">
        <v>10</v>
      </c>
      <c r="G41" s="102">
        <v>3700</v>
      </c>
      <c r="H41" s="102">
        <v>3600</v>
      </c>
      <c r="I41" s="102">
        <v>3500</v>
      </c>
      <c r="J41" s="102">
        <v>3600</v>
      </c>
      <c r="K41" s="102">
        <v>3500</v>
      </c>
      <c r="L41" s="102">
        <v>3500</v>
      </c>
      <c r="M41" s="102">
        <v>3500</v>
      </c>
      <c r="N41" s="103">
        <v>3400</v>
      </c>
      <c r="O41" s="50">
        <v>3400</v>
      </c>
      <c r="P41" s="102">
        <v>3400</v>
      </c>
      <c r="Q41" s="102">
        <v>3300</v>
      </c>
      <c r="R41" s="102">
        <v>3400</v>
      </c>
      <c r="S41" s="102">
        <v>3500</v>
      </c>
      <c r="T41" s="102">
        <v>3500</v>
      </c>
      <c r="U41" s="102">
        <v>3700</v>
      </c>
      <c r="V41" s="102">
        <v>3900</v>
      </c>
      <c r="W41" s="306">
        <v>4000</v>
      </c>
      <c r="X41" s="306">
        <v>4100</v>
      </c>
      <c r="Y41" s="306">
        <v>4200</v>
      </c>
      <c r="Z41" s="307">
        <v>3900</v>
      </c>
      <c r="AA41" s="50">
        <v>3600</v>
      </c>
      <c r="AB41" s="102">
        <v>4200</v>
      </c>
      <c r="AC41" s="103">
        <v>3300</v>
      </c>
    </row>
    <row r="42" spans="1:29" ht="15" customHeight="1" thickBot="1" x14ac:dyDescent="0.2">
      <c r="A42" s="125" t="s">
        <v>62</v>
      </c>
      <c r="B42" s="39" t="s">
        <v>16</v>
      </c>
      <c r="C42" s="61" t="s">
        <v>118</v>
      </c>
      <c r="D42" s="52" t="s">
        <v>10</v>
      </c>
      <c r="E42" s="214" t="s">
        <v>10</v>
      </c>
      <c r="F42" s="214" t="s">
        <v>10</v>
      </c>
      <c r="G42" s="214" t="s">
        <v>118</v>
      </c>
      <c r="H42" s="214">
        <v>7.4</v>
      </c>
      <c r="I42" s="52" t="s">
        <v>118</v>
      </c>
      <c r="J42" s="214">
        <v>5.8</v>
      </c>
      <c r="K42" s="449">
        <v>8</v>
      </c>
      <c r="L42" s="214" t="s">
        <v>118</v>
      </c>
      <c r="M42" s="52" t="s">
        <v>118</v>
      </c>
      <c r="N42" s="39" t="s">
        <v>118</v>
      </c>
      <c r="O42" s="215" t="s">
        <v>118</v>
      </c>
      <c r="P42" s="52" t="s">
        <v>118</v>
      </c>
      <c r="Q42" s="214" t="s">
        <v>118</v>
      </c>
      <c r="R42" s="214" t="s">
        <v>118</v>
      </c>
      <c r="S42" s="214">
        <v>5.9</v>
      </c>
      <c r="T42" s="52" t="s">
        <v>118</v>
      </c>
      <c r="U42" s="52" t="s">
        <v>118</v>
      </c>
      <c r="V42" s="52" t="s">
        <v>118</v>
      </c>
      <c r="W42" s="62" t="s">
        <v>118</v>
      </c>
      <c r="X42" s="250" t="s">
        <v>118</v>
      </c>
      <c r="Y42" s="62" t="s">
        <v>118</v>
      </c>
      <c r="Z42" s="213" t="s">
        <v>118</v>
      </c>
      <c r="AA42" s="215" t="s">
        <v>118</v>
      </c>
      <c r="AB42" s="41">
        <v>8</v>
      </c>
      <c r="AC42" s="39" t="s">
        <v>118</v>
      </c>
    </row>
    <row r="43" spans="1:29" ht="15" customHeight="1" thickTop="1" x14ac:dyDescent="0.15">
      <c r="A43" s="111" t="s">
        <v>117</v>
      </c>
      <c r="B43" s="20"/>
      <c r="C43" s="291"/>
      <c r="D43" s="292"/>
      <c r="E43" s="292"/>
      <c r="F43" s="292"/>
      <c r="G43" s="292"/>
      <c r="H43" s="292"/>
      <c r="I43" s="292"/>
      <c r="J43" s="292"/>
      <c r="K43" s="292"/>
      <c r="L43" s="292"/>
      <c r="M43" s="292"/>
      <c r="N43" s="293"/>
      <c r="O43" s="291"/>
      <c r="P43" s="292"/>
      <c r="Q43" s="292"/>
      <c r="R43" s="292"/>
      <c r="S43" s="292"/>
      <c r="T43" s="292"/>
      <c r="U43" s="292"/>
      <c r="V43" s="292"/>
      <c r="W43" s="58"/>
      <c r="X43" s="58"/>
      <c r="Y43" s="58"/>
      <c r="Z43" s="293"/>
      <c r="AA43" s="57"/>
      <c r="AB43" s="55"/>
      <c r="AC43" s="56"/>
    </row>
    <row r="44" spans="1:29" ht="15" customHeight="1" x14ac:dyDescent="0.15">
      <c r="A44" s="92" t="s">
        <v>18</v>
      </c>
      <c r="B44" s="23"/>
      <c r="C44" s="24">
        <v>7.5</v>
      </c>
      <c r="D44" s="25" t="s">
        <v>10</v>
      </c>
      <c r="E44" s="25" t="s">
        <v>10</v>
      </c>
      <c r="F44" s="447" t="s">
        <v>10</v>
      </c>
      <c r="G44" s="447">
        <v>7.4</v>
      </c>
      <c r="H44" s="447">
        <v>7.5</v>
      </c>
      <c r="I44" s="25">
        <v>7.5</v>
      </c>
      <c r="J44" s="25">
        <v>7.5</v>
      </c>
      <c r="K44" s="25">
        <v>7.5</v>
      </c>
      <c r="L44" s="25">
        <v>7.4</v>
      </c>
      <c r="M44" s="25">
        <v>7.5</v>
      </c>
      <c r="N44" s="30">
        <v>7.4</v>
      </c>
      <c r="O44" s="29">
        <v>7.5</v>
      </c>
      <c r="P44" s="25">
        <v>7.4</v>
      </c>
      <c r="Q44" s="25">
        <v>7.4</v>
      </c>
      <c r="R44" s="25">
        <v>7.4</v>
      </c>
      <c r="S44" s="25">
        <v>7.5</v>
      </c>
      <c r="T44" s="25">
        <v>7.5</v>
      </c>
      <c r="U44" s="25">
        <v>7.4</v>
      </c>
      <c r="V44" s="25">
        <v>7.5</v>
      </c>
      <c r="W44" s="25">
        <v>7.5</v>
      </c>
      <c r="X44" s="25">
        <v>7.5</v>
      </c>
      <c r="Y44" s="25">
        <v>7.4</v>
      </c>
      <c r="Z44" s="28">
        <v>7.4</v>
      </c>
      <c r="AA44" s="29" t="s">
        <v>10</v>
      </c>
      <c r="AB44" s="242">
        <v>7.5</v>
      </c>
      <c r="AC44" s="23">
        <v>7.4</v>
      </c>
    </row>
    <row r="45" spans="1:29" ht="15" customHeight="1" x14ac:dyDescent="0.15">
      <c r="A45" s="92" t="s">
        <v>52</v>
      </c>
      <c r="B45" s="23" t="s">
        <v>1</v>
      </c>
      <c r="C45" s="32">
        <v>1.86</v>
      </c>
      <c r="D45" s="33" t="s">
        <v>10</v>
      </c>
      <c r="E45" s="33" t="s">
        <v>10</v>
      </c>
      <c r="F45" s="33" t="s">
        <v>10</v>
      </c>
      <c r="G45" s="33">
        <v>1.86</v>
      </c>
      <c r="H45" s="33">
        <v>1.92</v>
      </c>
      <c r="I45" s="33">
        <v>1.97</v>
      </c>
      <c r="J45" s="33">
        <v>1.97</v>
      </c>
      <c r="K45" s="33">
        <v>1.99</v>
      </c>
      <c r="L45" s="33">
        <v>1.98</v>
      </c>
      <c r="M45" s="33">
        <v>2.0099999999999998</v>
      </c>
      <c r="N45" s="34">
        <v>1.98</v>
      </c>
      <c r="O45" s="37">
        <v>1.93</v>
      </c>
      <c r="P45" s="33">
        <v>1.88</v>
      </c>
      <c r="Q45" s="33">
        <v>1.89</v>
      </c>
      <c r="R45" s="33">
        <v>1.92</v>
      </c>
      <c r="S45" s="33">
        <v>1.88</v>
      </c>
      <c r="T45" s="33">
        <v>1.88</v>
      </c>
      <c r="U45" s="33">
        <v>1.91</v>
      </c>
      <c r="V45" s="33">
        <v>1.93</v>
      </c>
      <c r="W45" s="33">
        <v>1.95</v>
      </c>
      <c r="X45" s="33">
        <v>1.94</v>
      </c>
      <c r="Y45" s="33">
        <v>1.94</v>
      </c>
      <c r="Z45" s="36">
        <v>1.93</v>
      </c>
      <c r="AA45" s="248">
        <v>1.93</v>
      </c>
      <c r="AB45" s="242">
        <v>2.0099999999999998</v>
      </c>
      <c r="AC45" s="23">
        <v>1.86</v>
      </c>
    </row>
    <row r="46" spans="1:29" ht="15" customHeight="1" x14ac:dyDescent="0.15">
      <c r="A46" s="92" t="s">
        <v>53</v>
      </c>
      <c r="B46" s="23" t="s">
        <v>1</v>
      </c>
      <c r="C46" s="32">
        <v>0.53</v>
      </c>
      <c r="D46" s="33" t="s">
        <v>10</v>
      </c>
      <c r="E46" s="33" t="s">
        <v>10</v>
      </c>
      <c r="F46" s="33" t="s">
        <v>10</v>
      </c>
      <c r="G46" s="33">
        <v>0.51</v>
      </c>
      <c r="H46" s="33">
        <v>0.55000000000000004</v>
      </c>
      <c r="I46" s="33">
        <v>0.56999999999999995</v>
      </c>
      <c r="J46" s="33">
        <v>0.63</v>
      </c>
      <c r="K46" s="33">
        <v>0.63</v>
      </c>
      <c r="L46" s="33">
        <v>0.61</v>
      </c>
      <c r="M46" s="33">
        <v>0.61</v>
      </c>
      <c r="N46" s="34">
        <v>0.57999999999999996</v>
      </c>
      <c r="O46" s="37">
        <v>0.55000000000000004</v>
      </c>
      <c r="P46" s="33">
        <v>0.54</v>
      </c>
      <c r="Q46" s="33">
        <v>0.55000000000000004</v>
      </c>
      <c r="R46" s="33">
        <v>0.54</v>
      </c>
      <c r="S46" s="33">
        <v>0.53</v>
      </c>
      <c r="T46" s="33">
        <v>0.52</v>
      </c>
      <c r="U46" s="33">
        <v>0.54</v>
      </c>
      <c r="V46" s="33">
        <v>0.52</v>
      </c>
      <c r="W46" s="33">
        <v>0.53</v>
      </c>
      <c r="X46" s="33">
        <v>0.54</v>
      </c>
      <c r="Y46" s="33">
        <v>0.53</v>
      </c>
      <c r="Z46" s="36">
        <v>0.56000000000000005</v>
      </c>
      <c r="AA46" s="248">
        <v>0.56000000000000005</v>
      </c>
      <c r="AB46" s="242">
        <v>0.63</v>
      </c>
      <c r="AC46" s="23">
        <v>0.51</v>
      </c>
    </row>
    <row r="47" spans="1:29" ht="15" customHeight="1" thickBot="1" x14ac:dyDescent="0.2">
      <c r="A47" s="125" t="s">
        <v>54</v>
      </c>
      <c r="B47" s="39" t="s">
        <v>1</v>
      </c>
      <c r="C47" s="68">
        <v>71.5</v>
      </c>
      <c r="D47" s="70" t="s">
        <v>10</v>
      </c>
      <c r="E47" s="70" t="s">
        <v>10</v>
      </c>
      <c r="F47" s="70" t="s">
        <v>10</v>
      </c>
      <c r="G47" s="70">
        <v>72.599999999999994</v>
      </c>
      <c r="H47" s="70">
        <v>71.400000000000006</v>
      </c>
      <c r="I47" s="70">
        <v>71.099999999999994</v>
      </c>
      <c r="J47" s="70">
        <v>68</v>
      </c>
      <c r="K47" s="70">
        <v>68.3</v>
      </c>
      <c r="L47" s="70">
        <v>69.2</v>
      </c>
      <c r="M47" s="70">
        <v>69.7</v>
      </c>
      <c r="N47" s="71">
        <v>70.7</v>
      </c>
      <c r="O47" s="69">
        <v>71.5</v>
      </c>
      <c r="P47" s="70">
        <v>71.3</v>
      </c>
      <c r="Q47" s="70">
        <v>70.900000000000006</v>
      </c>
      <c r="R47" s="70">
        <v>71.900000000000006</v>
      </c>
      <c r="S47" s="70">
        <v>71.8</v>
      </c>
      <c r="T47" s="70">
        <v>72.3</v>
      </c>
      <c r="U47" s="70">
        <v>71.7</v>
      </c>
      <c r="V47" s="70">
        <v>73.099999999999994</v>
      </c>
      <c r="W47" s="70">
        <v>72.8</v>
      </c>
      <c r="X47" s="70">
        <v>72.2</v>
      </c>
      <c r="Y47" s="70">
        <v>72.7</v>
      </c>
      <c r="Z47" s="188">
        <v>71</v>
      </c>
      <c r="AA47" s="317">
        <v>71.2</v>
      </c>
      <c r="AB47" s="251">
        <v>73.099999999999994</v>
      </c>
      <c r="AC47" s="71">
        <v>68</v>
      </c>
    </row>
    <row r="48" spans="1:29" ht="15" hidden="1" customHeight="1" thickTop="1" x14ac:dyDescent="0.15">
      <c r="A48" s="72"/>
      <c r="B48" s="73"/>
      <c r="C48" s="74"/>
      <c r="D48" s="74"/>
      <c r="E48" s="74"/>
      <c r="F48" s="74"/>
      <c r="G48" s="74"/>
      <c r="H48" s="74"/>
      <c r="I48" s="74"/>
      <c r="J48" s="74"/>
      <c r="K48" s="74"/>
      <c r="L48" s="74"/>
      <c r="M48" s="74"/>
      <c r="N48" s="74"/>
      <c r="O48" s="74"/>
      <c r="P48" s="74"/>
      <c r="Q48" s="74"/>
      <c r="R48" s="74"/>
      <c r="S48" s="74"/>
      <c r="T48" s="74"/>
      <c r="U48" s="74"/>
      <c r="V48" s="74"/>
      <c r="W48" s="75"/>
      <c r="X48" s="75"/>
      <c r="Y48" s="75"/>
      <c r="Z48" s="74"/>
      <c r="AA48" s="74"/>
      <c r="AB48" s="74"/>
      <c r="AC48" s="74"/>
    </row>
    <row r="49" spans="1:29" s="15" customFormat="1" ht="15" hidden="1" customHeight="1" thickBot="1" x14ac:dyDescent="0.2">
      <c r="A49" s="139" t="s">
        <v>113</v>
      </c>
      <c r="B49" s="140"/>
      <c r="C49" s="140"/>
      <c r="D49" s="140"/>
      <c r="E49" s="140"/>
      <c r="F49" s="140"/>
      <c r="G49" s="140"/>
      <c r="H49" s="140"/>
      <c r="I49" s="140"/>
      <c r="J49" s="140"/>
      <c r="K49" s="140"/>
      <c r="L49" s="140"/>
      <c r="M49" s="140"/>
      <c r="N49" s="140"/>
      <c r="O49" s="140"/>
      <c r="P49" s="140"/>
      <c r="Q49" s="140"/>
      <c r="R49" s="140"/>
      <c r="S49" s="140"/>
      <c r="T49" s="140"/>
      <c r="U49" s="140"/>
      <c r="V49" s="140"/>
      <c r="W49" s="216"/>
      <c r="X49" s="216"/>
      <c r="Y49" s="216"/>
      <c r="Z49" s="140"/>
      <c r="AA49" s="141"/>
      <c r="AB49" s="141"/>
      <c r="AC49" s="141"/>
    </row>
    <row r="50" spans="1:29" s="15" customFormat="1" ht="15" hidden="1" customHeight="1" thickBot="1" x14ac:dyDescent="0.2">
      <c r="A50" s="77" t="s">
        <v>47</v>
      </c>
      <c r="B50" s="78"/>
      <c r="C50" s="79"/>
      <c r="D50" s="79"/>
      <c r="E50" s="79"/>
      <c r="F50" s="79"/>
      <c r="G50" s="79"/>
      <c r="H50" s="79"/>
      <c r="I50" s="79"/>
      <c r="J50" s="79"/>
      <c r="K50" s="79"/>
      <c r="L50" s="79"/>
      <c r="M50" s="79"/>
      <c r="N50" s="177"/>
      <c r="O50" s="80"/>
      <c r="P50" s="79"/>
      <c r="Q50" s="79"/>
      <c r="R50" s="79"/>
      <c r="S50" s="79"/>
      <c r="T50" s="79"/>
      <c r="U50" s="79"/>
      <c r="V50" s="79"/>
      <c r="W50" s="81"/>
      <c r="X50" s="81"/>
      <c r="Y50" s="81"/>
      <c r="Z50" s="79"/>
      <c r="AA50" s="82" t="s">
        <v>0</v>
      </c>
      <c r="AB50" s="83" t="s">
        <v>49</v>
      </c>
      <c r="AC50" s="84" t="s">
        <v>50</v>
      </c>
    </row>
    <row r="51" spans="1:29" ht="15" hidden="1" customHeight="1" x14ac:dyDescent="0.15">
      <c r="A51" s="126" t="s">
        <v>28</v>
      </c>
      <c r="B51" s="17"/>
      <c r="C51" s="297"/>
      <c r="D51" s="298"/>
      <c r="E51" s="298"/>
      <c r="F51" s="298"/>
      <c r="G51" s="298"/>
      <c r="H51" s="298"/>
      <c r="I51" s="298"/>
      <c r="J51" s="298"/>
      <c r="K51" s="298"/>
      <c r="L51" s="298"/>
      <c r="M51" s="298"/>
      <c r="N51" s="299"/>
      <c r="O51" s="297"/>
      <c r="P51" s="298"/>
      <c r="Q51" s="298"/>
      <c r="R51" s="298"/>
      <c r="S51" s="298"/>
      <c r="T51" s="298"/>
      <c r="U51" s="298"/>
      <c r="V51" s="298"/>
      <c r="W51" s="88"/>
      <c r="X51" s="88"/>
      <c r="Y51" s="88"/>
      <c r="Z51" s="299"/>
      <c r="AA51" s="87"/>
      <c r="AB51" s="85"/>
      <c r="AC51" s="86"/>
    </row>
    <row r="52" spans="1:29" s="91" customFormat="1" ht="15" hidden="1" customHeight="1" x14ac:dyDescent="0.15">
      <c r="A52" s="112" t="s">
        <v>52</v>
      </c>
      <c r="B52" s="100" t="s">
        <v>1</v>
      </c>
      <c r="C52" s="25"/>
      <c r="D52" s="25"/>
      <c r="E52" s="25"/>
      <c r="F52" s="28"/>
      <c r="G52" s="25"/>
      <c r="H52" s="25"/>
      <c r="I52" s="25"/>
      <c r="J52" s="25"/>
      <c r="K52" s="25"/>
      <c r="L52" s="25"/>
      <c r="M52" s="25"/>
      <c r="N52" s="30"/>
      <c r="O52" s="29"/>
      <c r="P52" s="25"/>
      <c r="Q52" s="25"/>
      <c r="R52" s="25"/>
      <c r="S52" s="25"/>
      <c r="T52" s="25"/>
      <c r="U52" s="25"/>
      <c r="V52" s="25"/>
      <c r="W52" s="27"/>
      <c r="X52" s="27"/>
      <c r="Y52" s="27"/>
      <c r="Z52" s="28"/>
      <c r="AA52" s="29">
        <v>21.8</v>
      </c>
      <c r="AB52" s="25">
        <v>21.8</v>
      </c>
      <c r="AC52" s="30">
        <v>21.8</v>
      </c>
    </row>
    <row r="53" spans="1:29" s="91" customFormat="1" ht="15" hidden="1" customHeight="1" x14ac:dyDescent="0.15">
      <c r="A53" s="112" t="s">
        <v>53</v>
      </c>
      <c r="B53" s="100" t="s">
        <v>1</v>
      </c>
      <c r="C53" s="24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30"/>
      <c r="O53" s="29"/>
      <c r="P53" s="25"/>
      <c r="Q53" s="25"/>
      <c r="R53" s="25"/>
      <c r="S53" s="25"/>
      <c r="T53" s="25"/>
      <c r="U53" s="25"/>
      <c r="V53" s="25"/>
      <c r="W53" s="27"/>
      <c r="X53" s="27"/>
      <c r="Y53" s="27"/>
      <c r="Z53" s="28"/>
      <c r="AA53" s="29">
        <v>6.05</v>
      </c>
      <c r="AB53" s="25">
        <v>6.05</v>
      </c>
      <c r="AC53" s="30">
        <v>6.05</v>
      </c>
    </row>
    <row r="54" spans="1:29" ht="15" hidden="1" customHeight="1" x14ac:dyDescent="0.15">
      <c r="A54" s="22" t="s">
        <v>54</v>
      </c>
      <c r="B54" s="23" t="s">
        <v>1</v>
      </c>
      <c r="C54" s="24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30"/>
      <c r="O54" s="29"/>
      <c r="P54" s="25"/>
      <c r="Q54" s="25"/>
      <c r="R54" s="25"/>
      <c r="S54" s="25"/>
      <c r="T54" s="25"/>
      <c r="U54" s="25"/>
      <c r="V54" s="25"/>
      <c r="W54" s="27"/>
      <c r="X54" s="27"/>
      <c r="Y54" s="27"/>
      <c r="Z54" s="28"/>
      <c r="AA54" s="26">
        <v>72.2</v>
      </c>
      <c r="AB54" s="25">
        <v>72.2</v>
      </c>
      <c r="AC54" s="30">
        <v>72.2</v>
      </c>
    </row>
    <row r="55" spans="1:29" s="54" customFormat="1" ht="15" hidden="1" customHeight="1" x14ac:dyDescent="0.15">
      <c r="A55" s="147" t="s">
        <v>71</v>
      </c>
      <c r="B55" s="148" t="s">
        <v>16</v>
      </c>
      <c r="C55" s="206"/>
      <c r="D55" s="206"/>
      <c r="E55" s="206"/>
      <c r="F55" s="206"/>
      <c r="G55" s="206"/>
      <c r="H55" s="206"/>
      <c r="I55" s="206"/>
      <c r="J55" s="206"/>
      <c r="K55" s="206"/>
      <c r="L55" s="206"/>
      <c r="M55" s="206"/>
      <c r="N55" s="207"/>
      <c r="O55" s="205"/>
      <c r="P55" s="206"/>
      <c r="Q55" s="206"/>
      <c r="R55" s="206"/>
      <c r="S55" s="206"/>
      <c r="T55" s="206"/>
      <c r="U55" s="206"/>
      <c r="V55" s="206"/>
      <c r="W55" s="217"/>
      <c r="X55" s="217"/>
      <c r="Y55" s="217"/>
      <c r="Z55" s="206"/>
      <c r="AA55" s="204" t="e">
        <v>#DIV/0!</v>
      </c>
      <c r="AB55" s="218">
        <v>0</v>
      </c>
      <c r="AC55" s="219">
        <v>0</v>
      </c>
    </row>
    <row r="56" spans="1:29" s="54" customFormat="1" ht="15" hidden="1" customHeight="1" x14ac:dyDescent="0.15">
      <c r="A56" s="149" t="s">
        <v>90</v>
      </c>
      <c r="B56" s="101" t="s">
        <v>16</v>
      </c>
      <c r="C56" s="97"/>
      <c r="D56" s="97"/>
      <c r="E56" s="97"/>
      <c r="F56" s="97"/>
      <c r="G56" s="97"/>
      <c r="H56" s="97"/>
      <c r="I56" s="97"/>
      <c r="J56" s="97"/>
      <c r="K56" s="97"/>
      <c r="L56" s="97"/>
      <c r="M56" s="97"/>
      <c r="N56" s="98"/>
      <c r="O56" s="96"/>
      <c r="P56" s="97"/>
      <c r="Q56" s="97"/>
      <c r="R56" s="97"/>
      <c r="S56" s="97"/>
      <c r="T56" s="97"/>
      <c r="U56" s="97"/>
      <c r="V56" s="97"/>
      <c r="W56" s="220"/>
      <c r="X56" s="220"/>
      <c r="Y56" s="220"/>
      <c r="Z56" s="97"/>
      <c r="AA56" s="50" t="e">
        <v>#DIV/0!</v>
      </c>
      <c r="AB56" s="102">
        <v>0</v>
      </c>
      <c r="AC56" s="103">
        <v>0</v>
      </c>
    </row>
    <row r="57" spans="1:29" s="54" customFormat="1" ht="15" hidden="1" customHeight="1" thickBot="1" x14ac:dyDescent="0.2">
      <c r="A57" s="150" t="s">
        <v>91</v>
      </c>
      <c r="B57" s="48" t="s">
        <v>16</v>
      </c>
      <c r="C57" s="47"/>
      <c r="D57" s="47"/>
      <c r="E57" s="47"/>
      <c r="F57" s="47"/>
      <c r="G57" s="47"/>
      <c r="H57" s="47"/>
      <c r="I57" s="47"/>
      <c r="J57" s="47"/>
      <c r="K57" s="47"/>
      <c r="L57" s="47"/>
      <c r="M57" s="47"/>
      <c r="N57" s="198"/>
      <c r="O57" s="51"/>
      <c r="P57" s="47"/>
      <c r="Q57" s="47"/>
      <c r="R57" s="47"/>
      <c r="S57" s="47"/>
      <c r="T57" s="47"/>
      <c r="U57" s="47"/>
      <c r="V57" s="47"/>
      <c r="W57" s="221"/>
      <c r="X57" s="221"/>
      <c r="Y57" s="221"/>
      <c r="Z57" s="47"/>
      <c r="AA57" s="51" t="e">
        <v>#DIV/0!</v>
      </c>
      <c r="AB57" s="47">
        <v>0</v>
      </c>
      <c r="AC57" s="198">
        <v>0</v>
      </c>
    </row>
    <row r="58" spans="1:29" ht="15" hidden="1" customHeight="1" thickTop="1" x14ac:dyDescent="0.15">
      <c r="A58" s="111" t="s">
        <v>29</v>
      </c>
      <c r="B58" s="20"/>
      <c r="C58" s="291"/>
      <c r="D58" s="292"/>
      <c r="E58" s="292"/>
      <c r="F58" s="292"/>
      <c r="G58" s="292"/>
      <c r="H58" s="292"/>
      <c r="I58" s="292"/>
      <c r="J58" s="292"/>
      <c r="K58" s="292"/>
      <c r="L58" s="292"/>
      <c r="M58" s="292"/>
      <c r="N58" s="293"/>
      <c r="O58" s="291"/>
      <c r="P58" s="292"/>
      <c r="Q58" s="292"/>
      <c r="R58" s="292"/>
      <c r="S58" s="292"/>
      <c r="T58" s="292"/>
      <c r="U58" s="292"/>
      <c r="V58" s="292"/>
      <c r="W58" s="58"/>
      <c r="X58" s="58"/>
      <c r="Y58" s="58"/>
      <c r="Z58" s="293"/>
      <c r="AA58" s="57"/>
      <c r="AB58" s="55"/>
      <c r="AC58" s="56"/>
    </row>
    <row r="59" spans="1:29" s="91" customFormat="1" ht="15" hidden="1" customHeight="1" x14ac:dyDescent="0.15">
      <c r="A59" s="112" t="s">
        <v>52</v>
      </c>
      <c r="B59" s="100" t="s">
        <v>1</v>
      </c>
      <c r="C59" s="25"/>
      <c r="D59" s="25"/>
      <c r="E59" s="25"/>
      <c r="F59" s="28"/>
      <c r="G59" s="25"/>
      <c r="H59" s="25"/>
      <c r="I59" s="25"/>
      <c r="J59" s="25"/>
      <c r="K59" s="25"/>
      <c r="L59" s="25"/>
      <c r="M59" s="25"/>
      <c r="N59" s="30"/>
      <c r="O59" s="29"/>
      <c r="P59" s="25"/>
      <c r="Q59" s="25"/>
      <c r="R59" s="25"/>
      <c r="S59" s="25"/>
      <c r="T59" s="25"/>
      <c r="U59" s="25"/>
      <c r="V59" s="25"/>
      <c r="W59" s="27"/>
      <c r="X59" s="27"/>
      <c r="Y59" s="27"/>
      <c r="Z59" s="28"/>
      <c r="AA59" s="29">
        <v>22.3</v>
      </c>
      <c r="AB59" s="25">
        <v>22.6</v>
      </c>
      <c r="AC59" s="30">
        <v>21.7</v>
      </c>
    </row>
    <row r="60" spans="1:29" s="91" customFormat="1" ht="15" hidden="1" customHeight="1" x14ac:dyDescent="0.15">
      <c r="A60" s="112" t="s">
        <v>53</v>
      </c>
      <c r="B60" s="100" t="s">
        <v>1</v>
      </c>
      <c r="C60" s="24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30"/>
      <c r="O60" s="29"/>
      <c r="P60" s="25"/>
      <c r="Q60" s="25"/>
      <c r="R60" s="25"/>
      <c r="S60" s="25"/>
      <c r="T60" s="25"/>
      <c r="U60" s="25"/>
      <c r="V60" s="25"/>
      <c r="W60" s="27"/>
      <c r="X60" s="27"/>
      <c r="Y60" s="27"/>
      <c r="Z60" s="28"/>
      <c r="AA60" s="29">
        <v>6.3</v>
      </c>
      <c r="AB60" s="25">
        <v>7.15</v>
      </c>
      <c r="AC60" s="30">
        <v>5.74</v>
      </c>
    </row>
    <row r="61" spans="1:29" ht="15" hidden="1" customHeight="1" x14ac:dyDescent="0.15">
      <c r="A61" s="22" t="s">
        <v>54</v>
      </c>
      <c r="B61" s="23" t="s">
        <v>1</v>
      </c>
      <c r="C61" s="24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30"/>
      <c r="O61" s="29"/>
      <c r="P61" s="25"/>
      <c r="Q61" s="25"/>
      <c r="R61" s="25"/>
      <c r="S61" s="25"/>
      <c r="T61" s="25"/>
      <c r="U61" s="25"/>
      <c r="V61" s="25"/>
      <c r="W61" s="27"/>
      <c r="X61" s="27"/>
      <c r="Y61" s="27"/>
      <c r="Z61" s="28"/>
      <c r="AA61" s="26">
        <v>71.739999999999995</v>
      </c>
      <c r="AB61" s="25">
        <v>73.7</v>
      </c>
      <c r="AC61" s="30">
        <v>68.2</v>
      </c>
    </row>
    <row r="62" spans="1:29" s="54" customFormat="1" ht="15" hidden="1" customHeight="1" x14ac:dyDescent="0.15">
      <c r="A62" s="147" t="s">
        <v>71</v>
      </c>
      <c r="B62" s="148" t="s">
        <v>16</v>
      </c>
      <c r="C62" s="206"/>
      <c r="D62" s="206"/>
      <c r="E62" s="206"/>
      <c r="F62" s="206"/>
      <c r="G62" s="206"/>
      <c r="H62" s="206"/>
      <c r="I62" s="206"/>
      <c r="J62" s="206"/>
      <c r="K62" s="206"/>
      <c r="L62" s="206"/>
      <c r="M62" s="206"/>
      <c r="N62" s="207"/>
      <c r="O62" s="205"/>
      <c r="P62" s="206"/>
      <c r="Q62" s="206"/>
      <c r="R62" s="206"/>
      <c r="S62" s="206"/>
      <c r="T62" s="206"/>
      <c r="U62" s="206"/>
      <c r="V62" s="206"/>
      <c r="W62" s="217"/>
      <c r="X62" s="217"/>
      <c r="Y62" s="217"/>
      <c r="Z62" s="206"/>
      <c r="AA62" s="204" t="e">
        <v>#DIV/0!</v>
      </c>
      <c r="AB62" s="218">
        <v>0</v>
      </c>
      <c r="AC62" s="219">
        <v>0</v>
      </c>
    </row>
    <row r="63" spans="1:29" s="54" customFormat="1" ht="15" hidden="1" customHeight="1" x14ac:dyDescent="0.15">
      <c r="A63" s="149" t="s">
        <v>90</v>
      </c>
      <c r="B63" s="101" t="s">
        <v>16</v>
      </c>
      <c r="C63" s="97"/>
      <c r="D63" s="97"/>
      <c r="E63" s="97"/>
      <c r="F63" s="97"/>
      <c r="G63" s="97"/>
      <c r="H63" s="97"/>
      <c r="I63" s="97"/>
      <c r="J63" s="97"/>
      <c r="K63" s="97"/>
      <c r="L63" s="97"/>
      <c r="M63" s="97"/>
      <c r="N63" s="98"/>
      <c r="O63" s="96"/>
      <c r="P63" s="97"/>
      <c r="Q63" s="97"/>
      <c r="R63" s="97"/>
      <c r="S63" s="97"/>
      <c r="T63" s="97"/>
      <c r="U63" s="97"/>
      <c r="V63" s="97"/>
      <c r="W63" s="220"/>
      <c r="X63" s="220"/>
      <c r="Y63" s="220"/>
      <c r="Z63" s="97"/>
      <c r="AA63" s="50" t="e">
        <v>#DIV/0!</v>
      </c>
      <c r="AB63" s="102">
        <v>0</v>
      </c>
      <c r="AC63" s="103">
        <v>0</v>
      </c>
    </row>
    <row r="64" spans="1:29" s="54" customFormat="1" ht="15" hidden="1" customHeight="1" thickBot="1" x14ac:dyDescent="0.2">
      <c r="A64" s="53" t="s">
        <v>91</v>
      </c>
      <c r="B64" s="48" t="s">
        <v>16</v>
      </c>
      <c r="C64" s="47"/>
      <c r="D64" s="47"/>
      <c r="E64" s="47"/>
      <c r="F64" s="47"/>
      <c r="G64" s="47"/>
      <c r="H64" s="47"/>
      <c r="I64" s="47"/>
      <c r="J64" s="47"/>
      <c r="K64" s="47"/>
      <c r="L64" s="47"/>
      <c r="M64" s="47"/>
      <c r="N64" s="198"/>
      <c r="O64" s="51"/>
      <c r="P64" s="47"/>
      <c r="Q64" s="47"/>
      <c r="R64" s="47"/>
      <c r="S64" s="47"/>
      <c r="T64" s="47"/>
      <c r="U64" s="47"/>
      <c r="V64" s="47"/>
      <c r="W64" s="221"/>
      <c r="X64" s="221"/>
      <c r="Y64" s="221"/>
      <c r="Z64" s="47"/>
      <c r="AA64" s="51" t="e">
        <v>#DIV/0!</v>
      </c>
      <c r="AB64" s="47">
        <v>0</v>
      </c>
      <c r="AC64" s="198">
        <v>0</v>
      </c>
    </row>
    <row r="65" spans="1:29" ht="15" hidden="1" customHeight="1" thickTop="1" x14ac:dyDescent="0.15">
      <c r="A65" s="111" t="s">
        <v>30</v>
      </c>
      <c r="B65" s="20"/>
      <c r="C65" s="291"/>
      <c r="D65" s="292"/>
      <c r="E65" s="292"/>
      <c r="F65" s="292"/>
      <c r="G65" s="292"/>
      <c r="H65" s="292"/>
      <c r="I65" s="292"/>
      <c r="J65" s="292"/>
      <c r="K65" s="292"/>
      <c r="L65" s="292"/>
      <c r="M65" s="292"/>
      <c r="N65" s="293"/>
      <c r="O65" s="291"/>
      <c r="P65" s="292"/>
      <c r="Q65" s="292"/>
      <c r="R65" s="292"/>
      <c r="S65" s="292"/>
      <c r="T65" s="292"/>
      <c r="U65" s="292"/>
      <c r="V65" s="292"/>
      <c r="W65" s="58"/>
      <c r="X65" s="58"/>
      <c r="Y65" s="58"/>
      <c r="Z65" s="293"/>
      <c r="AA65" s="57"/>
      <c r="AB65" s="55"/>
      <c r="AC65" s="56"/>
    </row>
    <row r="66" spans="1:29" s="91" customFormat="1" ht="15" hidden="1" customHeight="1" x14ac:dyDescent="0.15">
      <c r="A66" s="112" t="s">
        <v>52</v>
      </c>
      <c r="B66" s="100" t="s">
        <v>1</v>
      </c>
      <c r="C66" s="25"/>
      <c r="D66" s="25"/>
      <c r="E66" s="25"/>
      <c r="F66" s="28"/>
      <c r="G66" s="25"/>
      <c r="H66" s="25"/>
      <c r="I66" s="25"/>
      <c r="J66" s="25"/>
      <c r="K66" s="25"/>
      <c r="L66" s="25"/>
      <c r="M66" s="25"/>
      <c r="N66" s="30"/>
      <c r="O66" s="29"/>
      <c r="P66" s="25"/>
      <c r="Q66" s="25"/>
      <c r="R66" s="25"/>
      <c r="S66" s="25"/>
      <c r="T66" s="25"/>
      <c r="U66" s="25"/>
      <c r="V66" s="25"/>
      <c r="W66" s="27"/>
      <c r="X66" s="27"/>
      <c r="Y66" s="27"/>
      <c r="Z66" s="28"/>
      <c r="AA66" s="29">
        <v>22.2</v>
      </c>
      <c r="AB66" s="25">
        <v>22.2</v>
      </c>
      <c r="AC66" s="30">
        <v>22.2</v>
      </c>
    </row>
    <row r="67" spans="1:29" s="91" customFormat="1" ht="15" hidden="1" customHeight="1" x14ac:dyDescent="0.15">
      <c r="A67" s="112" t="s">
        <v>53</v>
      </c>
      <c r="B67" s="100" t="s">
        <v>1</v>
      </c>
      <c r="C67" s="24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30"/>
      <c r="O67" s="29"/>
      <c r="P67" s="25"/>
      <c r="Q67" s="25"/>
      <c r="R67" s="25"/>
      <c r="S67" s="25"/>
      <c r="T67" s="25"/>
      <c r="U67" s="25"/>
      <c r="V67" s="25"/>
      <c r="W67" s="27"/>
      <c r="X67" s="27"/>
      <c r="Y67" s="27"/>
      <c r="Z67" s="28"/>
      <c r="AA67" s="29">
        <v>6.33</v>
      </c>
      <c r="AB67" s="25">
        <v>6.33</v>
      </c>
      <c r="AC67" s="30">
        <v>6.33</v>
      </c>
    </row>
    <row r="68" spans="1:29" ht="15" hidden="1" customHeight="1" x14ac:dyDescent="0.15">
      <c r="A68" s="22" t="s">
        <v>54</v>
      </c>
      <c r="B68" s="23" t="s">
        <v>1</v>
      </c>
      <c r="C68" s="24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30"/>
      <c r="O68" s="29"/>
      <c r="P68" s="25"/>
      <c r="Q68" s="25"/>
      <c r="R68" s="25"/>
      <c r="S68" s="25"/>
      <c r="T68" s="25"/>
      <c r="U68" s="25"/>
      <c r="V68" s="25"/>
      <c r="W68" s="27"/>
      <c r="X68" s="27"/>
      <c r="Y68" s="27"/>
      <c r="Z68" s="28"/>
      <c r="AA68" s="26">
        <v>71.5</v>
      </c>
      <c r="AB68" s="25">
        <v>71.5</v>
      </c>
      <c r="AC68" s="30">
        <v>71.5</v>
      </c>
    </row>
    <row r="69" spans="1:29" s="54" customFormat="1" ht="15" hidden="1" customHeight="1" x14ac:dyDescent="0.15">
      <c r="A69" s="147" t="s">
        <v>71</v>
      </c>
      <c r="B69" s="148" t="s">
        <v>16</v>
      </c>
      <c r="C69" s="206"/>
      <c r="D69" s="206"/>
      <c r="E69" s="206"/>
      <c r="F69" s="206"/>
      <c r="G69" s="206"/>
      <c r="H69" s="206"/>
      <c r="I69" s="206"/>
      <c r="J69" s="206"/>
      <c r="K69" s="206"/>
      <c r="L69" s="206"/>
      <c r="M69" s="206"/>
      <c r="N69" s="207"/>
      <c r="O69" s="205"/>
      <c r="P69" s="206"/>
      <c r="Q69" s="206"/>
      <c r="R69" s="206"/>
      <c r="S69" s="206"/>
      <c r="T69" s="206"/>
      <c r="U69" s="206"/>
      <c r="V69" s="206"/>
      <c r="W69" s="217"/>
      <c r="X69" s="217"/>
      <c r="Y69" s="217"/>
      <c r="Z69" s="206"/>
      <c r="AA69" s="204" t="e">
        <v>#DIV/0!</v>
      </c>
      <c r="AB69" s="218">
        <v>0</v>
      </c>
      <c r="AC69" s="219">
        <v>0</v>
      </c>
    </row>
    <row r="70" spans="1:29" s="54" customFormat="1" ht="15" hidden="1" customHeight="1" x14ac:dyDescent="0.15">
      <c r="A70" s="149" t="s">
        <v>90</v>
      </c>
      <c r="B70" s="101" t="s">
        <v>16</v>
      </c>
      <c r="C70" s="97"/>
      <c r="D70" s="97"/>
      <c r="E70" s="97"/>
      <c r="F70" s="97"/>
      <c r="G70" s="97"/>
      <c r="H70" s="97"/>
      <c r="I70" s="97"/>
      <c r="J70" s="97"/>
      <c r="K70" s="97"/>
      <c r="L70" s="97"/>
      <c r="M70" s="97"/>
      <c r="N70" s="98"/>
      <c r="O70" s="96"/>
      <c r="P70" s="97"/>
      <c r="Q70" s="97"/>
      <c r="R70" s="97"/>
      <c r="S70" s="97"/>
      <c r="T70" s="97"/>
      <c r="U70" s="97"/>
      <c r="V70" s="97"/>
      <c r="W70" s="220"/>
      <c r="X70" s="220"/>
      <c r="Y70" s="220"/>
      <c r="Z70" s="97"/>
      <c r="AA70" s="50" t="e">
        <v>#DIV/0!</v>
      </c>
      <c r="AB70" s="102">
        <v>0</v>
      </c>
      <c r="AC70" s="103">
        <v>0</v>
      </c>
    </row>
    <row r="71" spans="1:29" s="54" customFormat="1" ht="15" hidden="1" customHeight="1" thickBot="1" x14ac:dyDescent="0.2">
      <c r="A71" s="53" t="s">
        <v>91</v>
      </c>
      <c r="B71" s="48" t="s">
        <v>16</v>
      </c>
      <c r="C71" s="47"/>
      <c r="D71" s="47"/>
      <c r="E71" s="47"/>
      <c r="F71" s="47"/>
      <c r="G71" s="47"/>
      <c r="H71" s="47"/>
      <c r="I71" s="47"/>
      <c r="J71" s="47"/>
      <c r="K71" s="47"/>
      <c r="L71" s="47"/>
      <c r="M71" s="47"/>
      <c r="N71" s="198"/>
      <c r="O71" s="51"/>
      <c r="P71" s="47"/>
      <c r="Q71" s="47"/>
      <c r="R71" s="47"/>
      <c r="S71" s="47"/>
      <c r="T71" s="47"/>
      <c r="U71" s="47"/>
      <c r="V71" s="47"/>
      <c r="W71" s="221"/>
      <c r="X71" s="221"/>
      <c r="Y71" s="221"/>
      <c r="Z71" s="47"/>
      <c r="AA71" s="51" t="e">
        <v>#DIV/0!</v>
      </c>
      <c r="AB71" s="47">
        <v>0</v>
      </c>
      <c r="AC71" s="198">
        <v>0</v>
      </c>
    </row>
    <row r="72" spans="1:29" ht="15" hidden="1" customHeight="1" thickTop="1" x14ac:dyDescent="0.15">
      <c r="A72" s="111" t="s">
        <v>31</v>
      </c>
      <c r="B72" s="20"/>
      <c r="C72" s="291"/>
      <c r="D72" s="292"/>
      <c r="E72" s="292"/>
      <c r="F72" s="292"/>
      <c r="G72" s="292"/>
      <c r="H72" s="292"/>
      <c r="I72" s="292"/>
      <c r="J72" s="292"/>
      <c r="K72" s="292"/>
      <c r="L72" s="292"/>
      <c r="M72" s="292"/>
      <c r="N72" s="293"/>
      <c r="O72" s="291"/>
      <c r="P72" s="292"/>
      <c r="Q72" s="292"/>
      <c r="R72" s="292"/>
      <c r="S72" s="292"/>
      <c r="T72" s="292"/>
      <c r="U72" s="292"/>
      <c r="V72" s="292"/>
      <c r="W72" s="58"/>
      <c r="X72" s="58"/>
      <c r="Y72" s="58"/>
      <c r="Z72" s="293"/>
      <c r="AA72" s="57"/>
      <c r="AB72" s="55"/>
      <c r="AC72" s="56"/>
    </row>
    <row r="73" spans="1:29" s="91" customFormat="1" ht="15" hidden="1" customHeight="1" x14ac:dyDescent="0.15">
      <c r="A73" s="112" t="s">
        <v>52</v>
      </c>
      <c r="B73" s="100" t="s">
        <v>1</v>
      </c>
      <c r="C73" s="25"/>
      <c r="D73" s="25"/>
      <c r="E73" s="25"/>
      <c r="F73" s="28"/>
      <c r="G73" s="25"/>
      <c r="H73" s="25"/>
      <c r="I73" s="25"/>
      <c r="J73" s="25"/>
      <c r="K73" s="25"/>
      <c r="L73" s="25"/>
      <c r="M73" s="25"/>
      <c r="N73" s="30"/>
      <c r="O73" s="29"/>
      <c r="P73" s="25"/>
      <c r="Q73" s="25"/>
      <c r="R73" s="25"/>
      <c r="S73" s="25"/>
      <c r="T73" s="25"/>
      <c r="U73" s="25"/>
      <c r="V73" s="25"/>
      <c r="W73" s="27"/>
      <c r="X73" s="27"/>
      <c r="Y73" s="27"/>
      <c r="Z73" s="28"/>
      <c r="AA73" s="29">
        <v>22.42</v>
      </c>
      <c r="AB73" s="25">
        <v>23.7</v>
      </c>
      <c r="AC73" s="30">
        <v>21.4</v>
      </c>
    </row>
    <row r="74" spans="1:29" s="91" customFormat="1" ht="15" hidden="1" customHeight="1" x14ac:dyDescent="0.15">
      <c r="A74" s="112" t="s">
        <v>53</v>
      </c>
      <c r="B74" s="100" t="s">
        <v>1</v>
      </c>
      <c r="C74" s="24"/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30"/>
      <c r="O74" s="29"/>
      <c r="P74" s="25"/>
      <c r="Q74" s="25"/>
      <c r="R74" s="25"/>
      <c r="S74" s="25"/>
      <c r="T74" s="25"/>
      <c r="U74" s="25"/>
      <c r="V74" s="25"/>
      <c r="W74" s="27"/>
      <c r="X74" s="27"/>
      <c r="Y74" s="27"/>
      <c r="Z74" s="28"/>
      <c r="AA74" s="29">
        <v>6.21</v>
      </c>
      <c r="AB74" s="25">
        <v>7.23</v>
      </c>
      <c r="AC74" s="30">
        <v>5.35</v>
      </c>
    </row>
    <row r="75" spans="1:29" ht="15" hidden="1" customHeight="1" x14ac:dyDescent="0.15">
      <c r="A75" s="22" t="s">
        <v>54</v>
      </c>
      <c r="B75" s="23" t="s">
        <v>1</v>
      </c>
      <c r="C75" s="24"/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30"/>
      <c r="O75" s="29"/>
      <c r="P75" s="25"/>
      <c r="Q75" s="25"/>
      <c r="R75" s="25"/>
      <c r="S75" s="25"/>
      <c r="T75" s="25"/>
      <c r="U75" s="25"/>
      <c r="V75" s="25"/>
      <c r="W75" s="27"/>
      <c r="X75" s="27"/>
      <c r="Y75" s="27"/>
      <c r="Z75" s="28"/>
      <c r="AA75" s="26">
        <v>72.34</v>
      </c>
      <c r="AB75" s="25">
        <v>75.5</v>
      </c>
      <c r="AC75" s="30">
        <v>69.2</v>
      </c>
    </row>
    <row r="76" spans="1:29" s="54" customFormat="1" ht="15" hidden="1" customHeight="1" x14ac:dyDescent="0.15">
      <c r="A76" s="147" t="s">
        <v>71</v>
      </c>
      <c r="B76" s="148" t="s">
        <v>16</v>
      </c>
      <c r="C76" s="206"/>
      <c r="D76" s="206"/>
      <c r="E76" s="206"/>
      <c r="F76" s="206"/>
      <c r="G76" s="206"/>
      <c r="H76" s="206"/>
      <c r="I76" s="206"/>
      <c r="J76" s="206"/>
      <c r="K76" s="206"/>
      <c r="L76" s="206"/>
      <c r="M76" s="206"/>
      <c r="N76" s="207"/>
      <c r="O76" s="205"/>
      <c r="P76" s="206"/>
      <c r="Q76" s="206"/>
      <c r="R76" s="206"/>
      <c r="S76" s="206"/>
      <c r="T76" s="206"/>
      <c r="U76" s="206"/>
      <c r="V76" s="206"/>
      <c r="W76" s="217"/>
      <c r="X76" s="217"/>
      <c r="Y76" s="217"/>
      <c r="Z76" s="206"/>
      <c r="AA76" s="204">
        <v>300</v>
      </c>
      <c r="AB76" s="218">
        <v>390</v>
      </c>
      <c r="AC76" s="219">
        <v>230</v>
      </c>
    </row>
    <row r="77" spans="1:29" s="54" customFormat="1" ht="15" hidden="1" customHeight="1" x14ac:dyDescent="0.15">
      <c r="A77" s="149" t="s">
        <v>90</v>
      </c>
      <c r="B77" s="101" t="s">
        <v>16</v>
      </c>
      <c r="C77" s="97"/>
      <c r="D77" s="97"/>
      <c r="E77" s="97"/>
      <c r="F77" s="97"/>
      <c r="G77" s="97"/>
      <c r="H77" s="97"/>
      <c r="I77" s="97"/>
      <c r="J77" s="97"/>
      <c r="K77" s="97"/>
      <c r="L77" s="97"/>
      <c r="M77" s="97"/>
      <c r="N77" s="98"/>
      <c r="O77" s="96"/>
      <c r="P77" s="97"/>
      <c r="Q77" s="97"/>
      <c r="R77" s="97"/>
      <c r="S77" s="97"/>
      <c r="T77" s="97"/>
      <c r="U77" s="97"/>
      <c r="V77" s="97"/>
      <c r="W77" s="220"/>
      <c r="X77" s="220"/>
      <c r="Y77" s="220"/>
      <c r="Z77" s="97"/>
      <c r="AA77" s="50">
        <v>380</v>
      </c>
      <c r="AB77" s="102">
        <v>400</v>
      </c>
      <c r="AC77" s="103">
        <v>360</v>
      </c>
    </row>
    <row r="78" spans="1:29" s="54" customFormat="1" ht="15" hidden="1" customHeight="1" thickBot="1" x14ac:dyDescent="0.2">
      <c r="A78" s="53" t="s">
        <v>91</v>
      </c>
      <c r="B78" s="48" t="s">
        <v>16</v>
      </c>
      <c r="C78" s="47"/>
      <c r="D78" s="47"/>
      <c r="E78" s="47"/>
      <c r="F78" s="47"/>
      <c r="G78" s="47"/>
      <c r="H78" s="47"/>
      <c r="I78" s="47"/>
      <c r="J78" s="47"/>
      <c r="K78" s="47"/>
      <c r="L78" s="47"/>
      <c r="M78" s="47"/>
      <c r="N78" s="198"/>
      <c r="O78" s="51"/>
      <c r="P78" s="47"/>
      <c r="Q78" s="47"/>
      <c r="R78" s="47"/>
      <c r="S78" s="47"/>
      <c r="T78" s="47"/>
      <c r="U78" s="47"/>
      <c r="V78" s="47"/>
      <c r="W78" s="221"/>
      <c r="X78" s="221"/>
      <c r="Y78" s="221"/>
      <c r="Z78" s="47"/>
      <c r="AA78" s="51">
        <v>99</v>
      </c>
      <c r="AB78" s="47">
        <v>110</v>
      </c>
      <c r="AC78" s="198">
        <v>91</v>
      </c>
    </row>
    <row r="79" spans="1:29" ht="15" hidden="1" customHeight="1" thickTop="1" x14ac:dyDescent="0.15">
      <c r="A79" s="111" t="s">
        <v>32</v>
      </c>
      <c r="B79" s="20"/>
      <c r="C79" s="291"/>
      <c r="D79" s="292"/>
      <c r="E79" s="292"/>
      <c r="F79" s="292"/>
      <c r="G79" s="292"/>
      <c r="H79" s="292"/>
      <c r="I79" s="292"/>
      <c r="J79" s="292"/>
      <c r="K79" s="292"/>
      <c r="L79" s="292"/>
      <c r="M79" s="292"/>
      <c r="N79" s="293"/>
      <c r="O79" s="291"/>
      <c r="P79" s="292"/>
      <c r="Q79" s="292"/>
      <c r="R79" s="292"/>
      <c r="S79" s="292"/>
      <c r="T79" s="292"/>
      <c r="U79" s="292"/>
      <c r="V79" s="292"/>
      <c r="W79" s="58"/>
      <c r="X79" s="58"/>
      <c r="Y79" s="58"/>
      <c r="Z79" s="293"/>
      <c r="AA79" s="57"/>
      <c r="AB79" s="55"/>
      <c r="AC79" s="56"/>
    </row>
    <row r="80" spans="1:29" s="91" customFormat="1" ht="15" hidden="1" customHeight="1" x14ac:dyDescent="0.15">
      <c r="A80" s="112" t="s">
        <v>52</v>
      </c>
      <c r="B80" s="100" t="s">
        <v>1</v>
      </c>
      <c r="C80" s="25"/>
      <c r="D80" s="25"/>
      <c r="E80" s="25"/>
      <c r="F80" s="28"/>
      <c r="G80" s="25"/>
      <c r="H80" s="25"/>
      <c r="I80" s="25"/>
      <c r="J80" s="25"/>
      <c r="K80" s="25"/>
      <c r="L80" s="25"/>
      <c r="M80" s="25"/>
      <c r="N80" s="30"/>
      <c r="O80" s="29"/>
      <c r="P80" s="25"/>
      <c r="Q80" s="25"/>
      <c r="R80" s="25"/>
      <c r="S80" s="25"/>
      <c r="T80" s="25"/>
      <c r="U80" s="25"/>
      <c r="V80" s="25"/>
      <c r="W80" s="27"/>
      <c r="X80" s="27"/>
      <c r="Y80" s="27"/>
      <c r="Z80" s="28"/>
      <c r="AA80" s="29">
        <v>22.58</v>
      </c>
      <c r="AB80" s="25">
        <v>24</v>
      </c>
      <c r="AC80" s="30">
        <v>21.7</v>
      </c>
    </row>
    <row r="81" spans="1:29" s="91" customFormat="1" ht="15" hidden="1" customHeight="1" x14ac:dyDescent="0.15">
      <c r="A81" s="112" t="s">
        <v>53</v>
      </c>
      <c r="B81" s="100" t="s">
        <v>1</v>
      </c>
      <c r="C81" s="24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30"/>
      <c r="O81" s="29"/>
      <c r="P81" s="25"/>
      <c r="Q81" s="25"/>
      <c r="R81" s="25"/>
      <c r="S81" s="25"/>
      <c r="T81" s="25"/>
      <c r="U81" s="25"/>
      <c r="V81" s="25"/>
      <c r="W81" s="27"/>
      <c r="X81" s="27"/>
      <c r="Y81" s="27"/>
      <c r="Z81" s="28"/>
      <c r="AA81" s="29">
        <v>6.5</v>
      </c>
      <c r="AB81" s="25">
        <v>7.88</v>
      </c>
      <c r="AC81" s="30">
        <v>5.96</v>
      </c>
    </row>
    <row r="82" spans="1:29" ht="15" hidden="1" customHeight="1" x14ac:dyDescent="0.15">
      <c r="A82" s="22" t="s">
        <v>54</v>
      </c>
      <c r="B82" s="23" t="s">
        <v>1</v>
      </c>
      <c r="C82" s="24"/>
      <c r="D82" s="25"/>
      <c r="E82" s="25"/>
      <c r="F82" s="25"/>
      <c r="G82" s="25"/>
      <c r="H82" s="25"/>
      <c r="I82" s="25"/>
      <c r="J82" s="25"/>
      <c r="K82" s="25"/>
      <c r="L82" s="25"/>
      <c r="M82" s="25"/>
      <c r="N82" s="30"/>
      <c r="O82" s="29"/>
      <c r="P82" s="25"/>
      <c r="Q82" s="25"/>
      <c r="R82" s="25"/>
      <c r="S82" s="25"/>
      <c r="T82" s="25"/>
      <c r="U82" s="25"/>
      <c r="V82" s="25"/>
      <c r="W82" s="27"/>
      <c r="X82" s="27"/>
      <c r="Y82" s="27"/>
      <c r="Z82" s="28"/>
      <c r="AA82" s="26">
        <v>71.23</v>
      </c>
      <c r="AB82" s="25">
        <v>72.8</v>
      </c>
      <c r="AC82" s="30">
        <v>67.2</v>
      </c>
    </row>
    <row r="83" spans="1:29" s="54" customFormat="1" ht="15" hidden="1" customHeight="1" x14ac:dyDescent="0.15">
      <c r="A83" s="147" t="s">
        <v>71</v>
      </c>
      <c r="B83" s="148" t="s">
        <v>16</v>
      </c>
      <c r="C83" s="206"/>
      <c r="D83" s="206"/>
      <c r="E83" s="206"/>
      <c r="F83" s="206"/>
      <c r="G83" s="206"/>
      <c r="H83" s="206"/>
      <c r="I83" s="206"/>
      <c r="J83" s="206"/>
      <c r="K83" s="206"/>
      <c r="L83" s="206"/>
      <c r="M83" s="206"/>
      <c r="N83" s="207"/>
      <c r="O83" s="205"/>
      <c r="P83" s="206"/>
      <c r="Q83" s="206"/>
      <c r="R83" s="206"/>
      <c r="S83" s="206"/>
      <c r="T83" s="206"/>
      <c r="U83" s="206"/>
      <c r="V83" s="206"/>
      <c r="W83" s="217"/>
      <c r="X83" s="217"/>
      <c r="Y83" s="217"/>
      <c r="Z83" s="206"/>
      <c r="AA83" s="204">
        <v>90</v>
      </c>
      <c r="AB83" s="218">
        <v>90</v>
      </c>
      <c r="AC83" s="219">
        <v>88</v>
      </c>
    </row>
    <row r="84" spans="1:29" s="54" customFormat="1" ht="15" hidden="1" customHeight="1" x14ac:dyDescent="0.15">
      <c r="A84" s="149" t="s">
        <v>90</v>
      </c>
      <c r="B84" s="101" t="s">
        <v>16</v>
      </c>
      <c r="C84" s="97"/>
      <c r="D84" s="97"/>
      <c r="E84" s="97"/>
      <c r="F84" s="97"/>
      <c r="G84" s="97"/>
      <c r="H84" s="97"/>
      <c r="I84" s="97"/>
      <c r="J84" s="97"/>
      <c r="K84" s="97"/>
      <c r="L84" s="97"/>
      <c r="M84" s="97"/>
      <c r="N84" s="98"/>
      <c r="O84" s="96"/>
      <c r="P84" s="97"/>
      <c r="Q84" s="97"/>
      <c r="R84" s="97"/>
      <c r="S84" s="97"/>
      <c r="T84" s="97"/>
      <c r="U84" s="97"/>
      <c r="V84" s="97"/>
      <c r="W84" s="220"/>
      <c r="X84" s="220"/>
      <c r="Y84" s="220"/>
      <c r="Z84" s="97"/>
      <c r="AA84" s="50">
        <v>190</v>
      </c>
      <c r="AB84" s="102">
        <v>290</v>
      </c>
      <c r="AC84" s="103">
        <v>91</v>
      </c>
    </row>
    <row r="85" spans="1:29" s="54" customFormat="1" ht="15" hidden="1" customHeight="1" thickBot="1" x14ac:dyDescent="0.2">
      <c r="A85" s="53" t="s">
        <v>91</v>
      </c>
      <c r="B85" s="48" t="s">
        <v>16</v>
      </c>
      <c r="C85" s="47"/>
      <c r="D85" s="47"/>
      <c r="E85" s="47"/>
      <c r="F85" s="47"/>
      <c r="G85" s="47"/>
      <c r="H85" s="47"/>
      <c r="I85" s="47"/>
      <c r="J85" s="47"/>
      <c r="K85" s="47"/>
      <c r="L85" s="47"/>
      <c r="M85" s="47"/>
      <c r="N85" s="198"/>
      <c r="O85" s="51"/>
      <c r="P85" s="47"/>
      <c r="Q85" s="47"/>
      <c r="R85" s="47"/>
      <c r="S85" s="47"/>
      <c r="T85" s="47"/>
      <c r="U85" s="47"/>
      <c r="V85" s="47"/>
      <c r="W85" s="221"/>
      <c r="X85" s="221"/>
      <c r="Y85" s="221"/>
      <c r="Z85" s="47"/>
      <c r="AA85" s="51">
        <v>66</v>
      </c>
      <c r="AB85" s="47">
        <v>97</v>
      </c>
      <c r="AC85" s="198">
        <v>34</v>
      </c>
    </row>
    <row r="86" spans="1:29" ht="15" hidden="1" customHeight="1" thickTop="1" x14ac:dyDescent="0.15">
      <c r="A86" s="111" t="s">
        <v>33</v>
      </c>
      <c r="B86" s="20"/>
      <c r="C86" s="291"/>
      <c r="D86" s="292"/>
      <c r="E86" s="292"/>
      <c r="F86" s="292"/>
      <c r="G86" s="292"/>
      <c r="H86" s="292"/>
      <c r="I86" s="292"/>
      <c r="J86" s="292"/>
      <c r="K86" s="292"/>
      <c r="L86" s="292"/>
      <c r="M86" s="292"/>
      <c r="N86" s="293"/>
      <c r="O86" s="291"/>
      <c r="P86" s="292"/>
      <c r="Q86" s="292"/>
      <c r="R86" s="292"/>
      <c r="S86" s="292"/>
      <c r="T86" s="292"/>
      <c r="U86" s="292"/>
      <c r="V86" s="292"/>
      <c r="W86" s="58"/>
      <c r="X86" s="58"/>
      <c r="Y86" s="58"/>
      <c r="Z86" s="293"/>
      <c r="AA86" s="57"/>
      <c r="AB86" s="55"/>
      <c r="AC86" s="56"/>
    </row>
    <row r="87" spans="1:29" s="91" customFormat="1" ht="15" hidden="1" customHeight="1" x14ac:dyDescent="0.15">
      <c r="A87" s="112" t="s">
        <v>52</v>
      </c>
      <c r="B87" s="100" t="s">
        <v>1</v>
      </c>
      <c r="C87" s="25"/>
      <c r="D87" s="25"/>
      <c r="E87" s="25"/>
      <c r="F87" s="28"/>
      <c r="G87" s="25"/>
      <c r="H87" s="25"/>
      <c r="I87" s="25"/>
      <c r="J87" s="25"/>
      <c r="K87" s="25"/>
      <c r="L87" s="25"/>
      <c r="M87" s="25"/>
      <c r="N87" s="30"/>
      <c r="O87" s="29"/>
      <c r="P87" s="25"/>
      <c r="Q87" s="25"/>
      <c r="R87" s="25"/>
      <c r="S87" s="25"/>
      <c r="T87" s="25"/>
      <c r="U87" s="25"/>
      <c r="V87" s="25"/>
      <c r="W87" s="27"/>
      <c r="X87" s="27"/>
      <c r="Y87" s="27"/>
      <c r="Z87" s="28"/>
      <c r="AA87" s="29" t="e">
        <v>#DIV/0!</v>
      </c>
      <c r="AB87" s="25">
        <v>0</v>
      </c>
      <c r="AC87" s="30">
        <v>0</v>
      </c>
    </row>
    <row r="88" spans="1:29" s="91" customFormat="1" ht="15" hidden="1" customHeight="1" x14ac:dyDescent="0.15">
      <c r="A88" s="112" t="s">
        <v>53</v>
      </c>
      <c r="B88" s="100" t="s">
        <v>1</v>
      </c>
      <c r="C88" s="24"/>
      <c r="D88" s="25"/>
      <c r="E88" s="25"/>
      <c r="F88" s="25"/>
      <c r="G88" s="25"/>
      <c r="H88" s="25"/>
      <c r="I88" s="25"/>
      <c r="J88" s="25"/>
      <c r="K88" s="25"/>
      <c r="L88" s="25"/>
      <c r="M88" s="25"/>
      <c r="N88" s="30"/>
      <c r="O88" s="29"/>
      <c r="P88" s="25"/>
      <c r="Q88" s="25"/>
      <c r="R88" s="25"/>
      <c r="S88" s="25"/>
      <c r="T88" s="25"/>
      <c r="U88" s="25"/>
      <c r="V88" s="25"/>
      <c r="W88" s="27"/>
      <c r="X88" s="27"/>
      <c r="Y88" s="27"/>
      <c r="Z88" s="28"/>
      <c r="AA88" s="29" t="e">
        <v>#DIV/0!</v>
      </c>
      <c r="AB88" s="25">
        <v>0</v>
      </c>
      <c r="AC88" s="30">
        <v>0</v>
      </c>
    </row>
    <row r="89" spans="1:29" ht="15" hidden="1" customHeight="1" x14ac:dyDescent="0.15">
      <c r="A89" s="22" t="s">
        <v>54</v>
      </c>
      <c r="B89" s="23" t="s">
        <v>1</v>
      </c>
      <c r="C89" s="24"/>
      <c r="D89" s="25"/>
      <c r="E89" s="25"/>
      <c r="F89" s="25"/>
      <c r="G89" s="25"/>
      <c r="H89" s="25"/>
      <c r="I89" s="25"/>
      <c r="J89" s="25"/>
      <c r="K89" s="25"/>
      <c r="L89" s="25"/>
      <c r="M89" s="25"/>
      <c r="N89" s="30"/>
      <c r="O89" s="29"/>
      <c r="P89" s="25"/>
      <c r="Q89" s="25"/>
      <c r="R89" s="25"/>
      <c r="S89" s="25"/>
      <c r="T89" s="25"/>
      <c r="U89" s="25"/>
      <c r="V89" s="25"/>
      <c r="W89" s="27"/>
      <c r="X89" s="27"/>
      <c r="Y89" s="27"/>
      <c r="Z89" s="28"/>
      <c r="AA89" s="26" t="e">
        <v>#DIV/0!</v>
      </c>
      <c r="AB89" s="25">
        <v>0</v>
      </c>
      <c r="AC89" s="30">
        <v>0</v>
      </c>
    </row>
    <row r="90" spans="1:29" s="54" customFormat="1" ht="15" hidden="1" customHeight="1" x14ac:dyDescent="0.15">
      <c r="A90" s="147" t="s">
        <v>71</v>
      </c>
      <c r="B90" s="148" t="s">
        <v>16</v>
      </c>
      <c r="C90" s="206"/>
      <c r="D90" s="206"/>
      <c r="E90" s="206"/>
      <c r="F90" s="206"/>
      <c r="G90" s="206"/>
      <c r="H90" s="206"/>
      <c r="I90" s="206"/>
      <c r="J90" s="206"/>
      <c r="K90" s="206"/>
      <c r="L90" s="206"/>
      <c r="M90" s="206"/>
      <c r="N90" s="207"/>
      <c r="O90" s="205"/>
      <c r="P90" s="206"/>
      <c r="Q90" s="206"/>
      <c r="R90" s="206"/>
      <c r="S90" s="206"/>
      <c r="T90" s="206"/>
      <c r="U90" s="206"/>
      <c r="V90" s="206"/>
      <c r="W90" s="217"/>
      <c r="X90" s="217"/>
      <c r="Y90" s="217"/>
      <c r="Z90" s="206"/>
      <c r="AA90" s="204" t="e">
        <v>#DIV/0!</v>
      </c>
      <c r="AB90" s="218">
        <v>0</v>
      </c>
      <c r="AC90" s="219">
        <v>0</v>
      </c>
    </row>
    <row r="91" spans="1:29" s="54" customFormat="1" ht="15" hidden="1" customHeight="1" x14ac:dyDescent="0.15">
      <c r="A91" s="149" t="s">
        <v>90</v>
      </c>
      <c r="B91" s="101" t="s">
        <v>16</v>
      </c>
      <c r="C91" s="97"/>
      <c r="D91" s="97"/>
      <c r="E91" s="97"/>
      <c r="F91" s="97"/>
      <c r="G91" s="97"/>
      <c r="H91" s="97"/>
      <c r="I91" s="97"/>
      <c r="J91" s="97"/>
      <c r="K91" s="97"/>
      <c r="L91" s="97"/>
      <c r="M91" s="97"/>
      <c r="N91" s="98"/>
      <c r="O91" s="96"/>
      <c r="P91" s="97"/>
      <c r="Q91" s="97"/>
      <c r="R91" s="97"/>
      <c r="S91" s="97"/>
      <c r="T91" s="97"/>
      <c r="U91" s="97"/>
      <c r="V91" s="97"/>
      <c r="W91" s="220"/>
      <c r="X91" s="220"/>
      <c r="Y91" s="220"/>
      <c r="Z91" s="97"/>
      <c r="AA91" s="50" t="e">
        <v>#DIV/0!</v>
      </c>
      <c r="AB91" s="102">
        <v>0</v>
      </c>
      <c r="AC91" s="103">
        <v>0</v>
      </c>
    </row>
    <row r="92" spans="1:29" s="54" customFormat="1" ht="15" hidden="1" customHeight="1" thickBot="1" x14ac:dyDescent="0.2">
      <c r="A92" s="53" t="s">
        <v>91</v>
      </c>
      <c r="B92" s="48" t="s">
        <v>16</v>
      </c>
      <c r="C92" s="47"/>
      <c r="D92" s="47"/>
      <c r="E92" s="47"/>
      <c r="F92" s="47"/>
      <c r="G92" s="47"/>
      <c r="H92" s="47"/>
      <c r="I92" s="47"/>
      <c r="J92" s="47"/>
      <c r="K92" s="47"/>
      <c r="L92" s="47"/>
      <c r="M92" s="47"/>
      <c r="N92" s="198"/>
      <c r="O92" s="51"/>
      <c r="P92" s="47"/>
      <c r="Q92" s="47"/>
      <c r="R92" s="47"/>
      <c r="S92" s="47"/>
      <c r="T92" s="47"/>
      <c r="U92" s="47"/>
      <c r="V92" s="47"/>
      <c r="W92" s="221"/>
      <c r="X92" s="221"/>
      <c r="Y92" s="221"/>
      <c r="Z92" s="47"/>
      <c r="AA92" s="51" t="e">
        <v>#DIV/0!</v>
      </c>
      <c r="AB92" s="47">
        <v>0</v>
      </c>
      <c r="AC92" s="198">
        <v>0</v>
      </c>
    </row>
    <row r="93" spans="1:29" ht="15" customHeight="1" thickTop="1" x14ac:dyDescent="0.15">
      <c r="A93" s="111" t="s">
        <v>26</v>
      </c>
      <c r="B93" s="20"/>
      <c r="C93" s="291"/>
      <c r="D93" s="292"/>
      <c r="E93" s="292"/>
      <c r="F93" s="292"/>
      <c r="G93" s="292"/>
      <c r="H93" s="292"/>
      <c r="I93" s="292"/>
      <c r="J93" s="292"/>
      <c r="K93" s="292"/>
      <c r="L93" s="292"/>
      <c r="M93" s="292"/>
      <c r="N93" s="293"/>
      <c r="O93" s="291"/>
      <c r="P93" s="292"/>
      <c r="Q93" s="292"/>
      <c r="R93" s="292"/>
      <c r="S93" s="292"/>
      <c r="T93" s="292"/>
      <c r="U93" s="292"/>
      <c r="V93" s="292"/>
      <c r="W93" s="58"/>
      <c r="X93" s="58"/>
      <c r="Y93" s="58"/>
      <c r="Z93" s="293"/>
      <c r="AA93" s="57"/>
      <c r="AB93" s="55"/>
      <c r="AC93" s="56"/>
    </row>
    <row r="94" spans="1:29" s="91" customFormat="1" ht="15" customHeight="1" x14ac:dyDescent="0.15">
      <c r="A94" s="89" t="s">
        <v>52</v>
      </c>
      <c r="B94" s="100" t="s">
        <v>1</v>
      </c>
      <c r="C94" s="432">
        <v>22</v>
      </c>
      <c r="D94" s="432" t="s">
        <v>10</v>
      </c>
      <c r="E94" s="432" t="s">
        <v>10</v>
      </c>
      <c r="F94" s="432" t="s">
        <v>10</v>
      </c>
      <c r="G94" s="432">
        <v>22.3</v>
      </c>
      <c r="H94" s="432">
        <v>22.3</v>
      </c>
      <c r="I94" s="432">
        <v>23</v>
      </c>
      <c r="J94" s="432">
        <v>23.9</v>
      </c>
      <c r="K94" s="432">
        <v>22.9</v>
      </c>
      <c r="L94" s="432">
        <v>22.6</v>
      </c>
      <c r="M94" s="432">
        <v>22.2</v>
      </c>
      <c r="N94" s="445">
        <v>23.1</v>
      </c>
      <c r="O94" s="437">
        <v>22.7</v>
      </c>
      <c r="P94" s="432">
        <v>22.2</v>
      </c>
      <c r="Q94" s="432">
        <v>22.2</v>
      </c>
      <c r="R94" s="432">
        <v>22.5</v>
      </c>
      <c r="S94" s="432">
        <v>22.5</v>
      </c>
      <c r="T94" s="432">
        <v>22.5</v>
      </c>
      <c r="U94" s="432">
        <v>22.4</v>
      </c>
      <c r="V94" s="432">
        <v>21.8</v>
      </c>
      <c r="W94" s="446">
        <v>22</v>
      </c>
      <c r="X94" s="446">
        <v>21.9</v>
      </c>
      <c r="Y94" s="446">
        <v>22</v>
      </c>
      <c r="Z94" s="432">
        <v>22.7</v>
      </c>
      <c r="AA94" s="245">
        <v>22.5</v>
      </c>
      <c r="AB94" s="243">
        <v>23.9</v>
      </c>
      <c r="AC94" s="244">
        <v>21.8</v>
      </c>
    </row>
    <row r="95" spans="1:29" s="91" customFormat="1" ht="15" customHeight="1" x14ac:dyDescent="0.15">
      <c r="A95" s="155" t="s">
        <v>53</v>
      </c>
      <c r="B95" s="100" t="s">
        <v>1</v>
      </c>
      <c r="C95" s="431">
        <v>6.19</v>
      </c>
      <c r="D95" s="431" t="s">
        <v>10</v>
      </c>
      <c r="E95" s="431" t="s">
        <v>10</v>
      </c>
      <c r="F95" s="431" t="s">
        <v>10</v>
      </c>
      <c r="G95" s="431">
        <v>5.77</v>
      </c>
      <c r="H95" s="431">
        <v>6.09</v>
      </c>
      <c r="I95" s="431">
        <v>6.51</v>
      </c>
      <c r="J95" s="431">
        <v>7.56</v>
      </c>
      <c r="K95" s="431">
        <v>7.16</v>
      </c>
      <c r="L95" s="431">
        <v>6.91</v>
      </c>
      <c r="M95" s="431">
        <v>6.46</v>
      </c>
      <c r="N95" s="442">
        <v>6.74</v>
      </c>
      <c r="O95" s="428">
        <v>6.36</v>
      </c>
      <c r="P95" s="431">
        <v>6.28</v>
      </c>
      <c r="Q95" s="431">
        <v>6.3</v>
      </c>
      <c r="R95" s="431">
        <v>6.16</v>
      </c>
      <c r="S95" s="431">
        <v>6.21</v>
      </c>
      <c r="T95" s="431">
        <v>6.17</v>
      </c>
      <c r="U95" s="431">
        <v>6.05</v>
      </c>
      <c r="V95" s="431">
        <v>5.74</v>
      </c>
      <c r="W95" s="443">
        <v>5.9</v>
      </c>
      <c r="X95" s="443">
        <v>6.22</v>
      </c>
      <c r="Y95" s="443">
        <v>5.91</v>
      </c>
      <c r="Z95" s="431">
        <v>6.27</v>
      </c>
      <c r="AA95" s="245">
        <v>6.33</v>
      </c>
      <c r="AB95" s="243">
        <v>7.56</v>
      </c>
      <c r="AC95" s="244">
        <v>5.74</v>
      </c>
    </row>
    <row r="96" spans="1:29" ht="15" customHeight="1" x14ac:dyDescent="0.15">
      <c r="A96" s="155" t="s">
        <v>54</v>
      </c>
      <c r="B96" s="23" t="s">
        <v>1</v>
      </c>
      <c r="C96" s="432">
        <v>71.900000000000006</v>
      </c>
      <c r="D96" s="432" t="s">
        <v>10</v>
      </c>
      <c r="E96" s="432" t="s">
        <v>10</v>
      </c>
      <c r="F96" s="432" t="s">
        <v>10</v>
      </c>
      <c r="G96" s="432">
        <v>74.2</v>
      </c>
      <c r="H96" s="432">
        <v>72.8</v>
      </c>
      <c r="I96" s="432">
        <v>71.7</v>
      </c>
      <c r="J96" s="432">
        <v>68.400000000000006</v>
      </c>
      <c r="K96" s="432">
        <v>68.7</v>
      </c>
      <c r="L96" s="432">
        <v>69.400000000000006</v>
      </c>
      <c r="M96" s="432">
        <v>71</v>
      </c>
      <c r="N96" s="445">
        <v>70.8</v>
      </c>
      <c r="O96" s="437">
        <v>72</v>
      </c>
      <c r="P96" s="432">
        <v>71.7</v>
      </c>
      <c r="Q96" s="432">
        <v>71.7</v>
      </c>
      <c r="R96" s="432">
        <v>72.7</v>
      </c>
      <c r="S96" s="432">
        <v>72.400000000000006</v>
      </c>
      <c r="T96" s="432">
        <v>72.599999999999994</v>
      </c>
      <c r="U96" s="432">
        <v>73</v>
      </c>
      <c r="V96" s="432">
        <v>73.7</v>
      </c>
      <c r="W96" s="446">
        <v>73.099999999999994</v>
      </c>
      <c r="X96" s="446">
        <v>71.599999999999994</v>
      </c>
      <c r="Y96" s="446">
        <v>73.099999999999994</v>
      </c>
      <c r="Z96" s="432">
        <v>72.400000000000006</v>
      </c>
      <c r="AA96" s="248">
        <v>71.900000000000006</v>
      </c>
      <c r="AB96" s="242">
        <v>74.2</v>
      </c>
      <c r="AC96" s="23">
        <v>68.400000000000006</v>
      </c>
    </row>
    <row r="97" spans="1:29" s="54" customFormat="1" ht="15" customHeight="1" x14ac:dyDescent="0.15">
      <c r="A97" s="156" t="s">
        <v>92</v>
      </c>
      <c r="B97" s="148" t="s">
        <v>16</v>
      </c>
      <c r="C97" s="46" t="s">
        <v>10</v>
      </c>
      <c r="D97" s="46" t="s">
        <v>10</v>
      </c>
      <c r="E97" s="46" t="s">
        <v>10</v>
      </c>
      <c r="F97" s="46" t="s">
        <v>10</v>
      </c>
      <c r="G97" s="46" t="s">
        <v>10</v>
      </c>
      <c r="H97" s="46" t="s">
        <v>10</v>
      </c>
      <c r="I97" s="46" t="s">
        <v>10</v>
      </c>
      <c r="J97" s="46" t="s">
        <v>10</v>
      </c>
      <c r="K97" s="46" t="s">
        <v>10</v>
      </c>
      <c r="L97" s="46">
        <v>280</v>
      </c>
      <c r="M97" s="46" t="s">
        <v>10</v>
      </c>
      <c r="N97" s="95" t="s">
        <v>10</v>
      </c>
      <c r="O97" s="50" t="s">
        <v>10</v>
      </c>
      <c r="P97" s="46" t="s">
        <v>10</v>
      </c>
      <c r="Q97" s="46" t="s">
        <v>10</v>
      </c>
      <c r="R97" s="46">
        <v>240</v>
      </c>
      <c r="S97" s="46" t="s">
        <v>10</v>
      </c>
      <c r="T97" s="46" t="s">
        <v>10</v>
      </c>
      <c r="U97" s="46" t="s">
        <v>10</v>
      </c>
      <c r="V97" s="46" t="s">
        <v>10</v>
      </c>
      <c r="W97" s="105" t="s">
        <v>10</v>
      </c>
      <c r="X97" s="105">
        <v>160</v>
      </c>
      <c r="Y97" s="105" t="s">
        <v>10</v>
      </c>
      <c r="Z97" s="46" t="s">
        <v>10</v>
      </c>
      <c r="AA97" s="96">
        <v>230</v>
      </c>
      <c r="AB97" s="97">
        <v>280</v>
      </c>
      <c r="AC97" s="98">
        <v>160</v>
      </c>
    </row>
    <row r="98" spans="1:29" s="54" customFormat="1" ht="15" customHeight="1" x14ac:dyDescent="0.15">
      <c r="A98" s="93" t="s">
        <v>93</v>
      </c>
      <c r="B98" s="101" t="s">
        <v>16</v>
      </c>
      <c r="C98" s="46" t="s">
        <v>10</v>
      </c>
      <c r="D98" s="46" t="s">
        <v>10</v>
      </c>
      <c r="E98" s="46" t="s">
        <v>10</v>
      </c>
      <c r="F98" s="46" t="s">
        <v>10</v>
      </c>
      <c r="G98" s="46" t="s">
        <v>10</v>
      </c>
      <c r="H98" s="46" t="s">
        <v>10</v>
      </c>
      <c r="I98" s="46" t="s">
        <v>10</v>
      </c>
      <c r="J98" s="46" t="s">
        <v>10</v>
      </c>
      <c r="K98" s="46" t="s">
        <v>10</v>
      </c>
      <c r="L98" s="46">
        <v>370</v>
      </c>
      <c r="M98" s="46" t="s">
        <v>10</v>
      </c>
      <c r="N98" s="95" t="s">
        <v>10</v>
      </c>
      <c r="O98" s="50" t="s">
        <v>10</v>
      </c>
      <c r="P98" s="46" t="s">
        <v>10</v>
      </c>
      <c r="Q98" s="46" t="s">
        <v>10</v>
      </c>
      <c r="R98" s="46">
        <v>230</v>
      </c>
      <c r="S98" s="46" t="s">
        <v>10</v>
      </c>
      <c r="T98" s="46" t="s">
        <v>10</v>
      </c>
      <c r="U98" s="46" t="s">
        <v>10</v>
      </c>
      <c r="V98" s="46" t="s">
        <v>10</v>
      </c>
      <c r="W98" s="105" t="s">
        <v>10</v>
      </c>
      <c r="X98" s="105">
        <v>350</v>
      </c>
      <c r="Y98" s="105" t="s">
        <v>10</v>
      </c>
      <c r="Z98" s="46" t="s">
        <v>10</v>
      </c>
      <c r="AA98" s="96">
        <v>320</v>
      </c>
      <c r="AB98" s="97">
        <v>370</v>
      </c>
      <c r="AC98" s="98">
        <v>230</v>
      </c>
    </row>
    <row r="99" spans="1:29" s="54" customFormat="1" ht="15" customHeight="1" thickBot="1" x14ac:dyDescent="0.2">
      <c r="A99" s="211" t="s">
        <v>94</v>
      </c>
      <c r="B99" s="48" t="s">
        <v>16</v>
      </c>
      <c r="C99" s="61" t="s">
        <v>10</v>
      </c>
      <c r="D99" s="193" t="s">
        <v>10</v>
      </c>
      <c r="E99" s="193" t="s">
        <v>10</v>
      </c>
      <c r="F99" s="193" t="s">
        <v>10</v>
      </c>
      <c r="G99" s="193" t="s">
        <v>10</v>
      </c>
      <c r="H99" s="193" t="s">
        <v>10</v>
      </c>
      <c r="I99" s="193" t="s">
        <v>10</v>
      </c>
      <c r="J99" s="193" t="s">
        <v>10</v>
      </c>
      <c r="K99" s="193" t="s">
        <v>10</v>
      </c>
      <c r="L99" s="318">
        <v>91</v>
      </c>
      <c r="M99" s="193" t="s">
        <v>10</v>
      </c>
      <c r="N99" s="199" t="s">
        <v>10</v>
      </c>
      <c r="O99" s="51" t="s">
        <v>10</v>
      </c>
      <c r="P99" s="193" t="s">
        <v>10</v>
      </c>
      <c r="Q99" s="193" t="s">
        <v>10</v>
      </c>
      <c r="R99" s="318">
        <v>66</v>
      </c>
      <c r="S99" s="193" t="s">
        <v>10</v>
      </c>
      <c r="T99" s="193" t="s">
        <v>10</v>
      </c>
      <c r="U99" s="193" t="s">
        <v>10</v>
      </c>
      <c r="V99" s="193" t="s">
        <v>10</v>
      </c>
      <c r="W99" s="312" t="s">
        <v>10</v>
      </c>
      <c r="X99" s="320">
        <v>100</v>
      </c>
      <c r="Y99" s="312" t="s">
        <v>10</v>
      </c>
      <c r="Z99" s="193" t="s">
        <v>10</v>
      </c>
      <c r="AA99" s="215">
        <v>86</v>
      </c>
      <c r="AB99" s="214">
        <v>100</v>
      </c>
      <c r="AC99" s="321">
        <v>66</v>
      </c>
    </row>
    <row r="100" spans="1:29" ht="15" customHeight="1" thickTop="1" x14ac:dyDescent="0.15">
      <c r="A100" s="16" t="s">
        <v>114</v>
      </c>
      <c r="B100" s="17"/>
      <c r="C100" s="297"/>
      <c r="D100" s="298"/>
      <c r="E100" s="298"/>
      <c r="F100" s="298"/>
      <c r="G100" s="298"/>
      <c r="H100" s="298"/>
      <c r="I100" s="298"/>
      <c r="J100" s="298"/>
      <c r="K100" s="298"/>
      <c r="L100" s="298"/>
      <c r="M100" s="298"/>
      <c r="N100" s="299"/>
      <c r="O100" s="297"/>
      <c r="P100" s="298"/>
      <c r="Q100" s="298"/>
      <c r="R100" s="298"/>
      <c r="S100" s="298"/>
      <c r="T100" s="298"/>
      <c r="U100" s="298"/>
      <c r="V100" s="298"/>
      <c r="W100" s="88"/>
      <c r="X100" s="88"/>
      <c r="Y100" s="88"/>
      <c r="Z100" s="299"/>
      <c r="AA100" s="87"/>
      <c r="AB100" s="85"/>
      <c r="AC100" s="86"/>
    </row>
    <row r="101" spans="1:29" ht="15" customHeight="1" x14ac:dyDescent="0.15">
      <c r="A101" s="92" t="s">
        <v>18</v>
      </c>
      <c r="B101" s="23"/>
      <c r="C101" s="24">
        <v>6.6</v>
      </c>
      <c r="D101" s="25" t="s">
        <v>10</v>
      </c>
      <c r="E101" s="25" t="s">
        <v>10</v>
      </c>
      <c r="F101" s="447" t="s">
        <v>10</v>
      </c>
      <c r="G101" s="447">
        <v>7.2</v>
      </c>
      <c r="H101" s="447">
        <v>7</v>
      </c>
      <c r="I101" s="25">
        <v>6.9</v>
      </c>
      <c r="J101" s="25">
        <v>7</v>
      </c>
      <c r="K101" s="25">
        <v>7</v>
      </c>
      <c r="L101" s="25">
        <v>7.2</v>
      </c>
      <c r="M101" s="25">
        <v>7.2</v>
      </c>
      <c r="N101" s="30">
        <v>6.7</v>
      </c>
      <c r="O101" s="29">
        <v>6.6</v>
      </c>
      <c r="P101" s="25">
        <v>6.1</v>
      </c>
      <c r="Q101" s="25">
        <v>6.1</v>
      </c>
      <c r="R101" s="25">
        <v>6.2</v>
      </c>
      <c r="S101" s="25">
        <v>6.1</v>
      </c>
      <c r="T101" s="25">
        <v>5.9</v>
      </c>
      <c r="U101" s="25">
        <v>6.4</v>
      </c>
      <c r="V101" s="25">
        <v>5.9</v>
      </c>
      <c r="W101" s="25">
        <v>6.1</v>
      </c>
      <c r="X101" s="25">
        <v>6.5</v>
      </c>
      <c r="Y101" s="25">
        <v>6.1</v>
      </c>
      <c r="Z101" s="28">
        <v>5.9</v>
      </c>
      <c r="AA101" s="29" t="s">
        <v>10</v>
      </c>
      <c r="AB101" s="242">
        <v>7.2</v>
      </c>
      <c r="AC101" s="23">
        <v>5.9</v>
      </c>
    </row>
    <row r="102" spans="1:29" ht="15" customHeight="1" x14ac:dyDescent="0.15">
      <c r="A102" s="92" t="s">
        <v>52</v>
      </c>
      <c r="B102" s="23" t="s">
        <v>1</v>
      </c>
      <c r="C102" s="32">
        <v>0.92</v>
      </c>
      <c r="D102" s="33" t="s">
        <v>10</v>
      </c>
      <c r="E102" s="33" t="s">
        <v>10</v>
      </c>
      <c r="F102" s="33" t="s">
        <v>10</v>
      </c>
      <c r="G102" s="33">
        <v>1.01</v>
      </c>
      <c r="H102" s="33">
        <v>1.21</v>
      </c>
      <c r="I102" s="33">
        <v>1.1499999999999999</v>
      </c>
      <c r="J102" s="33">
        <v>1.48</v>
      </c>
      <c r="K102" s="33">
        <v>0.97</v>
      </c>
      <c r="L102" s="33">
        <v>0.83</v>
      </c>
      <c r="M102" s="33">
        <v>0.79</v>
      </c>
      <c r="N102" s="34">
        <v>1.18</v>
      </c>
      <c r="O102" s="37">
        <v>0.99</v>
      </c>
      <c r="P102" s="33">
        <v>1.21</v>
      </c>
      <c r="Q102" s="33">
        <v>0.88</v>
      </c>
      <c r="R102" s="33">
        <v>1.1000000000000001</v>
      </c>
      <c r="S102" s="33">
        <v>0.92</v>
      </c>
      <c r="T102" s="33">
        <v>0.94</v>
      </c>
      <c r="U102" s="33">
        <v>0.73</v>
      </c>
      <c r="V102" s="33">
        <v>1.19</v>
      </c>
      <c r="W102" s="33">
        <v>1.1200000000000001</v>
      </c>
      <c r="X102" s="33">
        <v>1.1399999999999999</v>
      </c>
      <c r="Y102" s="33">
        <v>1.06</v>
      </c>
      <c r="Z102" s="36">
        <v>0.97</v>
      </c>
      <c r="AA102" s="248">
        <v>1.04</v>
      </c>
      <c r="AB102" s="242">
        <v>1.48</v>
      </c>
      <c r="AC102" s="23">
        <v>0.73</v>
      </c>
    </row>
    <row r="103" spans="1:29" ht="15" customHeight="1" x14ac:dyDescent="0.15">
      <c r="A103" s="92" t="s">
        <v>53</v>
      </c>
      <c r="B103" s="23" t="s">
        <v>1</v>
      </c>
      <c r="C103" s="32">
        <v>0.2</v>
      </c>
      <c r="D103" s="33" t="s">
        <v>10</v>
      </c>
      <c r="E103" s="33" t="s">
        <v>10</v>
      </c>
      <c r="F103" s="33" t="s">
        <v>10</v>
      </c>
      <c r="G103" s="33">
        <v>0.22</v>
      </c>
      <c r="H103" s="33">
        <v>0.3</v>
      </c>
      <c r="I103" s="33">
        <v>0.23</v>
      </c>
      <c r="J103" s="33">
        <v>0.32</v>
      </c>
      <c r="K103" s="33">
        <v>0.22</v>
      </c>
      <c r="L103" s="33">
        <v>0.22</v>
      </c>
      <c r="M103" s="33">
        <v>0.18</v>
      </c>
      <c r="N103" s="34">
        <v>0.26</v>
      </c>
      <c r="O103" s="37">
        <v>0.22</v>
      </c>
      <c r="P103" s="33">
        <v>0.28999999999999998</v>
      </c>
      <c r="Q103" s="33">
        <v>0.21</v>
      </c>
      <c r="R103" s="33">
        <v>0.22</v>
      </c>
      <c r="S103" s="33">
        <v>0.2</v>
      </c>
      <c r="T103" s="33">
        <v>0.24</v>
      </c>
      <c r="U103" s="33">
        <v>0.15</v>
      </c>
      <c r="V103" s="33">
        <v>0.27</v>
      </c>
      <c r="W103" s="33">
        <v>0.24</v>
      </c>
      <c r="X103" s="33">
        <v>0.25</v>
      </c>
      <c r="Y103" s="33">
        <v>0.21</v>
      </c>
      <c r="Z103" s="36">
        <v>0.19</v>
      </c>
      <c r="AA103" s="248">
        <v>0.23</v>
      </c>
      <c r="AB103" s="242">
        <v>0.32</v>
      </c>
      <c r="AC103" s="23">
        <v>0.15</v>
      </c>
    </row>
    <row r="104" spans="1:29" ht="15" customHeight="1" thickBot="1" x14ac:dyDescent="0.2">
      <c r="A104" s="161" t="s">
        <v>54</v>
      </c>
      <c r="B104" s="67" t="s">
        <v>1</v>
      </c>
      <c r="C104" s="68">
        <v>78.3</v>
      </c>
      <c r="D104" s="70" t="s">
        <v>10</v>
      </c>
      <c r="E104" s="70" t="s">
        <v>10</v>
      </c>
      <c r="F104" s="70" t="s">
        <v>10</v>
      </c>
      <c r="G104" s="70">
        <v>78.2</v>
      </c>
      <c r="H104" s="70">
        <v>75.2</v>
      </c>
      <c r="I104" s="70">
        <v>80</v>
      </c>
      <c r="J104" s="70">
        <v>78.400000000000006</v>
      </c>
      <c r="K104" s="70">
        <v>77.3</v>
      </c>
      <c r="L104" s="70">
        <v>73.5</v>
      </c>
      <c r="M104" s="70">
        <v>77.2</v>
      </c>
      <c r="N104" s="71">
        <v>78</v>
      </c>
      <c r="O104" s="69">
        <v>77.8</v>
      </c>
      <c r="P104" s="70">
        <v>76</v>
      </c>
      <c r="Q104" s="70">
        <v>76.099999999999994</v>
      </c>
      <c r="R104" s="70">
        <v>80</v>
      </c>
      <c r="S104" s="70">
        <v>78.3</v>
      </c>
      <c r="T104" s="70">
        <v>74.5</v>
      </c>
      <c r="U104" s="70">
        <v>79.5</v>
      </c>
      <c r="V104" s="70">
        <v>77.3</v>
      </c>
      <c r="W104" s="70">
        <v>78.599999999999994</v>
      </c>
      <c r="X104" s="70">
        <v>78.099999999999994</v>
      </c>
      <c r="Y104" s="70">
        <v>80.2</v>
      </c>
      <c r="Z104" s="188">
        <v>80.400000000000006</v>
      </c>
      <c r="AA104" s="317">
        <v>77.8</v>
      </c>
      <c r="AB104" s="251">
        <v>80.400000000000006</v>
      </c>
      <c r="AC104" s="67">
        <v>73.5</v>
      </c>
    </row>
    <row r="105" spans="1:29" ht="15" hidden="1" customHeight="1" thickBot="1" x14ac:dyDescent="0.2">
      <c r="A105" s="387" t="s">
        <v>17</v>
      </c>
      <c r="B105" s="388" t="s">
        <v>16</v>
      </c>
      <c r="C105" s="389" t="e">
        <f>#REF!</f>
        <v>#REF!</v>
      </c>
      <c r="D105" s="390" t="e">
        <f>#REF!</f>
        <v>#REF!</v>
      </c>
      <c r="E105" s="390" t="e">
        <f>#REF!</f>
        <v>#REF!</v>
      </c>
      <c r="F105" s="390" t="e">
        <f>#REF!</f>
        <v>#REF!</v>
      </c>
      <c r="G105" s="390" t="e">
        <f>#REF!</f>
        <v>#REF!</v>
      </c>
      <c r="H105" s="390" t="e">
        <f>#REF!</f>
        <v>#REF!</v>
      </c>
      <c r="I105" s="390" t="e">
        <f>#REF!</f>
        <v>#REF!</v>
      </c>
      <c r="J105" s="390" t="e">
        <f>#REF!</f>
        <v>#REF!</v>
      </c>
      <c r="K105" s="390" t="e">
        <f>#REF!</f>
        <v>#REF!</v>
      </c>
      <c r="L105" s="390" t="e">
        <f>#REF!</f>
        <v>#REF!</v>
      </c>
      <c r="M105" s="390" t="e">
        <f>#REF!</f>
        <v>#REF!</v>
      </c>
      <c r="N105" s="207" t="e">
        <f>#REF!</f>
        <v>#REF!</v>
      </c>
      <c r="O105" s="389" t="e">
        <f>#REF!</f>
        <v>#REF!</v>
      </c>
      <c r="P105" s="390" t="e">
        <f>#REF!</f>
        <v>#REF!</v>
      </c>
      <c r="Q105" s="390" t="e">
        <f>#REF!</f>
        <v>#REF!</v>
      </c>
      <c r="R105" s="390" t="e">
        <f>#REF!</f>
        <v>#REF!</v>
      </c>
      <c r="S105" s="390" t="e">
        <f>#REF!</f>
        <v>#REF!</v>
      </c>
      <c r="T105" s="390" t="e">
        <f>#REF!</f>
        <v>#REF!</v>
      </c>
      <c r="U105" s="390" t="e">
        <f>#REF!</f>
        <v>#REF!</v>
      </c>
      <c r="V105" s="390" t="e">
        <f>#REF!</f>
        <v>#REF!</v>
      </c>
      <c r="W105" s="392" t="e">
        <f>#REF!</f>
        <v>#REF!</v>
      </c>
      <c r="X105" s="392" t="e">
        <f>#REF!</f>
        <v>#REF!</v>
      </c>
      <c r="Y105" s="392" t="e">
        <f>#REF!</f>
        <v>#REF!</v>
      </c>
      <c r="Z105" s="393" t="e">
        <f>#REF!</f>
        <v>#REF!</v>
      </c>
      <c r="AA105" s="389" t="e">
        <f>ROUND(AVERAGE(C105:Z105),-2)</f>
        <v>#REF!</v>
      </c>
      <c r="AB105" s="390" t="e">
        <f t="shared" ref="AB105" si="0">MAX(C105:Z105)</f>
        <v>#REF!</v>
      </c>
      <c r="AC105" s="391" t="e">
        <f>MIN(C105:Z105)</f>
        <v>#REF!</v>
      </c>
    </row>
    <row r="106" spans="1:29" ht="15" customHeight="1" x14ac:dyDescent="0.15">
      <c r="D106" s="2" t="s">
        <v>128</v>
      </c>
      <c r="N106" s="76"/>
    </row>
    <row r="107" spans="1:29" ht="15" customHeight="1" x14ac:dyDescent="0.15">
      <c r="N107" s="73"/>
      <c r="O107" s="73"/>
    </row>
    <row r="108" spans="1:29" ht="15" customHeight="1" x14ac:dyDescent="0.15">
      <c r="N108" s="73"/>
      <c r="O108" s="73"/>
    </row>
    <row r="109" spans="1:29" ht="15" customHeight="1" x14ac:dyDescent="0.15">
      <c r="N109" s="73"/>
      <c r="O109" s="73"/>
    </row>
    <row r="110" spans="1:29" ht="15" customHeight="1" x14ac:dyDescent="0.15">
      <c r="N110" s="73"/>
      <c r="O110" s="73"/>
    </row>
    <row r="111" spans="1:29" ht="15" customHeight="1" x14ac:dyDescent="0.15">
      <c r="N111" s="73"/>
      <c r="O111" s="73"/>
    </row>
    <row r="112" spans="1:29" ht="15" customHeight="1" x14ac:dyDescent="0.15">
      <c r="N112" s="73"/>
      <c r="O112" s="73"/>
    </row>
    <row r="113" spans="14:15" ht="15" customHeight="1" x14ac:dyDescent="0.15">
      <c r="N113" s="73"/>
      <c r="O113" s="73"/>
    </row>
    <row r="114" spans="14:15" ht="15" customHeight="1" x14ac:dyDescent="0.15">
      <c r="N114" s="73"/>
      <c r="O114" s="73"/>
    </row>
    <row r="115" spans="14:15" ht="15" customHeight="1" x14ac:dyDescent="0.15">
      <c r="N115" s="73"/>
      <c r="O115" s="73"/>
    </row>
    <row r="116" spans="14:15" ht="15" customHeight="1" x14ac:dyDescent="0.15">
      <c r="N116" s="73"/>
      <c r="O116" s="73"/>
    </row>
    <row r="117" spans="14:15" ht="15" customHeight="1" x14ac:dyDescent="0.15">
      <c r="N117" s="73"/>
      <c r="O117" s="73"/>
    </row>
    <row r="118" spans="14:15" ht="15" customHeight="1" x14ac:dyDescent="0.15">
      <c r="N118" s="73"/>
      <c r="O118" s="73"/>
    </row>
    <row r="119" spans="14:15" ht="15" customHeight="1" x14ac:dyDescent="0.15">
      <c r="N119" s="73"/>
      <c r="O119" s="73"/>
    </row>
    <row r="120" spans="14:15" ht="15" customHeight="1" x14ac:dyDescent="0.15">
      <c r="N120" s="73"/>
      <c r="O120" s="73"/>
    </row>
    <row r="121" spans="14:15" ht="15" customHeight="1" x14ac:dyDescent="0.15">
      <c r="N121" s="73"/>
      <c r="O121" s="73"/>
    </row>
    <row r="122" spans="14:15" ht="15" customHeight="1" x14ac:dyDescent="0.15">
      <c r="N122" s="73"/>
      <c r="O122" s="73"/>
    </row>
    <row r="123" spans="14:15" ht="15" customHeight="1" x14ac:dyDescent="0.15">
      <c r="N123" s="73"/>
      <c r="O123" s="73"/>
    </row>
    <row r="124" spans="14:15" ht="15" customHeight="1" x14ac:dyDescent="0.15">
      <c r="N124" s="73"/>
      <c r="O124" s="73"/>
    </row>
    <row r="125" spans="14:15" ht="15" customHeight="1" x14ac:dyDescent="0.15">
      <c r="N125" s="73"/>
      <c r="O125" s="73"/>
    </row>
    <row r="126" spans="14:15" ht="15" customHeight="1" x14ac:dyDescent="0.15">
      <c r="N126" s="73"/>
      <c r="O126" s="73"/>
    </row>
    <row r="127" spans="14:15" ht="15" customHeight="1" x14ac:dyDescent="0.15">
      <c r="N127" s="73"/>
      <c r="O127" s="73"/>
    </row>
    <row r="128" spans="14:15" ht="15" customHeight="1" x14ac:dyDescent="0.15">
      <c r="N128" s="73"/>
      <c r="O128" s="73"/>
    </row>
    <row r="129" spans="14:15" ht="15" customHeight="1" x14ac:dyDescent="0.15">
      <c r="N129" s="73"/>
      <c r="O129" s="73"/>
    </row>
    <row r="130" spans="14:15" ht="15" customHeight="1" x14ac:dyDescent="0.15">
      <c r="N130" s="73"/>
      <c r="O130" s="73"/>
    </row>
    <row r="131" spans="14:15" ht="15" customHeight="1" x14ac:dyDescent="0.15">
      <c r="N131" s="73"/>
      <c r="O131" s="73"/>
    </row>
    <row r="132" spans="14:15" ht="15" customHeight="1" x14ac:dyDescent="0.15">
      <c r="N132" s="73"/>
      <c r="O132" s="73"/>
    </row>
    <row r="133" spans="14:15" ht="15" customHeight="1" x14ac:dyDescent="0.15">
      <c r="N133" s="73"/>
      <c r="O133" s="73"/>
    </row>
    <row r="134" spans="14:15" ht="15" customHeight="1" x14ac:dyDescent="0.15">
      <c r="N134" s="73"/>
      <c r="O134" s="73"/>
    </row>
    <row r="135" spans="14:15" ht="15" customHeight="1" x14ac:dyDescent="0.15">
      <c r="N135" s="73"/>
      <c r="O135" s="73"/>
    </row>
    <row r="136" spans="14:15" ht="15" customHeight="1" x14ac:dyDescent="0.15">
      <c r="N136" s="73"/>
      <c r="O136" s="73"/>
    </row>
    <row r="137" spans="14:15" ht="15" customHeight="1" x14ac:dyDescent="0.15">
      <c r="N137" s="73"/>
      <c r="O137" s="73"/>
    </row>
    <row r="138" spans="14:15" ht="15" customHeight="1" x14ac:dyDescent="0.15">
      <c r="N138" s="73"/>
      <c r="O138" s="73"/>
    </row>
    <row r="139" spans="14:15" ht="15" customHeight="1" x14ac:dyDescent="0.15">
      <c r="N139" s="73"/>
      <c r="O139" s="73"/>
    </row>
    <row r="140" spans="14:15" ht="15" customHeight="1" x14ac:dyDescent="0.15">
      <c r="N140" s="73"/>
      <c r="O140" s="73"/>
    </row>
    <row r="141" spans="14:15" ht="15" customHeight="1" x14ac:dyDescent="0.15">
      <c r="N141" s="73"/>
      <c r="O141" s="73"/>
    </row>
    <row r="142" spans="14:15" ht="15" customHeight="1" x14ac:dyDescent="0.15">
      <c r="N142" s="73"/>
      <c r="O142" s="73"/>
    </row>
    <row r="143" spans="14:15" ht="15" customHeight="1" x14ac:dyDescent="0.15">
      <c r="N143" s="73"/>
      <c r="O143" s="73"/>
    </row>
    <row r="144" spans="14:15" ht="15" customHeight="1" x14ac:dyDescent="0.15">
      <c r="N144" s="73"/>
      <c r="O144" s="73"/>
    </row>
    <row r="145" spans="14:15" ht="15" customHeight="1" x14ac:dyDescent="0.15">
      <c r="N145" s="73"/>
      <c r="O145" s="73"/>
    </row>
    <row r="146" spans="14:15" ht="15" customHeight="1" x14ac:dyDescent="0.15">
      <c r="N146" s="73"/>
      <c r="O146" s="73"/>
    </row>
    <row r="147" spans="14:15" ht="15" customHeight="1" x14ac:dyDescent="0.15">
      <c r="N147" s="73"/>
      <c r="O147" s="73"/>
    </row>
    <row r="148" spans="14:15" ht="15" customHeight="1" x14ac:dyDescent="0.15">
      <c r="N148" s="73"/>
      <c r="O148" s="73"/>
    </row>
    <row r="149" spans="14:15" ht="15" customHeight="1" x14ac:dyDescent="0.15">
      <c r="N149" s="73"/>
      <c r="O149" s="73"/>
    </row>
    <row r="150" spans="14:15" ht="15" customHeight="1" x14ac:dyDescent="0.15">
      <c r="N150" s="73"/>
      <c r="O150" s="73"/>
    </row>
    <row r="151" spans="14:15" ht="15" customHeight="1" x14ac:dyDescent="0.15">
      <c r="N151" s="73"/>
      <c r="O151" s="73"/>
    </row>
    <row r="152" spans="14:15" ht="15" customHeight="1" x14ac:dyDescent="0.15">
      <c r="N152" s="73"/>
      <c r="O152" s="73"/>
    </row>
    <row r="153" spans="14:15" ht="15" customHeight="1" x14ac:dyDescent="0.15">
      <c r="N153" s="73"/>
      <c r="O153" s="73"/>
    </row>
    <row r="154" spans="14:15" ht="15" customHeight="1" x14ac:dyDescent="0.15">
      <c r="N154" s="73"/>
      <c r="O154" s="73"/>
    </row>
    <row r="155" spans="14:15" ht="15" customHeight="1" x14ac:dyDescent="0.15">
      <c r="N155" s="73"/>
      <c r="O155" s="73"/>
    </row>
    <row r="156" spans="14:15" ht="15" customHeight="1" x14ac:dyDescent="0.15">
      <c r="N156" s="73"/>
      <c r="O156" s="73"/>
    </row>
    <row r="157" spans="14:15" ht="15" customHeight="1" x14ac:dyDescent="0.15">
      <c r="N157" s="73"/>
      <c r="O157" s="73"/>
    </row>
    <row r="158" spans="14:15" ht="15" customHeight="1" x14ac:dyDescent="0.15">
      <c r="N158" s="73"/>
      <c r="O158" s="73"/>
    </row>
    <row r="159" spans="14:15" ht="15" customHeight="1" x14ac:dyDescent="0.15">
      <c r="N159" s="73"/>
      <c r="O159" s="73"/>
    </row>
    <row r="160" spans="14:15" ht="15" customHeight="1" x14ac:dyDescent="0.15">
      <c r="N160" s="73"/>
      <c r="O160" s="73"/>
    </row>
    <row r="161" spans="14:15" ht="15" customHeight="1" x14ac:dyDescent="0.15">
      <c r="N161" s="73"/>
      <c r="O161" s="73"/>
    </row>
    <row r="162" spans="14:15" ht="15" customHeight="1" x14ac:dyDescent="0.15">
      <c r="N162" s="73"/>
      <c r="O162" s="73"/>
    </row>
    <row r="163" spans="14:15" ht="15" customHeight="1" x14ac:dyDescent="0.15">
      <c r="N163" s="73"/>
      <c r="O163" s="73"/>
    </row>
    <row r="164" spans="14:15" ht="15" customHeight="1" x14ac:dyDescent="0.15">
      <c r="N164" s="73"/>
      <c r="O164" s="73"/>
    </row>
    <row r="165" spans="14:15" ht="15" customHeight="1" x14ac:dyDescent="0.15">
      <c r="N165" s="73"/>
      <c r="O165" s="73"/>
    </row>
    <row r="166" spans="14:15" ht="15" customHeight="1" x14ac:dyDescent="0.15">
      <c r="N166" s="73"/>
      <c r="O166" s="73"/>
    </row>
    <row r="167" spans="14:15" ht="15" customHeight="1" x14ac:dyDescent="0.15">
      <c r="N167" s="73"/>
      <c r="O167" s="73"/>
    </row>
    <row r="168" spans="14:15" ht="15" customHeight="1" x14ac:dyDescent="0.15">
      <c r="N168" s="73"/>
      <c r="O168" s="73"/>
    </row>
    <row r="169" spans="14:15" ht="15" customHeight="1" x14ac:dyDescent="0.15">
      <c r="N169" s="73"/>
      <c r="O169" s="73"/>
    </row>
    <row r="170" spans="14:15" ht="15" customHeight="1" x14ac:dyDescent="0.15">
      <c r="N170" s="73"/>
      <c r="O170" s="73"/>
    </row>
    <row r="171" spans="14:15" ht="15" customHeight="1" x14ac:dyDescent="0.15">
      <c r="N171" s="73"/>
      <c r="O171" s="73"/>
    </row>
    <row r="172" spans="14:15" ht="15" customHeight="1" x14ac:dyDescent="0.15">
      <c r="N172" s="73"/>
      <c r="O172" s="73"/>
    </row>
    <row r="173" spans="14:15" ht="15" customHeight="1" x14ac:dyDescent="0.15">
      <c r="N173" s="73"/>
      <c r="O173" s="73"/>
    </row>
    <row r="174" spans="14:15" ht="15" customHeight="1" x14ac:dyDescent="0.15">
      <c r="N174" s="73"/>
      <c r="O174" s="73"/>
    </row>
    <row r="175" spans="14:15" ht="15" customHeight="1" x14ac:dyDescent="0.15">
      <c r="N175" s="73"/>
      <c r="O175" s="73"/>
    </row>
    <row r="176" spans="14:15" ht="15" customHeight="1" x14ac:dyDescent="0.15">
      <c r="N176" s="73"/>
      <c r="O176" s="73"/>
    </row>
    <row r="177" spans="14:15" ht="15" customHeight="1" x14ac:dyDescent="0.15">
      <c r="N177" s="73"/>
      <c r="O177" s="73"/>
    </row>
    <row r="178" spans="14:15" ht="15" customHeight="1" x14ac:dyDescent="0.15">
      <c r="N178" s="73"/>
      <c r="O178" s="73"/>
    </row>
    <row r="179" spans="14:15" ht="15" customHeight="1" x14ac:dyDescent="0.15">
      <c r="N179" s="73"/>
      <c r="O179" s="73"/>
    </row>
    <row r="180" spans="14:15" ht="15" customHeight="1" x14ac:dyDescent="0.15">
      <c r="N180" s="73"/>
      <c r="O180" s="73"/>
    </row>
    <row r="181" spans="14:15" ht="15" customHeight="1" x14ac:dyDescent="0.15">
      <c r="N181" s="73"/>
      <c r="O181" s="73"/>
    </row>
    <row r="182" spans="14:15" ht="15" customHeight="1" x14ac:dyDescent="0.15">
      <c r="N182" s="73"/>
      <c r="O182" s="73"/>
    </row>
    <row r="183" spans="14:15" ht="15" customHeight="1" x14ac:dyDescent="0.15">
      <c r="N183" s="73"/>
      <c r="O183" s="73"/>
    </row>
    <row r="184" spans="14:15" ht="15" customHeight="1" x14ac:dyDescent="0.15">
      <c r="N184" s="73"/>
      <c r="O184" s="73"/>
    </row>
    <row r="185" spans="14:15" ht="15" customHeight="1" x14ac:dyDescent="0.15">
      <c r="N185" s="73"/>
      <c r="O185" s="73"/>
    </row>
    <row r="186" spans="14:15" ht="15" customHeight="1" x14ac:dyDescent="0.15">
      <c r="N186" s="73"/>
      <c r="O186" s="73"/>
    </row>
    <row r="187" spans="14:15" ht="15" customHeight="1" x14ac:dyDescent="0.15">
      <c r="N187" s="73"/>
      <c r="O187" s="73"/>
    </row>
    <row r="188" spans="14:15" ht="15" customHeight="1" x14ac:dyDescent="0.15">
      <c r="N188" s="73"/>
      <c r="O188" s="73"/>
    </row>
    <row r="189" spans="14:15" ht="15" customHeight="1" x14ac:dyDescent="0.15">
      <c r="N189" s="73"/>
      <c r="O189" s="73"/>
    </row>
    <row r="190" spans="14:15" ht="15" customHeight="1" x14ac:dyDescent="0.15">
      <c r="N190" s="73"/>
      <c r="O190" s="73"/>
    </row>
    <row r="191" spans="14:15" ht="15" customHeight="1" x14ac:dyDescent="0.15">
      <c r="N191" s="73"/>
      <c r="O191" s="73"/>
    </row>
    <row r="192" spans="14:15" ht="15" customHeight="1" x14ac:dyDescent="0.15">
      <c r="N192" s="73"/>
      <c r="O192" s="73"/>
    </row>
    <row r="193" spans="14:15" ht="15" customHeight="1" x14ac:dyDescent="0.15">
      <c r="N193" s="73"/>
      <c r="O193" s="73"/>
    </row>
    <row r="194" spans="14:15" ht="15" customHeight="1" x14ac:dyDescent="0.15">
      <c r="N194" s="73"/>
      <c r="O194" s="73"/>
    </row>
    <row r="195" spans="14:15" ht="15" customHeight="1" x14ac:dyDescent="0.15">
      <c r="N195" s="73"/>
      <c r="O195" s="73"/>
    </row>
    <row r="196" spans="14:15" ht="15" customHeight="1" x14ac:dyDescent="0.15">
      <c r="N196" s="73"/>
      <c r="O196" s="73"/>
    </row>
    <row r="197" spans="14:15" ht="15" customHeight="1" x14ac:dyDescent="0.15">
      <c r="N197" s="73"/>
      <c r="O197" s="73"/>
    </row>
    <row r="198" spans="14:15" ht="15" customHeight="1" x14ac:dyDescent="0.15">
      <c r="N198" s="73"/>
      <c r="O198" s="73"/>
    </row>
    <row r="199" spans="14:15" ht="15" customHeight="1" x14ac:dyDescent="0.15">
      <c r="N199" s="73"/>
      <c r="O199" s="73"/>
    </row>
    <row r="200" spans="14:15" ht="15" customHeight="1" x14ac:dyDescent="0.15">
      <c r="N200" s="73"/>
      <c r="O200" s="73"/>
    </row>
    <row r="201" spans="14:15" ht="15" customHeight="1" x14ac:dyDescent="0.15">
      <c r="N201" s="73"/>
      <c r="O201" s="73"/>
    </row>
    <row r="202" spans="14:15" ht="15" customHeight="1" x14ac:dyDescent="0.15">
      <c r="N202" s="73"/>
      <c r="O202" s="73"/>
    </row>
    <row r="203" spans="14:15" ht="15" customHeight="1" x14ac:dyDescent="0.15">
      <c r="N203" s="73"/>
      <c r="O203" s="73"/>
    </row>
    <row r="204" spans="14:15" ht="15" customHeight="1" x14ac:dyDescent="0.15">
      <c r="N204" s="73"/>
      <c r="O204" s="73"/>
    </row>
    <row r="205" spans="14:15" ht="15" customHeight="1" x14ac:dyDescent="0.15">
      <c r="N205" s="73"/>
      <c r="O205" s="73"/>
    </row>
    <row r="206" spans="14:15" ht="15" customHeight="1" x14ac:dyDescent="0.15">
      <c r="N206" s="73"/>
      <c r="O206" s="73"/>
    </row>
    <row r="207" spans="14:15" ht="15" customHeight="1" x14ac:dyDescent="0.15">
      <c r="N207" s="73"/>
      <c r="O207" s="73"/>
    </row>
    <row r="208" spans="14:15" ht="15" customHeight="1" x14ac:dyDescent="0.15">
      <c r="N208" s="73"/>
      <c r="O208" s="73"/>
    </row>
    <row r="209" spans="14:15" ht="15" customHeight="1" x14ac:dyDescent="0.15">
      <c r="N209" s="73"/>
      <c r="O209" s="73"/>
    </row>
    <row r="210" spans="14:15" ht="15" customHeight="1" x14ac:dyDescent="0.15">
      <c r="N210" s="73"/>
      <c r="O210" s="73"/>
    </row>
    <row r="211" spans="14:15" ht="15" customHeight="1" x14ac:dyDescent="0.15">
      <c r="N211" s="73"/>
      <c r="O211" s="73"/>
    </row>
    <row r="212" spans="14:15" ht="15" customHeight="1" x14ac:dyDescent="0.15">
      <c r="N212" s="73"/>
      <c r="O212" s="73"/>
    </row>
    <row r="213" spans="14:15" ht="15" customHeight="1" x14ac:dyDescent="0.15">
      <c r="N213" s="73"/>
      <c r="O213" s="73"/>
    </row>
    <row r="214" spans="14:15" ht="15" customHeight="1" x14ac:dyDescent="0.15">
      <c r="N214" s="73"/>
      <c r="O214" s="73"/>
    </row>
    <row r="215" spans="14:15" ht="15" customHeight="1" x14ac:dyDescent="0.15">
      <c r="N215" s="73"/>
      <c r="O215" s="73"/>
    </row>
    <row r="216" spans="14:15" ht="15" customHeight="1" x14ac:dyDescent="0.15">
      <c r="N216" s="73"/>
      <c r="O216" s="73"/>
    </row>
    <row r="217" spans="14:15" ht="15" customHeight="1" x14ac:dyDescent="0.15">
      <c r="N217" s="73"/>
      <c r="O217" s="73"/>
    </row>
    <row r="218" spans="14:15" ht="15" customHeight="1" x14ac:dyDescent="0.15">
      <c r="N218" s="73"/>
      <c r="O218" s="73"/>
    </row>
    <row r="219" spans="14:15" ht="15" customHeight="1" x14ac:dyDescent="0.15">
      <c r="N219" s="73"/>
      <c r="O219" s="73"/>
    </row>
    <row r="220" spans="14:15" ht="15" customHeight="1" x14ac:dyDescent="0.15">
      <c r="N220" s="73"/>
      <c r="O220" s="73"/>
    </row>
    <row r="221" spans="14:15" ht="15" customHeight="1" x14ac:dyDescent="0.15">
      <c r="N221" s="73"/>
      <c r="O221" s="73"/>
    </row>
    <row r="222" spans="14:15" ht="15" customHeight="1" x14ac:dyDescent="0.15">
      <c r="N222" s="73"/>
      <c r="O222" s="73"/>
    </row>
    <row r="223" spans="14:15" ht="15" customHeight="1" x14ac:dyDescent="0.15">
      <c r="N223" s="73"/>
      <c r="O223" s="73"/>
    </row>
    <row r="224" spans="14:15" ht="15" customHeight="1" x14ac:dyDescent="0.15">
      <c r="N224" s="73"/>
      <c r="O224" s="73"/>
    </row>
    <row r="225" spans="14:15" ht="15" customHeight="1" x14ac:dyDescent="0.15">
      <c r="N225" s="73"/>
      <c r="O225" s="73"/>
    </row>
    <row r="226" spans="14:15" ht="15" customHeight="1" x14ac:dyDescent="0.15">
      <c r="N226" s="73"/>
      <c r="O226" s="73"/>
    </row>
    <row r="227" spans="14:15" ht="15" customHeight="1" x14ac:dyDescent="0.15">
      <c r="N227" s="73"/>
      <c r="O227" s="73"/>
    </row>
    <row r="228" spans="14:15" ht="15" customHeight="1" x14ac:dyDescent="0.15">
      <c r="N228" s="73"/>
      <c r="O228" s="73"/>
    </row>
    <row r="229" spans="14:15" ht="15" customHeight="1" x14ac:dyDescent="0.15">
      <c r="N229" s="73"/>
      <c r="O229" s="73"/>
    </row>
    <row r="230" spans="14:15" ht="15" customHeight="1" x14ac:dyDescent="0.15">
      <c r="N230" s="73"/>
      <c r="O230" s="73"/>
    </row>
    <row r="231" spans="14:15" ht="15" customHeight="1" x14ac:dyDescent="0.15">
      <c r="N231" s="73"/>
      <c r="O231" s="73"/>
    </row>
    <row r="232" spans="14:15" ht="15" customHeight="1" x14ac:dyDescent="0.15">
      <c r="N232" s="73"/>
      <c r="O232" s="73"/>
    </row>
    <row r="233" spans="14:15" ht="15" customHeight="1" x14ac:dyDescent="0.15">
      <c r="N233" s="73"/>
      <c r="O233" s="73"/>
    </row>
    <row r="234" spans="14:15" ht="15" customHeight="1" x14ac:dyDescent="0.15">
      <c r="N234" s="73"/>
      <c r="O234" s="73"/>
    </row>
    <row r="235" spans="14:15" ht="15" customHeight="1" x14ac:dyDescent="0.15">
      <c r="N235" s="73"/>
      <c r="O235" s="73"/>
    </row>
    <row r="236" spans="14:15" ht="15" customHeight="1" x14ac:dyDescent="0.15">
      <c r="N236" s="73"/>
      <c r="O236" s="73"/>
    </row>
    <row r="237" spans="14:15" ht="15" customHeight="1" x14ac:dyDescent="0.15">
      <c r="N237" s="73"/>
      <c r="O237" s="73"/>
    </row>
    <row r="238" spans="14:15" ht="15" customHeight="1" x14ac:dyDescent="0.15">
      <c r="N238" s="73"/>
      <c r="O238" s="73"/>
    </row>
    <row r="239" spans="14:15" ht="15" customHeight="1" x14ac:dyDescent="0.15">
      <c r="N239" s="73"/>
      <c r="O239" s="73"/>
    </row>
    <row r="240" spans="14:15" ht="15" customHeight="1" x14ac:dyDescent="0.15">
      <c r="N240" s="73"/>
      <c r="O240" s="73"/>
    </row>
    <row r="241" spans="14:15" ht="15" customHeight="1" x14ac:dyDescent="0.15">
      <c r="N241" s="73"/>
      <c r="O241" s="73"/>
    </row>
    <row r="242" spans="14:15" ht="15" customHeight="1" x14ac:dyDescent="0.15">
      <c r="N242" s="73"/>
      <c r="O242" s="73"/>
    </row>
    <row r="243" spans="14:15" ht="15" customHeight="1" x14ac:dyDescent="0.15">
      <c r="N243" s="73"/>
      <c r="O243" s="73"/>
    </row>
    <row r="244" spans="14:15" ht="15" customHeight="1" x14ac:dyDescent="0.15">
      <c r="N244" s="73"/>
      <c r="O244" s="73"/>
    </row>
    <row r="245" spans="14:15" ht="15" customHeight="1" x14ac:dyDescent="0.15">
      <c r="N245" s="73"/>
      <c r="O245" s="73"/>
    </row>
    <row r="246" spans="14:15" ht="15" customHeight="1" x14ac:dyDescent="0.15">
      <c r="N246" s="73"/>
      <c r="O246" s="73"/>
    </row>
    <row r="247" spans="14:15" ht="15" customHeight="1" x14ac:dyDescent="0.15">
      <c r="N247" s="73"/>
      <c r="O247" s="73"/>
    </row>
    <row r="248" spans="14:15" ht="15" customHeight="1" x14ac:dyDescent="0.15">
      <c r="N248" s="73"/>
      <c r="O248" s="73"/>
    </row>
    <row r="249" spans="14:15" ht="15" customHeight="1" x14ac:dyDescent="0.15">
      <c r="N249" s="73"/>
      <c r="O249" s="73"/>
    </row>
    <row r="250" spans="14:15" ht="15" customHeight="1" x14ac:dyDescent="0.15">
      <c r="N250" s="73"/>
      <c r="O250" s="73"/>
    </row>
    <row r="251" spans="14:15" ht="15" customHeight="1" x14ac:dyDescent="0.15">
      <c r="N251" s="73"/>
      <c r="O251" s="73"/>
    </row>
    <row r="252" spans="14:15" ht="15" customHeight="1" x14ac:dyDescent="0.15">
      <c r="N252" s="73"/>
      <c r="O252" s="73"/>
    </row>
    <row r="253" spans="14:15" ht="15" customHeight="1" x14ac:dyDescent="0.15">
      <c r="N253" s="73"/>
      <c r="O253" s="73"/>
    </row>
    <row r="254" spans="14:15" ht="15" customHeight="1" x14ac:dyDescent="0.15">
      <c r="N254" s="73"/>
      <c r="O254" s="73"/>
    </row>
    <row r="255" spans="14:15" ht="15" customHeight="1" x14ac:dyDescent="0.15">
      <c r="N255" s="73"/>
      <c r="O255" s="73"/>
    </row>
    <row r="256" spans="14:15" ht="15" customHeight="1" x14ac:dyDescent="0.15">
      <c r="N256" s="73"/>
      <c r="O256" s="73"/>
    </row>
    <row r="257" spans="14:15" ht="15" customHeight="1" x14ac:dyDescent="0.15">
      <c r="N257" s="73"/>
      <c r="O257" s="73"/>
    </row>
    <row r="258" spans="14:15" ht="15" customHeight="1" x14ac:dyDescent="0.15">
      <c r="N258" s="73"/>
      <c r="O258" s="73"/>
    </row>
    <row r="259" spans="14:15" ht="15" customHeight="1" x14ac:dyDescent="0.15">
      <c r="N259" s="73"/>
      <c r="O259" s="73"/>
    </row>
    <row r="260" spans="14:15" ht="15" customHeight="1" x14ac:dyDescent="0.15">
      <c r="N260" s="73"/>
      <c r="O260" s="73"/>
    </row>
    <row r="261" spans="14:15" ht="15" customHeight="1" x14ac:dyDescent="0.15">
      <c r="N261" s="73"/>
      <c r="O261" s="73"/>
    </row>
    <row r="262" spans="14:15" ht="15" customHeight="1" x14ac:dyDescent="0.15">
      <c r="N262" s="73"/>
      <c r="O262" s="73"/>
    </row>
    <row r="263" spans="14:15" ht="15" customHeight="1" x14ac:dyDescent="0.15">
      <c r="N263" s="73"/>
      <c r="O263" s="73"/>
    </row>
    <row r="264" spans="14:15" ht="15" customHeight="1" x14ac:dyDescent="0.15">
      <c r="N264" s="73"/>
      <c r="O264" s="73"/>
    </row>
    <row r="265" spans="14:15" ht="15" customHeight="1" x14ac:dyDescent="0.15">
      <c r="N265" s="73"/>
      <c r="O265" s="73"/>
    </row>
    <row r="266" spans="14:15" ht="15" customHeight="1" x14ac:dyDescent="0.15">
      <c r="N266" s="73"/>
      <c r="O266" s="73"/>
    </row>
    <row r="267" spans="14:15" ht="15" customHeight="1" x14ac:dyDescent="0.15">
      <c r="N267" s="73"/>
      <c r="O267" s="73"/>
    </row>
    <row r="268" spans="14:15" ht="15" customHeight="1" x14ac:dyDescent="0.15">
      <c r="N268" s="73"/>
      <c r="O268" s="73"/>
    </row>
    <row r="269" spans="14:15" ht="15" customHeight="1" x14ac:dyDescent="0.15">
      <c r="N269" s="73"/>
      <c r="O269" s="73"/>
    </row>
    <row r="270" spans="14:15" ht="15" customHeight="1" x14ac:dyDescent="0.15">
      <c r="N270" s="73"/>
      <c r="O270" s="73"/>
    </row>
    <row r="271" spans="14:15" ht="15" customHeight="1" x14ac:dyDescent="0.15">
      <c r="N271" s="73"/>
      <c r="O271" s="73"/>
    </row>
    <row r="272" spans="14:15" ht="15" customHeight="1" x14ac:dyDescent="0.15">
      <c r="N272" s="73"/>
      <c r="O272" s="73"/>
    </row>
    <row r="273" spans="14:15" ht="15" customHeight="1" x14ac:dyDescent="0.15">
      <c r="N273" s="73"/>
      <c r="O273" s="73"/>
    </row>
    <row r="274" spans="14:15" ht="15" customHeight="1" x14ac:dyDescent="0.15">
      <c r="N274" s="73"/>
      <c r="O274" s="73"/>
    </row>
    <row r="275" spans="14:15" ht="15" customHeight="1" x14ac:dyDescent="0.15">
      <c r="N275" s="73"/>
      <c r="O275" s="73"/>
    </row>
    <row r="276" spans="14:15" ht="15" customHeight="1" x14ac:dyDescent="0.15">
      <c r="N276" s="73"/>
      <c r="O276" s="73"/>
    </row>
    <row r="277" spans="14:15" ht="15" customHeight="1" x14ac:dyDescent="0.15">
      <c r="N277" s="73"/>
      <c r="O277" s="73"/>
    </row>
    <row r="278" spans="14:15" ht="15" customHeight="1" x14ac:dyDescent="0.15">
      <c r="N278" s="73"/>
      <c r="O278" s="73"/>
    </row>
    <row r="279" spans="14:15" ht="15" customHeight="1" x14ac:dyDescent="0.15">
      <c r="N279" s="73"/>
      <c r="O279" s="73"/>
    </row>
    <row r="280" spans="14:15" ht="15" customHeight="1" x14ac:dyDescent="0.15">
      <c r="N280" s="73"/>
      <c r="O280" s="73"/>
    </row>
    <row r="281" spans="14:15" ht="15" customHeight="1" x14ac:dyDescent="0.15">
      <c r="N281" s="73"/>
      <c r="O281" s="73"/>
    </row>
    <row r="282" spans="14:15" ht="15" customHeight="1" x14ac:dyDescent="0.15">
      <c r="N282" s="73"/>
      <c r="O282" s="73"/>
    </row>
    <row r="283" spans="14:15" ht="15" customHeight="1" x14ac:dyDescent="0.15">
      <c r="N283" s="73"/>
      <c r="O283" s="73"/>
    </row>
    <row r="284" spans="14:15" ht="15" customHeight="1" x14ac:dyDescent="0.15">
      <c r="N284" s="73"/>
      <c r="O284" s="73"/>
    </row>
    <row r="285" spans="14:15" ht="15" customHeight="1" x14ac:dyDescent="0.15">
      <c r="N285" s="73"/>
      <c r="O285" s="73"/>
    </row>
    <row r="286" spans="14:15" ht="15" customHeight="1" x14ac:dyDescent="0.15">
      <c r="N286" s="73"/>
      <c r="O286" s="73"/>
    </row>
    <row r="287" spans="14:15" ht="15" customHeight="1" x14ac:dyDescent="0.15">
      <c r="N287" s="73"/>
      <c r="O287" s="73"/>
    </row>
    <row r="288" spans="14:15" ht="15" customHeight="1" x14ac:dyDescent="0.15">
      <c r="N288" s="73"/>
      <c r="O288" s="73"/>
    </row>
    <row r="289" spans="14:15" ht="15" customHeight="1" x14ac:dyDescent="0.15">
      <c r="N289" s="73"/>
      <c r="O289" s="73"/>
    </row>
    <row r="290" spans="14:15" ht="15" customHeight="1" x14ac:dyDescent="0.15">
      <c r="N290" s="73"/>
      <c r="O290" s="73"/>
    </row>
    <row r="291" spans="14:15" ht="15" customHeight="1" x14ac:dyDescent="0.15">
      <c r="N291" s="73"/>
      <c r="O291" s="73"/>
    </row>
    <row r="292" spans="14:15" ht="15" customHeight="1" x14ac:dyDescent="0.15">
      <c r="N292" s="73"/>
      <c r="O292" s="73"/>
    </row>
    <row r="293" spans="14:15" ht="15" customHeight="1" x14ac:dyDescent="0.15">
      <c r="N293" s="73"/>
      <c r="O293" s="73"/>
    </row>
    <row r="294" spans="14:15" ht="15" customHeight="1" x14ac:dyDescent="0.15">
      <c r="N294" s="73"/>
      <c r="O294" s="73"/>
    </row>
    <row r="295" spans="14:15" ht="15" customHeight="1" x14ac:dyDescent="0.15">
      <c r="N295" s="73"/>
      <c r="O295" s="73"/>
    </row>
    <row r="296" spans="14:15" ht="15" customHeight="1" x14ac:dyDescent="0.15">
      <c r="N296" s="73"/>
      <c r="O296" s="73"/>
    </row>
    <row r="297" spans="14:15" ht="15" customHeight="1" x14ac:dyDescent="0.15">
      <c r="N297" s="73"/>
      <c r="O297" s="73"/>
    </row>
    <row r="298" spans="14:15" ht="15" customHeight="1" x14ac:dyDescent="0.15">
      <c r="N298" s="73"/>
      <c r="O298" s="73"/>
    </row>
    <row r="299" spans="14:15" ht="15" customHeight="1" x14ac:dyDescent="0.15">
      <c r="N299" s="73"/>
      <c r="O299" s="73"/>
    </row>
    <row r="300" spans="14:15" ht="15" customHeight="1" x14ac:dyDescent="0.15">
      <c r="N300" s="73"/>
      <c r="O300" s="73"/>
    </row>
    <row r="301" spans="14:15" ht="15" customHeight="1" x14ac:dyDescent="0.15">
      <c r="N301" s="73"/>
      <c r="O301" s="73"/>
    </row>
    <row r="302" spans="14:15" ht="15" customHeight="1" x14ac:dyDescent="0.15">
      <c r="N302" s="73"/>
      <c r="O302" s="73"/>
    </row>
    <row r="303" spans="14:15" ht="15" customHeight="1" x14ac:dyDescent="0.15">
      <c r="N303" s="73"/>
      <c r="O303" s="73"/>
    </row>
    <row r="304" spans="14:15" ht="15" customHeight="1" x14ac:dyDescent="0.15">
      <c r="N304" s="73"/>
      <c r="O304" s="73"/>
    </row>
    <row r="305" spans="14:15" ht="15" customHeight="1" x14ac:dyDescent="0.15">
      <c r="N305" s="73"/>
      <c r="O305" s="73"/>
    </row>
    <row r="306" spans="14:15" ht="15" customHeight="1" x14ac:dyDescent="0.15">
      <c r="N306" s="73"/>
      <c r="O306" s="73"/>
    </row>
    <row r="307" spans="14:15" ht="15" customHeight="1" x14ac:dyDescent="0.15">
      <c r="N307" s="73"/>
      <c r="O307" s="73"/>
    </row>
    <row r="308" spans="14:15" ht="15" customHeight="1" x14ac:dyDescent="0.15">
      <c r="N308" s="73"/>
      <c r="O308" s="73"/>
    </row>
    <row r="309" spans="14:15" ht="15" customHeight="1" x14ac:dyDescent="0.15">
      <c r="N309" s="73"/>
      <c r="O309" s="73"/>
    </row>
    <row r="310" spans="14:15" ht="15" customHeight="1" x14ac:dyDescent="0.15">
      <c r="N310" s="73"/>
      <c r="O310" s="73"/>
    </row>
    <row r="311" spans="14:15" ht="15" customHeight="1" x14ac:dyDescent="0.15">
      <c r="N311" s="73"/>
      <c r="O311" s="73"/>
    </row>
    <row r="312" spans="14:15" ht="15" customHeight="1" x14ac:dyDescent="0.15">
      <c r="N312" s="73"/>
      <c r="O312" s="73"/>
    </row>
    <row r="313" spans="14:15" ht="15" customHeight="1" x14ac:dyDescent="0.15">
      <c r="N313" s="73"/>
      <c r="O313" s="73"/>
    </row>
    <row r="314" spans="14:15" ht="15" customHeight="1" x14ac:dyDescent="0.15">
      <c r="N314" s="73"/>
      <c r="O314" s="73"/>
    </row>
    <row r="315" spans="14:15" ht="15" customHeight="1" x14ac:dyDescent="0.15">
      <c r="N315" s="73"/>
      <c r="O315" s="73"/>
    </row>
    <row r="316" spans="14:15" ht="15" customHeight="1" x14ac:dyDescent="0.15">
      <c r="N316" s="73"/>
      <c r="O316" s="73"/>
    </row>
    <row r="317" spans="14:15" ht="15" customHeight="1" x14ac:dyDescent="0.15">
      <c r="N317" s="73"/>
      <c r="O317" s="73"/>
    </row>
    <row r="318" spans="14:15" ht="15" customHeight="1" x14ac:dyDescent="0.15">
      <c r="N318" s="73"/>
      <c r="O318" s="73"/>
    </row>
    <row r="319" spans="14:15" ht="15" customHeight="1" x14ac:dyDescent="0.15">
      <c r="N319" s="73"/>
      <c r="O319" s="73"/>
    </row>
    <row r="320" spans="14:15" ht="15" customHeight="1" x14ac:dyDescent="0.15">
      <c r="N320" s="73"/>
      <c r="O320" s="73"/>
    </row>
    <row r="321" spans="14:15" ht="15" customHeight="1" x14ac:dyDescent="0.15">
      <c r="N321" s="73"/>
      <c r="O321" s="73"/>
    </row>
    <row r="322" spans="14:15" ht="15" customHeight="1" x14ac:dyDescent="0.15">
      <c r="N322" s="73"/>
      <c r="O322" s="73"/>
    </row>
    <row r="323" spans="14:15" ht="15" customHeight="1" x14ac:dyDescent="0.15">
      <c r="N323" s="73"/>
      <c r="O323" s="73"/>
    </row>
    <row r="324" spans="14:15" ht="15" customHeight="1" x14ac:dyDescent="0.15">
      <c r="N324" s="73"/>
      <c r="O324" s="73"/>
    </row>
    <row r="325" spans="14:15" ht="15" customHeight="1" x14ac:dyDescent="0.15">
      <c r="N325" s="73"/>
      <c r="O325" s="73"/>
    </row>
    <row r="326" spans="14:15" ht="15" customHeight="1" x14ac:dyDescent="0.15">
      <c r="N326" s="73"/>
      <c r="O326" s="73"/>
    </row>
    <row r="327" spans="14:15" ht="15" customHeight="1" x14ac:dyDescent="0.15">
      <c r="N327" s="73"/>
      <c r="O327" s="73"/>
    </row>
    <row r="328" spans="14:15" ht="15" customHeight="1" x14ac:dyDescent="0.15">
      <c r="N328" s="73"/>
      <c r="O328" s="73"/>
    </row>
    <row r="329" spans="14:15" ht="15" customHeight="1" x14ac:dyDescent="0.15">
      <c r="N329" s="73"/>
      <c r="O329" s="73"/>
    </row>
    <row r="330" spans="14:15" ht="15" customHeight="1" x14ac:dyDescent="0.15">
      <c r="N330" s="73"/>
      <c r="O330" s="73"/>
    </row>
    <row r="331" spans="14:15" ht="15" customHeight="1" x14ac:dyDescent="0.15">
      <c r="N331" s="73"/>
      <c r="O331" s="73"/>
    </row>
    <row r="332" spans="14:15" ht="15" customHeight="1" x14ac:dyDescent="0.15">
      <c r="N332" s="73"/>
      <c r="O332" s="73"/>
    </row>
    <row r="333" spans="14:15" ht="15" customHeight="1" x14ac:dyDescent="0.15">
      <c r="N333" s="73"/>
      <c r="O333" s="73"/>
    </row>
    <row r="334" spans="14:15" ht="15" customHeight="1" x14ac:dyDescent="0.15">
      <c r="N334" s="73"/>
      <c r="O334" s="73"/>
    </row>
    <row r="335" spans="14:15" ht="15" customHeight="1" x14ac:dyDescent="0.15">
      <c r="N335" s="73"/>
      <c r="O335" s="73"/>
    </row>
    <row r="336" spans="14:15" ht="15" customHeight="1" x14ac:dyDescent="0.15">
      <c r="N336" s="73"/>
      <c r="O336" s="73"/>
    </row>
    <row r="337" spans="14:15" ht="15" customHeight="1" x14ac:dyDescent="0.15">
      <c r="N337" s="73"/>
      <c r="O337" s="73"/>
    </row>
    <row r="338" spans="14:15" ht="15" customHeight="1" x14ac:dyDescent="0.15">
      <c r="N338" s="73"/>
      <c r="O338" s="73"/>
    </row>
    <row r="339" spans="14:15" ht="15" customHeight="1" x14ac:dyDescent="0.15">
      <c r="N339" s="73"/>
      <c r="O339" s="73"/>
    </row>
    <row r="340" spans="14:15" ht="15" customHeight="1" x14ac:dyDescent="0.15">
      <c r="N340" s="73"/>
      <c r="O340" s="73"/>
    </row>
    <row r="341" spans="14:15" ht="15" customHeight="1" x14ac:dyDescent="0.15">
      <c r="N341" s="73"/>
      <c r="O341" s="73"/>
    </row>
    <row r="342" spans="14:15" ht="15" customHeight="1" x14ac:dyDescent="0.15">
      <c r="N342" s="73"/>
      <c r="O342" s="73"/>
    </row>
    <row r="343" spans="14:15" ht="15" customHeight="1" x14ac:dyDescent="0.15">
      <c r="N343" s="73"/>
      <c r="O343" s="73"/>
    </row>
    <row r="344" spans="14:15" ht="15" customHeight="1" x14ac:dyDescent="0.15">
      <c r="N344" s="73"/>
      <c r="O344" s="73"/>
    </row>
    <row r="345" spans="14:15" ht="15" customHeight="1" x14ac:dyDescent="0.15">
      <c r="N345" s="73"/>
      <c r="O345" s="73"/>
    </row>
    <row r="346" spans="14:15" ht="15" customHeight="1" x14ac:dyDescent="0.15">
      <c r="N346" s="73"/>
      <c r="O346" s="73"/>
    </row>
    <row r="347" spans="14:15" ht="15" customHeight="1" x14ac:dyDescent="0.15">
      <c r="N347" s="73"/>
      <c r="O347" s="73"/>
    </row>
    <row r="348" spans="14:15" ht="15" customHeight="1" x14ac:dyDescent="0.15">
      <c r="N348" s="73"/>
      <c r="O348" s="73"/>
    </row>
    <row r="349" spans="14:15" ht="15" customHeight="1" x14ac:dyDescent="0.15">
      <c r="N349" s="73"/>
      <c r="O349" s="73"/>
    </row>
    <row r="350" spans="14:15" ht="15" customHeight="1" x14ac:dyDescent="0.15">
      <c r="N350" s="73"/>
      <c r="O350" s="73"/>
    </row>
    <row r="351" spans="14:15" ht="15" customHeight="1" x14ac:dyDescent="0.15">
      <c r="N351" s="73"/>
      <c r="O351" s="73"/>
    </row>
    <row r="352" spans="14:15" ht="15" customHeight="1" x14ac:dyDescent="0.15">
      <c r="N352" s="73"/>
      <c r="O352" s="73"/>
    </row>
    <row r="353" spans="14:15" ht="15" customHeight="1" x14ac:dyDescent="0.15">
      <c r="N353" s="73"/>
      <c r="O353" s="73"/>
    </row>
    <row r="354" spans="14:15" ht="15" customHeight="1" x14ac:dyDescent="0.15">
      <c r="N354" s="73"/>
      <c r="O354" s="73"/>
    </row>
    <row r="355" spans="14:15" ht="15" customHeight="1" x14ac:dyDescent="0.15">
      <c r="N355" s="73"/>
      <c r="O355" s="73"/>
    </row>
    <row r="356" spans="14:15" ht="15" customHeight="1" x14ac:dyDescent="0.15">
      <c r="N356" s="73"/>
      <c r="O356" s="73"/>
    </row>
    <row r="357" spans="14:15" ht="15" customHeight="1" x14ac:dyDescent="0.15">
      <c r="N357" s="73"/>
      <c r="O357" s="73"/>
    </row>
    <row r="358" spans="14:15" ht="15" customHeight="1" x14ac:dyDescent="0.15">
      <c r="N358" s="73"/>
      <c r="O358" s="73"/>
    </row>
    <row r="359" spans="14:15" ht="15" customHeight="1" x14ac:dyDescent="0.15">
      <c r="N359" s="73"/>
      <c r="O359" s="73"/>
    </row>
    <row r="360" spans="14:15" ht="15" customHeight="1" x14ac:dyDescent="0.15">
      <c r="N360" s="73"/>
      <c r="O360" s="73"/>
    </row>
    <row r="361" spans="14:15" ht="15" customHeight="1" x14ac:dyDescent="0.15">
      <c r="N361" s="73"/>
      <c r="O361" s="73"/>
    </row>
    <row r="362" spans="14:15" ht="15" customHeight="1" x14ac:dyDescent="0.15">
      <c r="N362" s="73"/>
      <c r="O362" s="73"/>
    </row>
    <row r="363" spans="14:15" ht="15" customHeight="1" x14ac:dyDescent="0.15">
      <c r="N363" s="73"/>
      <c r="O363" s="73"/>
    </row>
    <row r="364" spans="14:15" ht="15" customHeight="1" x14ac:dyDescent="0.15">
      <c r="N364" s="73"/>
      <c r="O364" s="73"/>
    </row>
    <row r="365" spans="14:15" ht="15" customHeight="1" x14ac:dyDescent="0.15">
      <c r="N365" s="73"/>
      <c r="O365" s="73"/>
    </row>
    <row r="366" spans="14:15" ht="15" customHeight="1" x14ac:dyDescent="0.15">
      <c r="N366" s="73"/>
      <c r="O366" s="73"/>
    </row>
    <row r="367" spans="14:15" ht="15" customHeight="1" x14ac:dyDescent="0.15">
      <c r="N367" s="73"/>
      <c r="O367" s="73"/>
    </row>
    <row r="368" spans="14:15" ht="15" customHeight="1" x14ac:dyDescent="0.15">
      <c r="N368" s="73"/>
      <c r="O368" s="73"/>
    </row>
    <row r="369" spans="14:15" ht="15" customHeight="1" x14ac:dyDescent="0.15">
      <c r="N369" s="73"/>
      <c r="O369" s="73"/>
    </row>
    <row r="370" spans="14:15" ht="15" customHeight="1" x14ac:dyDescent="0.15">
      <c r="N370" s="73"/>
      <c r="O370" s="73"/>
    </row>
    <row r="371" spans="14:15" ht="15" customHeight="1" x14ac:dyDescent="0.15">
      <c r="N371" s="73"/>
      <c r="O371" s="73"/>
    </row>
    <row r="372" spans="14:15" ht="15" customHeight="1" x14ac:dyDescent="0.15">
      <c r="N372" s="73"/>
      <c r="O372" s="73"/>
    </row>
    <row r="373" spans="14:15" ht="15" customHeight="1" x14ac:dyDescent="0.15">
      <c r="N373" s="73"/>
      <c r="O373" s="73"/>
    </row>
    <row r="374" spans="14:15" ht="15" customHeight="1" x14ac:dyDescent="0.15">
      <c r="N374" s="73"/>
      <c r="O374" s="73"/>
    </row>
    <row r="375" spans="14:15" ht="15" customHeight="1" x14ac:dyDescent="0.15">
      <c r="N375" s="73"/>
      <c r="O375" s="73"/>
    </row>
    <row r="376" spans="14:15" ht="15" customHeight="1" x14ac:dyDescent="0.15">
      <c r="N376" s="73"/>
      <c r="O376" s="73"/>
    </row>
    <row r="377" spans="14:15" ht="15" customHeight="1" x14ac:dyDescent="0.15">
      <c r="N377" s="73"/>
      <c r="O377" s="73"/>
    </row>
    <row r="378" spans="14:15" ht="15" customHeight="1" x14ac:dyDescent="0.15">
      <c r="N378" s="73"/>
      <c r="O378" s="73"/>
    </row>
    <row r="379" spans="14:15" ht="15" customHeight="1" x14ac:dyDescent="0.15">
      <c r="N379" s="73"/>
      <c r="O379" s="73"/>
    </row>
    <row r="380" spans="14:15" ht="15" customHeight="1" x14ac:dyDescent="0.15">
      <c r="N380" s="73"/>
      <c r="O380" s="73"/>
    </row>
    <row r="381" spans="14:15" ht="15" customHeight="1" x14ac:dyDescent="0.15">
      <c r="N381" s="73"/>
      <c r="O381" s="73"/>
    </row>
    <row r="382" spans="14:15" ht="15" customHeight="1" x14ac:dyDescent="0.15">
      <c r="N382" s="73"/>
      <c r="O382" s="73"/>
    </row>
    <row r="383" spans="14:15" ht="15" customHeight="1" x14ac:dyDescent="0.15">
      <c r="N383" s="73"/>
      <c r="O383" s="73"/>
    </row>
    <row r="384" spans="14:15" ht="15" customHeight="1" x14ac:dyDescent="0.15">
      <c r="N384" s="73"/>
      <c r="O384" s="73"/>
    </row>
    <row r="385" spans="14:15" ht="15" customHeight="1" x14ac:dyDescent="0.15">
      <c r="N385" s="73"/>
      <c r="O385" s="73"/>
    </row>
    <row r="386" spans="14:15" ht="15" customHeight="1" x14ac:dyDescent="0.15">
      <c r="N386" s="73"/>
      <c r="O386" s="73"/>
    </row>
    <row r="387" spans="14:15" ht="15" customHeight="1" x14ac:dyDescent="0.15">
      <c r="N387" s="73"/>
      <c r="O387" s="73"/>
    </row>
    <row r="388" spans="14:15" ht="15" customHeight="1" x14ac:dyDescent="0.15">
      <c r="N388" s="73"/>
      <c r="O388" s="73"/>
    </row>
    <row r="389" spans="14:15" ht="15" customHeight="1" x14ac:dyDescent="0.15">
      <c r="N389" s="73"/>
      <c r="O389" s="73"/>
    </row>
    <row r="390" spans="14:15" ht="15" customHeight="1" x14ac:dyDescent="0.15">
      <c r="N390" s="73"/>
      <c r="O390" s="73"/>
    </row>
    <row r="391" spans="14:15" ht="15" customHeight="1" x14ac:dyDescent="0.15">
      <c r="N391" s="73"/>
      <c r="O391" s="73"/>
    </row>
    <row r="392" spans="14:15" ht="15" customHeight="1" x14ac:dyDescent="0.15">
      <c r="N392" s="73"/>
      <c r="O392" s="73"/>
    </row>
    <row r="393" spans="14:15" ht="15" customHeight="1" x14ac:dyDescent="0.15">
      <c r="N393" s="73"/>
      <c r="O393" s="73"/>
    </row>
    <row r="394" spans="14:15" ht="15" customHeight="1" x14ac:dyDescent="0.15">
      <c r="N394" s="73"/>
      <c r="O394" s="73"/>
    </row>
    <row r="395" spans="14:15" ht="15" customHeight="1" x14ac:dyDescent="0.15">
      <c r="N395" s="73"/>
      <c r="O395" s="73"/>
    </row>
    <row r="396" spans="14:15" ht="15" customHeight="1" x14ac:dyDescent="0.15">
      <c r="N396" s="73"/>
      <c r="O396" s="73"/>
    </row>
    <row r="397" spans="14:15" ht="15" customHeight="1" x14ac:dyDescent="0.15">
      <c r="N397" s="73"/>
      <c r="O397" s="73"/>
    </row>
    <row r="398" spans="14:15" ht="15" customHeight="1" x14ac:dyDescent="0.15">
      <c r="N398" s="73"/>
      <c r="O398" s="73"/>
    </row>
    <row r="399" spans="14:15" ht="15" customHeight="1" x14ac:dyDescent="0.15">
      <c r="N399" s="73"/>
      <c r="O399" s="73"/>
    </row>
    <row r="400" spans="14:15" ht="15" customHeight="1" x14ac:dyDescent="0.15">
      <c r="N400" s="73"/>
      <c r="O400" s="73"/>
    </row>
    <row r="401" spans="14:15" ht="15" customHeight="1" x14ac:dyDescent="0.15">
      <c r="N401" s="73"/>
      <c r="O401" s="73"/>
    </row>
    <row r="402" spans="14:15" ht="15" customHeight="1" x14ac:dyDescent="0.15">
      <c r="N402" s="73"/>
      <c r="O402" s="73"/>
    </row>
    <row r="403" spans="14:15" ht="15" customHeight="1" x14ac:dyDescent="0.15">
      <c r="N403" s="73"/>
      <c r="O403" s="73"/>
    </row>
    <row r="404" spans="14:15" ht="15" customHeight="1" x14ac:dyDescent="0.15">
      <c r="N404" s="73"/>
      <c r="O404" s="73"/>
    </row>
    <row r="405" spans="14:15" ht="15" customHeight="1" x14ac:dyDescent="0.15">
      <c r="N405" s="73"/>
      <c r="O405" s="73"/>
    </row>
    <row r="406" spans="14:15" ht="15" customHeight="1" x14ac:dyDescent="0.15">
      <c r="N406" s="73"/>
      <c r="O406" s="73"/>
    </row>
    <row r="407" spans="14:15" ht="15" customHeight="1" x14ac:dyDescent="0.15">
      <c r="N407" s="73"/>
      <c r="O407" s="73"/>
    </row>
    <row r="408" spans="14:15" ht="15" customHeight="1" x14ac:dyDescent="0.15">
      <c r="N408" s="73"/>
      <c r="O408" s="73"/>
    </row>
    <row r="409" spans="14:15" ht="15" customHeight="1" x14ac:dyDescent="0.15">
      <c r="N409" s="73"/>
      <c r="O409" s="73"/>
    </row>
    <row r="410" spans="14:15" ht="15" customHeight="1" x14ac:dyDescent="0.15">
      <c r="N410" s="73"/>
      <c r="O410" s="73"/>
    </row>
    <row r="411" spans="14:15" ht="15" customHeight="1" x14ac:dyDescent="0.15">
      <c r="N411" s="73"/>
      <c r="O411" s="73"/>
    </row>
    <row r="412" spans="14:15" ht="15" customHeight="1" x14ac:dyDescent="0.15">
      <c r="N412" s="73"/>
      <c r="O412" s="73"/>
    </row>
    <row r="413" spans="14:15" ht="15" customHeight="1" x14ac:dyDescent="0.15">
      <c r="N413" s="73"/>
      <c r="O413" s="73"/>
    </row>
    <row r="414" spans="14:15" ht="15" customHeight="1" x14ac:dyDescent="0.15">
      <c r="N414" s="73"/>
      <c r="O414" s="73"/>
    </row>
    <row r="415" spans="14:15" ht="15" customHeight="1" x14ac:dyDescent="0.15">
      <c r="N415" s="73"/>
      <c r="O415" s="73"/>
    </row>
    <row r="416" spans="14:15" ht="15" customHeight="1" x14ac:dyDescent="0.15">
      <c r="N416" s="73"/>
      <c r="O416" s="73"/>
    </row>
    <row r="417" spans="14:15" ht="15" customHeight="1" x14ac:dyDescent="0.15">
      <c r="N417" s="73"/>
      <c r="O417" s="73"/>
    </row>
    <row r="418" spans="14:15" ht="15" customHeight="1" x14ac:dyDescent="0.15">
      <c r="N418" s="73"/>
      <c r="O418" s="73"/>
    </row>
    <row r="419" spans="14:15" ht="15" customHeight="1" x14ac:dyDescent="0.15">
      <c r="N419" s="73"/>
      <c r="O419" s="73"/>
    </row>
    <row r="420" spans="14:15" ht="15" customHeight="1" x14ac:dyDescent="0.15">
      <c r="N420" s="73"/>
      <c r="O420" s="73"/>
    </row>
    <row r="421" spans="14:15" ht="15" customHeight="1" x14ac:dyDescent="0.15">
      <c r="N421" s="73"/>
      <c r="O421" s="73"/>
    </row>
    <row r="422" spans="14:15" ht="15" customHeight="1" x14ac:dyDescent="0.15">
      <c r="N422" s="73"/>
      <c r="O422" s="73"/>
    </row>
    <row r="423" spans="14:15" ht="15" customHeight="1" x14ac:dyDescent="0.15">
      <c r="N423" s="73"/>
      <c r="O423" s="73"/>
    </row>
    <row r="424" spans="14:15" ht="15" customHeight="1" x14ac:dyDescent="0.15">
      <c r="N424" s="73"/>
      <c r="O424" s="73"/>
    </row>
    <row r="425" spans="14:15" ht="15" customHeight="1" x14ac:dyDescent="0.15">
      <c r="N425" s="73"/>
      <c r="O425" s="73"/>
    </row>
    <row r="426" spans="14:15" ht="15" customHeight="1" x14ac:dyDescent="0.15">
      <c r="N426" s="73"/>
      <c r="O426" s="73"/>
    </row>
    <row r="427" spans="14:15" ht="15" customHeight="1" x14ac:dyDescent="0.15">
      <c r="N427" s="73"/>
      <c r="O427" s="73"/>
    </row>
    <row r="428" spans="14:15" ht="15" customHeight="1" x14ac:dyDescent="0.15">
      <c r="N428" s="73"/>
      <c r="O428" s="73"/>
    </row>
    <row r="429" spans="14:15" ht="15" customHeight="1" x14ac:dyDescent="0.15">
      <c r="N429" s="73"/>
      <c r="O429" s="73"/>
    </row>
    <row r="430" spans="14:15" ht="15" customHeight="1" x14ac:dyDescent="0.15">
      <c r="N430" s="73"/>
      <c r="O430" s="73"/>
    </row>
    <row r="431" spans="14:15" ht="15" customHeight="1" x14ac:dyDescent="0.15">
      <c r="N431" s="73"/>
      <c r="O431" s="73"/>
    </row>
    <row r="432" spans="14:15" ht="15" customHeight="1" x14ac:dyDescent="0.15">
      <c r="N432" s="73"/>
      <c r="O432" s="73"/>
    </row>
    <row r="433" spans="14:15" ht="15" customHeight="1" x14ac:dyDescent="0.15">
      <c r="N433" s="73"/>
      <c r="O433" s="73"/>
    </row>
    <row r="434" spans="14:15" ht="15" customHeight="1" x14ac:dyDescent="0.15">
      <c r="N434" s="73"/>
      <c r="O434" s="73"/>
    </row>
    <row r="435" spans="14:15" ht="15" customHeight="1" x14ac:dyDescent="0.15">
      <c r="N435" s="73"/>
      <c r="O435" s="73"/>
    </row>
    <row r="436" spans="14:15" ht="15" customHeight="1" x14ac:dyDescent="0.15">
      <c r="N436" s="73"/>
      <c r="O436" s="73"/>
    </row>
    <row r="437" spans="14:15" ht="15" customHeight="1" x14ac:dyDescent="0.15">
      <c r="N437" s="73"/>
      <c r="O437" s="73"/>
    </row>
    <row r="438" spans="14:15" ht="15" customHeight="1" x14ac:dyDescent="0.15">
      <c r="N438" s="73"/>
      <c r="O438" s="73"/>
    </row>
    <row r="439" spans="14:15" ht="15" customHeight="1" x14ac:dyDescent="0.15">
      <c r="N439" s="73"/>
      <c r="O439" s="73"/>
    </row>
    <row r="440" spans="14:15" ht="15" customHeight="1" x14ac:dyDescent="0.15">
      <c r="N440" s="73"/>
      <c r="O440" s="73"/>
    </row>
    <row r="441" spans="14:15" ht="15" customHeight="1" x14ac:dyDescent="0.15">
      <c r="N441" s="73"/>
      <c r="O441" s="73"/>
    </row>
    <row r="442" spans="14:15" ht="15" customHeight="1" x14ac:dyDescent="0.15">
      <c r="N442" s="73"/>
      <c r="O442" s="73"/>
    </row>
    <row r="443" spans="14:15" ht="15" customHeight="1" x14ac:dyDescent="0.15">
      <c r="N443" s="73"/>
      <c r="O443" s="73"/>
    </row>
    <row r="444" spans="14:15" ht="15" customHeight="1" x14ac:dyDescent="0.15">
      <c r="N444" s="73"/>
      <c r="O444" s="73"/>
    </row>
    <row r="445" spans="14:15" ht="15" customHeight="1" x14ac:dyDescent="0.15">
      <c r="N445" s="73"/>
      <c r="O445" s="73"/>
    </row>
    <row r="446" spans="14:15" ht="15" customHeight="1" x14ac:dyDescent="0.15">
      <c r="N446" s="73"/>
      <c r="O446" s="73"/>
    </row>
    <row r="447" spans="14:15" ht="15" customHeight="1" x14ac:dyDescent="0.15">
      <c r="N447" s="73"/>
      <c r="O447" s="73"/>
    </row>
    <row r="448" spans="14:15" ht="15" customHeight="1" x14ac:dyDescent="0.15">
      <c r="N448" s="73"/>
      <c r="O448" s="73"/>
    </row>
    <row r="449" spans="14:15" ht="15" customHeight="1" x14ac:dyDescent="0.15">
      <c r="N449" s="73"/>
      <c r="O449" s="73"/>
    </row>
    <row r="450" spans="14:15" ht="15" customHeight="1" x14ac:dyDescent="0.15">
      <c r="N450" s="73"/>
      <c r="O450" s="73"/>
    </row>
    <row r="451" spans="14:15" ht="15" customHeight="1" x14ac:dyDescent="0.15">
      <c r="N451" s="73"/>
      <c r="O451" s="73"/>
    </row>
    <row r="452" spans="14:15" ht="15" customHeight="1" x14ac:dyDescent="0.15">
      <c r="N452" s="73"/>
      <c r="O452" s="73"/>
    </row>
    <row r="453" spans="14:15" ht="15" customHeight="1" x14ac:dyDescent="0.15">
      <c r="N453" s="73"/>
      <c r="O453" s="73"/>
    </row>
    <row r="454" spans="14:15" ht="15" customHeight="1" x14ac:dyDescent="0.15">
      <c r="N454" s="73"/>
      <c r="O454" s="73"/>
    </row>
    <row r="455" spans="14:15" ht="15" customHeight="1" x14ac:dyDescent="0.15">
      <c r="N455" s="73"/>
      <c r="O455" s="73"/>
    </row>
    <row r="456" spans="14:15" ht="15" customHeight="1" x14ac:dyDescent="0.15">
      <c r="N456" s="73"/>
      <c r="O456" s="73"/>
    </row>
    <row r="457" spans="14:15" ht="15" customHeight="1" x14ac:dyDescent="0.15">
      <c r="N457" s="73"/>
      <c r="O457" s="73"/>
    </row>
    <row r="458" spans="14:15" ht="15" customHeight="1" x14ac:dyDescent="0.15">
      <c r="N458" s="73"/>
      <c r="O458" s="73"/>
    </row>
    <row r="459" spans="14:15" ht="15" customHeight="1" x14ac:dyDescent="0.15">
      <c r="N459" s="73"/>
      <c r="O459" s="73"/>
    </row>
    <row r="460" spans="14:15" ht="15" customHeight="1" x14ac:dyDescent="0.15">
      <c r="N460" s="73"/>
      <c r="O460" s="73"/>
    </row>
    <row r="461" spans="14:15" ht="15" customHeight="1" x14ac:dyDescent="0.15">
      <c r="N461" s="73"/>
      <c r="O461" s="73"/>
    </row>
    <row r="462" spans="14:15" ht="15" customHeight="1" x14ac:dyDescent="0.15">
      <c r="N462" s="73"/>
      <c r="O462" s="73"/>
    </row>
    <row r="463" spans="14:15" ht="15" customHeight="1" x14ac:dyDescent="0.15">
      <c r="N463" s="73"/>
      <c r="O463" s="73"/>
    </row>
    <row r="464" spans="14:15" ht="15" customHeight="1" x14ac:dyDescent="0.15">
      <c r="N464" s="73"/>
      <c r="O464" s="73"/>
    </row>
    <row r="465" spans="14:15" ht="15" customHeight="1" x14ac:dyDescent="0.15">
      <c r="N465" s="73"/>
      <c r="O465" s="73"/>
    </row>
    <row r="466" spans="14:15" ht="15" customHeight="1" x14ac:dyDescent="0.15">
      <c r="N466" s="73"/>
      <c r="O466" s="73"/>
    </row>
    <row r="467" spans="14:15" ht="15" customHeight="1" x14ac:dyDescent="0.15">
      <c r="N467" s="73"/>
      <c r="O467" s="73"/>
    </row>
    <row r="468" spans="14:15" ht="15" customHeight="1" x14ac:dyDescent="0.15">
      <c r="N468" s="73"/>
      <c r="O468" s="73"/>
    </row>
    <row r="469" spans="14:15" ht="15" customHeight="1" x14ac:dyDescent="0.15">
      <c r="N469" s="73"/>
      <c r="O469" s="73"/>
    </row>
    <row r="470" spans="14:15" ht="15" customHeight="1" x14ac:dyDescent="0.15">
      <c r="N470" s="73"/>
      <c r="O470" s="73"/>
    </row>
    <row r="471" spans="14:15" ht="15" customHeight="1" x14ac:dyDescent="0.15">
      <c r="N471" s="73"/>
      <c r="O471" s="73"/>
    </row>
    <row r="472" spans="14:15" ht="15" customHeight="1" x14ac:dyDescent="0.15">
      <c r="N472" s="73"/>
      <c r="O472" s="73"/>
    </row>
    <row r="473" spans="14:15" ht="15" customHeight="1" x14ac:dyDescent="0.15">
      <c r="N473" s="73"/>
      <c r="O473" s="73"/>
    </row>
    <row r="474" spans="14:15" ht="15" customHeight="1" x14ac:dyDescent="0.15">
      <c r="N474" s="73"/>
      <c r="O474" s="73"/>
    </row>
    <row r="475" spans="14:15" ht="15" customHeight="1" x14ac:dyDescent="0.15">
      <c r="N475" s="73"/>
      <c r="O475" s="73"/>
    </row>
    <row r="476" spans="14:15" ht="15" customHeight="1" x14ac:dyDescent="0.15">
      <c r="N476" s="73"/>
      <c r="O476" s="73"/>
    </row>
    <row r="477" spans="14:15" ht="15" customHeight="1" x14ac:dyDescent="0.15">
      <c r="N477" s="73"/>
      <c r="O477" s="73"/>
    </row>
    <row r="478" spans="14:15" ht="15" customHeight="1" x14ac:dyDescent="0.15">
      <c r="N478" s="73"/>
      <c r="O478" s="73"/>
    </row>
    <row r="479" spans="14:15" ht="15" customHeight="1" x14ac:dyDescent="0.15">
      <c r="N479" s="73"/>
      <c r="O479" s="73"/>
    </row>
    <row r="480" spans="14:15" ht="15" customHeight="1" x14ac:dyDescent="0.15">
      <c r="N480" s="73"/>
      <c r="O480" s="73"/>
    </row>
    <row r="481" spans="14:15" ht="15" customHeight="1" x14ac:dyDescent="0.15">
      <c r="N481" s="73"/>
      <c r="O481" s="73"/>
    </row>
    <row r="482" spans="14:15" ht="15" customHeight="1" x14ac:dyDescent="0.15">
      <c r="N482" s="73"/>
      <c r="O482" s="73"/>
    </row>
    <row r="483" spans="14:15" ht="15" customHeight="1" x14ac:dyDescent="0.15">
      <c r="N483" s="73"/>
      <c r="O483" s="73"/>
    </row>
    <row r="484" spans="14:15" ht="15" customHeight="1" x14ac:dyDescent="0.15">
      <c r="N484" s="73"/>
      <c r="O484" s="73"/>
    </row>
    <row r="485" spans="14:15" ht="15" customHeight="1" x14ac:dyDescent="0.15">
      <c r="N485" s="73"/>
      <c r="O485" s="73"/>
    </row>
    <row r="486" spans="14:15" ht="15" customHeight="1" x14ac:dyDescent="0.15">
      <c r="N486" s="73"/>
      <c r="O486" s="73"/>
    </row>
    <row r="487" spans="14:15" ht="15" customHeight="1" x14ac:dyDescent="0.15">
      <c r="N487" s="73"/>
      <c r="O487" s="73"/>
    </row>
    <row r="488" spans="14:15" ht="15" customHeight="1" x14ac:dyDescent="0.15">
      <c r="N488" s="73"/>
      <c r="O488" s="73"/>
    </row>
    <row r="489" spans="14:15" ht="15" customHeight="1" x14ac:dyDescent="0.15">
      <c r="N489" s="73"/>
      <c r="O489" s="73"/>
    </row>
    <row r="490" spans="14:15" ht="15" customHeight="1" x14ac:dyDescent="0.15">
      <c r="N490" s="73"/>
      <c r="O490" s="73"/>
    </row>
    <row r="491" spans="14:15" ht="15" customHeight="1" x14ac:dyDescent="0.15">
      <c r="N491" s="73"/>
      <c r="O491" s="73"/>
    </row>
    <row r="492" spans="14:15" ht="15" customHeight="1" x14ac:dyDescent="0.15">
      <c r="N492" s="73"/>
      <c r="O492" s="73"/>
    </row>
    <row r="493" spans="14:15" ht="15" customHeight="1" x14ac:dyDescent="0.15">
      <c r="N493" s="73"/>
      <c r="O493" s="73"/>
    </row>
    <row r="494" spans="14:15" ht="15" customHeight="1" x14ac:dyDescent="0.15">
      <c r="N494" s="73"/>
      <c r="O494" s="73"/>
    </row>
    <row r="495" spans="14:15" ht="15" customHeight="1" x14ac:dyDescent="0.15">
      <c r="N495" s="73"/>
      <c r="O495" s="73"/>
    </row>
    <row r="496" spans="14:15" ht="15" customHeight="1" x14ac:dyDescent="0.15">
      <c r="N496" s="73"/>
      <c r="O496" s="73"/>
    </row>
    <row r="497" spans="14:15" ht="15" customHeight="1" x14ac:dyDescent="0.15">
      <c r="N497" s="73"/>
      <c r="O497" s="73"/>
    </row>
    <row r="498" spans="14:15" ht="15" customHeight="1" x14ac:dyDescent="0.15">
      <c r="N498" s="73"/>
      <c r="O498" s="73"/>
    </row>
    <row r="499" spans="14:15" ht="15" customHeight="1" x14ac:dyDescent="0.15">
      <c r="N499" s="73"/>
      <c r="O499" s="73"/>
    </row>
    <row r="500" spans="14:15" ht="15" customHeight="1" x14ac:dyDescent="0.15">
      <c r="N500" s="73"/>
      <c r="O500" s="73"/>
    </row>
    <row r="501" spans="14:15" ht="15" customHeight="1" x14ac:dyDescent="0.15">
      <c r="N501" s="73"/>
      <c r="O501" s="73"/>
    </row>
    <row r="502" spans="14:15" ht="15" customHeight="1" x14ac:dyDescent="0.15">
      <c r="N502" s="73"/>
      <c r="O502" s="73"/>
    </row>
    <row r="503" spans="14:15" ht="15" customHeight="1" x14ac:dyDescent="0.15">
      <c r="N503" s="73"/>
      <c r="O503" s="73"/>
    </row>
    <row r="504" spans="14:15" ht="15" customHeight="1" x14ac:dyDescent="0.15">
      <c r="N504" s="73"/>
      <c r="O504" s="73"/>
    </row>
    <row r="505" spans="14:15" ht="15" customHeight="1" x14ac:dyDescent="0.15">
      <c r="N505" s="73"/>
      <c r="O505" s="73"/>
    </row>
    <row r="506" spans="14:15" ht="15" customHeight="1" x14ac:dyDescent="0.15">
      <c r="N506" s="73"/>
      <c r="O506" s="73"/>
    </row>
    <row r="507" spans="14:15" ht="15" customHeight="1" x14ac:dyDescent="0.15">
      <c r="N507" s="73"/>
      <c r="O507" s="73"/>
    </row>
    <row r="508" spans="14:15" ht="15" customHeight="1" x14ac:dyDescent="0.15">
      <c r="N508" s="73"/>
      <c r="O508" s="73"/>
    </row>
    <row r="509" spans="14:15" ht="15" customHeight="1" x14ac:dyDescent="0.15">
      <c r="N509" s="73"/>
      <c r="O509" s="73"/>
    </row>
    <row r="510" spans="14:15" ht="15" customHeight="1" x14ac:dyDescent="0.15">
      <c r="N510" s="73"/>
      <c r="O510" s="73"/>
    </row>
    <row r="511" spans="14:15" ht="15" customHeight="1" x14ac:dyDescent="0.15">
      <c r="N511" s="73"/>
      <c r="O511" s="73"/>
    </row>
    <row r="512" spans="14:15" ht="15" customHeight="1" x14ac:dyDescent="0.15">
      <c r="N512" s="73"/>
      <c r="O512" s="73"/>
    </row>
    <row r="513" spans="14:15" ht="15" customHeight="1" x14ac:dyDescent="0.15">
      <c r="N513" s="73"/>
      <c r="O513" s="73"/>
    </row>
    <row r="514" spans="14:15" ht="15" customHeight="1" x14ac:dyDescent="0.15">
      <c r="N514" s="73"/>
      <c r="O514" s="73"/>
    </row>
    <row r="515" spans="14:15" ht="15" customHeight="1" x14ac:dyDescent="0.15">
      <c r="N515" s="73"/>
      <c r="O515" s="73"/>
    </row>
    <row r="516" spans="14:15" ht="15" customHeight="1" x14ac:dyDescent="0.15">
      <c r="N516" s="73"/>
      <c r="O516" s="73"/>
    </row>
    <row r="517" spans="14:15" ht="15" customHeight="1" x14ac:dyDescent="0.15">
      <c r="N517" s="73"/>
      <c r="O517" s="73"/>
    </row>
    <row r="518" spans="14:15" ht="15" customHeight="1" x14ac:dyDescent="0.15">
      <c r="N518" s="73"/>
      <c r="O518" s="73"/>
    </row>
    <row r="519" spans="14:15" ht="15" customHeight="1" x14ac:dyDescent="0.15">
      <c r="N519" s="73"/>
      <c r="O519" s="73"/>
    </row>
    <row r="520" spans="14:15" ht="15" customHeight="1" x14ac:dyDescent="0.15">
      <c r="N520" s="73"/>
      <c r="O520" s="73"/>
    </row>
    <row r="521" spans="14:15" ht="15" customHeight="1" x14ac:dyDescent="0.15">
      <c r="N521" s="73"/>
      <c r="O521" s="73"/>
    </row>
    <row r="522" spans="14:15" ht="15" customHeight="1" x14ac:dyDescent="0.15">
      <c r="N522" s="73"/>
      <c r="O522" s="73"/>
    </row>
    <row r="523" spans="14:15" ht="15" customHeight="1" x14ac:dyDescent="0.15">
      <c r="N523" s="73"/>
      <c r="O523" s="73"/>
    </row>
    <row r="524" spans="14:15" ht="15" customHeight="1" x14ac:dyDescent="0.15">
      <c r="N524" s="73"/>
      <c r="O524" s="73"/>
    </row>
    <row r="525" spans="14:15" ht="15" customHeight="1" x14ac:dyDescent="0.15">
      <c r="N525" s="73"/>
      <c r="O525" s="73"/>
    </row>
    <row r="526" spans="14:15" ht="15" customHeight="1" x14ac:dyDescent="0.15">
      <c r="N526" s="73"/>
      <c r="O526" s="73"/>
    </row>
    <row r="527" spans="14:15" ht="15" customHeight="1" x14ac:dyDescent="0.15">
      <c r="N527" s="73"/>
      <c r="O527" s="73"/>
    </row>
    <row r="528" spans="14:15" ht="15" customHeight="1" x14ac:dyDescent="0.15">
      <c r="N528" s="73"/>
      <c r="O528" s="73"/>
    </row>
    <row r="529" spans="14:15" ht="15" customHeight="1" x14ac:dyDescent="0.15">
      <c r="N529" s="73"/>
      <c r="O529" s="73"/>
    </row>
    <row r="530" spans="14:15" ht="15" customHeight="1" x14ac:dyDescent="0.15">
      <c r="N530" s="73"/>
      <c r="O530" s="73"/>
    </row>
    <row r="531" spans="14:15" ht="15" customHeight="1" x14ac:dyDescent="0.15">
      <c r="N531" s="73"/>
      <c r="O531" s="73"/>
    </row>
    <row r="532" spans="14:15" ht="15" customHeight="1" x14ac:dyDescent="0.15">
      <c r="N532" s="73"/>
      <c r="O532" s="73"/>
    </row>
    <row r="533" spans="14:15" ht="15" customHeight="1" x14ac:dyDescent="0.15">
      <c r="N533" s="73"/>
      <c r="O533" s="73"/>
    </row>
    <row r="534" spans="14:15" ht="15" customHeight="1" x14ac:dyDescent="0.15">
      <c r="N534" s="73"/>
      <c r="O534" s="73"/>
    </row>
    <row r="535" spans="14:15" ht="15" customHeight="1" x14ac:dyDescent="0.15">
      <c r="N535" s="73"/>
      <c r="O535" s="73"/>
    </row>
    <row r="536" spans="14:15" ht="15" customHeight="1" x14ac:dyDescent="0.15">
      <c r="N536" s="73"/>
      <c r="O536" s="73"/>
    </row>
    <row r="537" spans="14:15" ht="15" customHeight="1" x14ac:dyDescent="0.15">
      <c r="N537" s="73"/>
      <c r="O537" s="73"/>
    </row>
    <row r="538" spans="14:15" ht="15" customHeight="1" x14ac:dyDescent="0.15">
      <c r="N538" s="73"/>
      <c r="O538" s="73"/>
    </row>
    <row r="539" spans="14:15" ht="15" customHeight="1" x14ac:dyDescent="0.15">
      <c r="N539" s="73"/>
      <c r="O539" s="73"/>
    </row>
    <row r="540" spans="14:15" ht="15" customHeight="1" x14ac:dyDescent="0.15">
      <c r="N540" s="73"/>
      <c r="O540" s="73"/>
    </row>
    <row r="541" spans="14:15" ht="15" customHeight="1" x14ac:dyDescent="0.15">
      <c r="N541" s="73"/>
      <c r="O541" s="73"/>
    </row>
  </sheetData>
  <phoneticPr fontId="2"/>
  <printOptions horizontalCentered="1"/>
  <pageMargins left="0.19685039370078741" right="0.19685039370078741" top="0.19685039370078741" bottom="0.19685039370078741" header="0.51181102362204722" footer="0.51181102362204722"/>
  <pageSetup paperSize="9" scale="79" pageOrder="overThenDown" orientation="landscape" r:id="rId1"/>
  <headerFooter scaleWithDoc="0"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36"/>
  <sheetViews>
    <sheetView zoomScaleNormal="100" zoomScaleSheetLayoutView="100" workbookViewId="0">
      <selection activeCell="B1" sqref="B1"/>
    </sheetView>
  </sheetViews>
  <sheetFormatPr defaultColWidth="9" defaultRowHeight="15" customHeight="1" x14ac:dyDescent="0.15"/>
  <cols>
    <col min="1" max="1" width="11.625" style="2" customWidth="1"/>
    <col min="2" max="22" width="6.125" style="3" customWidth="1"/>
    <col min="23" max="25" width="6.125" style="4" customWidth="1"/>
    <col min="26" max="29" width="6.125" style="3" customWidth="1"/>
    <col min="30" max="16384" width="9" style="6"/>
  </cols>
  <sheetData>
    <row r="1" spans="1:29" ht="18" customHeight="1" x14ac:dyDescent="0.15">
      <c r="AC1" s="1" t="s">
        <v>45</v>
      </c>
    </row>
    <row r="2" spans="1:29" ht="18" customHeight="1" thickBot="1" x14ac:dyDescent="0.2">
      <c r="A2" s="458" t="s">
        <v>131</v>
      </c>
      <c r="AC2" s="5" t="s">
        <v>121</v>
      </c>
    </row>
    <row r="3" spans="1:29" s="15" customFormat="1" ht="15" customHeight="1" thickBot="1" x14ac:dyDescent="0.2">
      <c r="A3" s="77" t="s">
        <v>47</v>
      </c>
      <c r="B3" s="78"/>
      <c r="C3" s="79">
        <v>43928</v>
      </c>
      <c r="D3" s="79">
        <v>43942</v>
      </c>
      <c r="E3" s="79">
        <v>43963</v>
      </c>
      <c r="F3" s="79">
        <v>43977</v>
      </c>
      <c r="G3" s="79">
        <v>43991</v>
      </c>
      <c r="H3" s="79">
        <v>44005</v>
      </c>
      <c r="I3" s="79">
        <v>44019</v>
      </c>
      <c r="J3" s="79">
        <v>44040</v>
      </c>
      <c r="K3" s="79">
        <v>44054</v>
      </c>
      <c r="L3" s="79">
        <v>44068</v>
      </c>
      <c r="M3" s="79">
        <v>44082</v>
      </c>
      <c r="N3" s="177">
        <v>44097</v>
      </c>
      <c r="O3" s="80">
        <v>44110</v>
      </c>
      <c r="P3" s="79">
        <v>44124</v>
      </c>
      <c r="Q3" s="79">
        <v>44139</v>
      </c>
      <c r="R3" s="79">
        <v>44153</v>
      </c>
      <c r="S3" s="79">
        <v>44166</v>
      </c>
      <c r="T3" s="79">
        <v>44180</v>
      </c>
      <c r="U3" s="79">
        <v>44202</v>
      </c>
      <c r="V3" s="79">
        <v>44215</v>
      </c>
      <c r="W3" s="81">
        <v>44229</v>
      </c>
      <c r="X3" s="81">
        <v>44243</v>
      </c>
      <c r="Y3" s="81">
        <v>44257</v>
      </c>
      <c r="Z3" s="79">
        <v>44271</v>
      </c>
      <c r="AA3" s="82" t="s">
        <v>0</v>
      </c>
      <c r="AB3" s="83" t="s">
        <v>49</v>
      </c>
      <c r="AC3" s="84" t="s">
        <v>50</v>
      </c>
    </row>
    <row r="4" spans="1:29" ht="15" customHeight="1" x14ac:dyDescent="0.15">
      <c r="A4" s="178" t="s">
        <v>95</v>
      </c>
      <c r="B4" s="86"/>
      <c r="C4" s="87"/>
      <c r="D4" s="85"/>
      <c r="E4" s="85"/>
      <c r="F4" s="85"/>
      <c r="G4" s="85"/>
      <c r="H4" s="85"/>
      <c r="I4" s="85"/>
      <c r="J4" s="85"/>
      <c r="K4" s="85"/>
      <c r="L4" s="85"/>
      <c r="M4" s="85"/>
      <c r="N4" s="86"/>
      <c r="O4" s="87"/>
      <c r="P4" s="85"/>
      <c r="Q4" s="85"/>
      <c r="R4" s="85"/>
      <c r="S4" s="85"/>
      <c r="T4" s="85"/>
      <c r="U4" s="85"/>
      <c r="V4" s="85"/>
      <c r="W4" s="88"/>
      <c r="X4" s="88"/>
      <c r="Y4" s="88"/>
      <c r="Z4" s="86"/>
      <c r="AA4" s="87"/>
      <c r="AB4" s="85"/>
      <c r="AC4" s="86"/>
    </row>
    <row r="5" spans="1:29" ht="15" hidden="1" customHeight="1" x14ac:dyDescent="0.15">
      <c r="A5" s="92" t="s">
        <v>18</v>
      </c>
      <c r="B5" s="23"/>
      <c r="C5" s="241" t="s">
        <v>10</v>
      </c>
      <c r="D5" s="242" t="s">
        <v>10</v>
      </c>
      <c r="E5" s="242" t="s">
        <v>10</v>
      </c>
      <c r="F5" s="243" t="s">
        <v>10</v>
      </c>
      <c r="G5" s="243" t="s">
        <v>10</v>
      </c>
      <c r="H5" s="243" t="s">
        <v>10</v>
      </c>
      <c r="I5" s="242" t="s">
        <v>10</v>
      </c>
      <c r="J5" s="242" t="s">
        <v>10</v>
      </c>
      <c r="K5" s="242" t="s">
        <v>10</v>
      </c>
      <c r="L5" s="242" t="s">
        <v>10</v>
      </c>
      <c r="M5" s="242" t="s">
        <v>10</v>
      </c>
      <c r="N5" s="23" t="s">
        <v>10</v>
      </c>
      <c r="O5" s="248" t="s">
        <v>10</v>
      </c>
      <c r="P5" s="242" t="s">
        <v>10</v>
      </c>
      <c r="Q5" s="242" t="s">
        <v>10</v>
      </c>
      <c r="R5" s="242" t="s">
        <v>10</v>
      </c>
      <c r="S5" s="242" t="s">
        <v>10</v>
      </c>
      <c r="T5" s="242" t="s">
        <v>10</v>
      </c>
      <c r="U5" s="242" t="s">
        <v>10</v>
      </c>
      <c r="V5" s="242" t="s">
        <v>10</v>
      </c>
      <c r="W5" s="242" t="s">
        <v>10</v>
      </c>
      <c r="X5" s="242" t="s">
        <v>10</v>
      </c>
      <c r="Y5" s="242" t="s">
        <v>10</v>
      </c>
      <c r="Z5" s="247" t="s">
        <v>10</v>
      </c>
      <c r="AA5" s="248" t="s">
        <v>10</v>
      </c>
      <c r="AB5" s="242" t="s">
        <v>10</v>
      </c>
      <c r="AC5" s="23" t="s">
        <v>10</v>
      </c>
    </row>
    <row r="6" spans="1:29" ht="15" customHeight="1" x14ac:dyDescent="0.15">
      <c r="A6" s="92" t="s">
        <v>52</v>
      </c>
      <c r="B6" s="23" t="s">
        <v>8</v>
      </c>
      <c r="C6" s="32">
        <v>2.64</v>
      </c>
      <c r="D6" s="33" t="s">
        <v>10</v>
      </c>
      <c r="E6" s="33" t="s">
        <v>10</v>
      </c>
      <c r="F6" s="33" t="s">
        <v>10</v>
      </c>
      <c r="G6" s="33">
        <v>1.71</v>
      </c>
      <c r="H6" s="33">
        <v>1.77</v>
      </c>
      <c r="I6" s="33">
        <v>2.99</v>
      </c>
      <c r="J6" s="33">
        <v>1.47</v>
      </c>
      <c r="K6" s="33">
        <v>1.9</v>
      </c>
      <c r="L6" s="33">
        <v>2.38</v>
      </c>
      <c r="M6" s="33">
        <v>1.92</v>
      </c>
      <c r="N6" s="34">
        <v>1.76</v>
      </c>
      <c r="O6" s="37">
        <v>1.44</v>
      </c>
      <c r="P6" s="33">
        <v>2.0499999999999998</v>
      </c>
      <c r="Q6" s="33">
        <v>2.93</v>
      </c>
      <c r="R6" s="33">
        <v>2.78</v>
      </c>
      <c r="S6" s="33">
        <v>2.4</v>
      </c>
      <c r="T6" s="33">
        <v>2.23</v>
      </c>
      <c r="U6" s="33">
        <v>3.36</v>
      </c>
      <c r="V6" s="33">
        <v>2.06</v>
      </c>
      <c r="W6" s="33">
        <v>1.84</v>
      </c>
      <c r="X6" s="33">
        <v>3.44</v>
      </c>
      <c r="Y6" s="33">
        <v>2.16</v>
      </c>
      <c r="Z6" s="36">
        <v>3.04</v>
      </c>
      <c r="AA6" s="37">
        <v>2.2999999999999998</v>
      </c>
      <c r="AB6" s="33">
        <v>3.44</v>
      </c>
      <c r="AC6" s="34">
        <v>1.44</v>
      </c>
    </row>
    <row r="7" spans="1:29" ht="15" customHeight="1" x14ac:dyDescent="0.15">
      <c r="A7" s="92" t="s">
        <v>53</v>
      </c>
      <c r="B7" s="23" t="s">
        <v>1</v>
      </c>
      <c r="C7" s="32">
        <v>0.23</v>
      </c>
      <c r="D7" s="33" t="s">
        <v>10</v>
      </c>
      <c r="E7" s="33" t="s">
        <v>10</v>
      </c>
      <c r="F7" s="33" t="s">
        <v>10</v>
      </c>
      <c r="G7" s="33">
        <v>0.24</v>
      </c>
      <c r="H7" s="33">
        <v>0.28000000000000003</v>
      </c>
      <c r="I7" s="33">
        <v>0.5</v>
      </c>
      <c r="J7" s="33">
        <v>0.25</v>
      </c>
      <c r="K7" s="33">
        <v>0.25</v>
      </c>
      <c r="L7" s="33">
        <v>0.35</v>
      </c>
      <c r="M7" s="33">
        <v>0.3</v>
      </c>
      <c r="N7" s="34">
        <v>0.25</v>
      </c>
      <c r="O7" s="37">
        <v>0.22</v>
      </c>
      <c r="P7" s="33">
        <v>0.33</v>
      </c>
      <c r="Q7" s="33">
        <v>0.37</v>
      </c>
      <c r="R7" s="33">
        <v>0.27</v>
      </c>
      <c r="S7" s="33">
        <v>0.24</v>
      </c>
      <c r="T7" s="33">
        <v>0.25</v>
      </c>
      <c r="U7" s="33">
        <v>0.26</v>
      </c>
      <c r="V7" s="33">
        <v>0.18</v>
      </c>
      <c r="W7" s="33">
        <v>0.15</v>
      </c>
      <c r="X7" s="33">
        <v>0.33</v>
      </c>
      <c r="Y7" s="33">
        <v>0.18</v>
      </c>
      <c r="Z7" s="36">
        <v>0.25</v>
      </c>
      <c r="AA7" s="37">
        <v>0.27</v>
      </c>
      <c r="AB7" s="33">
        <v>0.5</v>
      </c>
      <c r="AC7" s="34">
        <v>0.15</v>
      </c>
    </row>
    <row r="8" spans="1:29" ht="15" customHeight="1" thickBot="1" x14ac:dyDescent="0.2">
      <c r="A8" s="125" t="s">
        <v>54</v>
      </c>
      <c r="B8" s="39" t="s">
        <v>1</v>
      </c>
      <c r="C8" s="40">
        <v>91.3</v>
      </c>
      <c r="D8" s="41" t="s">
        <v>10</v>
      </c>
      <c r="E8" s="41" t="s">
        <v>10</v>
      </c>
      <c r="F8" s="41" t="s">
        <v>10</v>
      </c>
      <c r="G8" s="41">
        <v>86</v>
      </c>
      <c r="H8" s="41">
        <v>84.2</v>
      </c>
      <c r="I8" s="41">
        <v>83.3</v>
      </c>
      <c r="J8" s="41">
        <v>83</v>
      </c>
      <c r="K8" s="41">
        <v>86.8</v>
      </c>
      <c r="L8" s="41">
        <v>85.3</v>
      </c>
      <c r="M8" s="41">
        <v>84.4</v>
      </c>
      <c r="N8" s="42">
        <v>85.8</v>
      </c>
      <c r="O8" s="45">
        <v>84.7</v>
      </c>
      <c r="P8" s="41">
        <v>83.9</v>
      </c>
      <c r="Q8" s="41">
        <v>87.4</v>
      </c>
      <c r="R8" s="41">
        <v>90.3</v>
      </c>
      <c r="S8" s="41">
        <v>90</v>
      </c>
      <c r="T8" s="41">
        <v>88.8</v>
      </c>
      <c r="U8" s="41">
        <v>92.3</v>
      </c>
      <c r="V8" s="41">
        <v>91.3</v>
      </c>
      <c r="W8" s="41">
        <v>91.8</v>
      </c>
      <c r="X8" s="41">
        <v>90.4</v>
      </c>
      <c r="Y8" s="41">
        <v>91.7</v>
      </c>
      <c r="Z8" s="44">
        <v>91.8</v>
      </c>
      <c r="AA8" s="45">
        <v>87.8</v>
      </c>
      <c r="AB8" s="41">
        <v>92.3</v>
      </c>
      <c r="AC8" s="42">
        <v>83</v>
      </c>
    </row>
    <row r="9" spans="1:29" s="180" customFormat="1" ht="15" hidden="1" customHeight="1" thickTop="1" thickBot="1" x14ac:dyDescent="0.2">
      <c r="A9" s="376" t="s">
        <v>17</v>
      </c>
      <c r="B9" s="377" t="s">
        <v>16</v>
      </c>
      <c r="C9" s="378"/>
      <c r="D9" s="379"/>
      <c r="E9" s="380"/>
      <c r="F9" s="381"/>
      <c r="G9" s="380"/>
      <c r="H9" s="380"/>
      <c r="I9" s="380"/>
      <c r="J9" s="380"/>
      <c r="K9" s="380"/>
      <c r="L9" s="381"/>
      <c r="M9" s="380"/>
      <c r="N9" s="377"/>
      <c r="O9" s="382"/>
      <c r="P9" s="380"/>
      <c r="Q9" s="381"/>
      <c r="R9" s="381"/>
      <c r="S9" s="380"/>
      <c r="T9" s="380"/>
      <c r="U9" s="380"/>
      <c r="V9" s="380"/>
      <c r="W9" s="383"/>
      <c r="X9" s="384"/>
      <c r="Y9" s="383"/>
      <c r="Z9" s="378"/>
      <c r="AA9" s="385" t="e">
        <v>#DIV/0!</v>
      </c>
      <c r="AB9" s="381">
        <v>0</v>
      </c>
      <c r="AC9" s="386">
        <v>0</v>
      </c>
    </row>
    <row r="10" spans="1:29" ht="15.75" customHeight="1" thickTop="1" x14ac:dyDescent="0.15">
      <c r="A10" s="16" t="s">
        <v>96</v>
      </c>
      <c r="B10" s="17"/>
      <c r="C10" s="294"/>
      <c r="D10" s="295"/>
      <c r="E10" s="295"/>
      <c r="F10" s="295"/>
      <c r="G10" s="295"/>
      <c r="H10" s="295"/>
      <c r="I10" s="295"/>
      <c r="J10" s="295"/>
      <c r="K10" s="295"/>
      <c r="L10" s="295"/>
      <c r="M10" s="295"/>
      <c r="N10" s="296"/>
      <c r="O10" s="294"/>
      <c r="P10" s="295"/>
      <c r="Q10" s="295"/>
      <c r="R10" s="295"/>
      <c r="S10" s="295"/>
      <c r="T10" s="295"/>
      <c r="U10" s="295"/>
      <c r="V10" s="295"/>
      <c r="W10" s="21"/>
      <c r="X10" s="21"/>
      <c r="Y10" s="21"/>
      <c r="Z10" s="296"/>
      <c r="AA10" s="294"/>
      <c r="AB10" s="295"/>
      <c r="AC10" s="296"/>
    </row>
    <row r="11" spans="1:29" ht="15" hidden="1" customHeight="1" x14ac:dyDescent="0.15">
      <c r="A11" s="92" t="s">
        <v>18</v>
      </c>
      <c r="B11" s="23"/>
      <c r="C11" s="241" t="s">
        <v>10</v>
      </c>
      <c r="D11" s="242" t="s">
        <v>10</v>
      </c>
      <c r="E11" s="242" t="s">
        <v>10</v>
      </c>
      <c r="F11" s="243" t="s">
        <v>10</v>
      </c>
      <c r="G11" s="243" t="s">
        <v>10</v>
      </c>
      <c r="H11" s="243" t="s">
        <v>10</v>
      </c>
      <c r="I11" s="242" t="s">
        <v>10</v>
      </c>
      <c r="J11" s="242" t="s">
        <v>10</v>
      </c>
      <c r="K11" s="242" t="s">
        <v>10</v>
      </c>
      <c r="L11" s="242" t="s">
        <v>10</v>
      </c>
      <c r="M11" s="242" t="s">
        <v>10</v>
      </c>
      <c r="N11" s="23" t="s">
        <v>10</v>
      </c>
      <c r="O11" s="248" t="s">
        <v>10</v>
      </c>
      <c r="P11" s="242" t="s">
        <v>10</v>
      </c>
      <c r="Q11" s="242" t="s">
        <v>10</v>
      </c>
      <c r="R11" s="242" t="s">
        <v>10</v>
      </c>
      <c r="S11" s="242" t="s">
        <v>10</v>
      </c>
      <c r="T11" s="242" t="s">
        <v>10</v>
      </c>
      <c r="U11" s="242" t="s">
        <v>10</v>
      </c>
      <c r="V11" s="242" t="s">
        <v>10</v>
      </c>
      <c r="W11" s="242" t="s">
        <v>10</v>
      </c>
      <c r="X11" s="242" t="s">
        <v>10</v>
      </c>
      <c r="Y11" s="242" t="s">
        <v>10</v>
      </c>
      <c r="Z11" s="247" t="s">
        <v>10</v>
      </c>
      <c r="AA11" s="248" t="s">
        <v>10</v>
      </c>
      <c r="AB11" s="242" t="s">
        <v>10</v>
      </c>
      <c r="AC11" s="23" t="s">
        <v>10</v>
      </c>
    </row>
    <row r="12" spans="1:29" ht="15" customHeight="1" x14ac:dyDescent="0.15">
      <c r="A12" s="92" t="s">
        <v>52</v>
      </c>
      <c r="B12" s="23" t="s">
        <v>8</v>
      </c>
      <c r="C12" s="32">
        <v>2.89</v>
      </c>
      <c r="D12" s="33" t="s">
        <v>10</v>
      </c>
      <c r="E12" s="33" t="s">
        <v>10</v>
      </c>
      <c r="F12" s="33" t="s">
        <v>10</v>
      </c>
      <c r="G12" s="33">
        <v>2.83</v>
      </c>
      <c r="H12" s="33">
        <v>2.5</v>
      </c>
      <c r="I12" s="33">
        <v>2.63</v>
      </c>
      <c r="J12" s="33">
        <v>2.33</v>
      </c>
      <c r="K12" s="33">
        <v>2.6</v>
      </c>
      <c r="L12" s="33">
        <v>2.39</v>
      </c>
      <c r="M12" s="33">
        <v>2.02</v>
      </c>
      <c r="N12" s="34">
        <v>2.39</v>
      </c>
      <c r="O12" s="37">
        <v>2.48</v>
      </c>
      <c r="P12" s="33">
        <v>2.58</v>
      </c>
      <c r="Q12" s="33">
        <v>2.84</v>
      </c>
      <c r="R12" s="33">
        <v>2.61</v>
      </c>
      <c r="S12" s="33">
        <v>2.75</v>
      </c>
      <c r="T12" s="33">
        <v>2.34</v>
      </c>
      <c r="U12" s="33">
        <v>2.19</v>
      </c>
      <c r="V12" s="33">
        <v>2.06</v>
      </c>
      <c r="W12" s="33">
        <v>2.2999999999999998</v>
      </c>
      <c r="X12" s="33">
        <v>2.4300000000000002</v>
      </c>
      <c r="Y12" s="33">
        <v>2.38</v>
      </c>
      <c r="Z12" s="36">
        <v>2.86</v>
      </c>
      <c r="AA12" s="37">
        <v>2.5</v>
      </c>
      <c r="AB12" s="33">
        <v>2.89</v>
      </c>
      <c r="AC12" s="34">
        <v>2.02</v>
      </c>
    </row>
    <row r="13" spans="1:29" ht="15" customHeight="1" x14ac:dyDescent="0.15">
      <c r="A13" s="92" t="s">
        <v>53</v>
      </c>
      <c r="B13" s="23" t="s">
        <v>1</v>
      </c>
      <c r="C13" s="32">
        <v>0.24</v>
      </c>
      <c r="D13" s="33" t="s">
        <v>10</v>
      </c>
      <c r="E13" s="33" t="s">
        <v>10</v>
      </c>
      <c r="F13" s="33" t="s">
        <v>10</v>
      </c>
      <c r="G13" s="33">
        <v>0.22</v>
      </c>
      <c r="H13" s="33">
        <v>0.25</v>
      </c>
      <c r="I13" s="33">
        <v>0.27</v>
      </c>
      <c r="J13" s="33">
        <v>0.24</v>
      </c>
      <c r="K13" s="33">
        <v>0.22</v>
      </c>
      <c r="L13" s="33">
        <v>0.2</v>
      </c>
      <c r="M13" s="33">
        <v>0.24</v>
      </c>
      <c r="N13" s="34">
        <v>0.2</v>
      </c>
      <c r="O13" s="37">
        <v>0.23</v>
      </c>
      <c r="P13" s="33">
        <v>0.23</v>
      </c>
      <c r="Q13" s="33">
        <v>0.26</v>
      </c>
      <c r="R13" s="33">
        <v>0.21</v>
      </c>
      <c r="S13" s="33">
        <v>0.22</v>
      </c>
      <c r="T13" s="33">
        <v>0.19</v>
      </c>
      <c r="U13" s="33">
        <v>0.19</v>
      </c>
      <c r="V13" s="33">
        <v>0.17</v>
      </c>
      <c r="W13" s="33">
        <v>0.18</v>
      </c>
      <c r="X13" s="33">
        <v>0.22</v>
      </c>
      <c r="Y13" s="33">
        <v>0.19</v>
      </c>
      <c r="Z13" s="36">
        <v>0.21</v>
      </c>
      <c r="AA13" s="37">
        <v>0.22</v>
      </c>
      <c r="AB13" s="33">
        <v>0.27</v>
      </c>
      <c r="AC13" s="34">
        <v>0.17</v>
      </c>
    </row>
    <row r="14" spans="1:29" ht="15" customHeight="1" thickBot="1" x14ac:dyDescent="0.2">
      <c r="A14" s="125" t="s">
        <v>54</v>
      </c>
      <c r="B14" s="39" t="s">
        <v>1</v>
      </c>
      <c r="C14" s="68">
        <v>91.7</v>
      </c>
      <c r="D14" s="70" t="s">
        <v>10</v>
      </c>
      <c r="E14" s="70" t="s">
        <v>10</v>
      </c>
      <c r="F14" s="70" t="s">
        <v>10</v>
      </c>
      <c r="G14" s="70">
        <v>92.2</v>
      </c>
      <c r="H14" s="70">
        <v>90</v>
      </c>
      <c r="I14" s="70">
        <v>89.7</v>
      </c>
      <c r="J14" s="70">
        <v>89.7</v>
      </c>
      <c r="K14" s="70">
        <v>91.5</v>
      </c>
      <c r="L14" s="70">
        <v>91.6</v>
      </c>
      <c r="M14" s="70">
        <v>88.1</v>
      </c>
      <c r="N14" s="71">
        <v>91.6</v>
      </c>
      <c r="O14" s="69">
        <v>90.7</v>
      </c>
      <c r="P14" s="70">
        <v>91.1</v>
      </c>
      <c r="Q14" s="70">
        <v>90.8</v>
      </c>
      <c r="R14" s="70">
        <v>92</v>
      </c>
      <c r="S14" s="70">
        <v>92</v>
      </c>
      <c r="T14" s="70">
        <v>91.9</v>
      </c>
      <c r="U14" s="70">
        <v>91.3</v>
      </c>
      <c r="V14" s="70">
        <v>91.7</v>
      </c>
      <c r="W14" s="70">
        <v>92.2</v>
      </c>
      <c r="X14" s="70">
        <v>90.9</v>
      </c>
      <c r="Y14" s="70">
        <v>92</v>
      </c>
      <c r="Z14" s="188">
        <v>92.7</v>
      </c>
      <c r="AA14" s="69">
        <v>91.2</v>
      </c>
      <c r="AB14" s="70">
        <v>92.7</v>
      </c>
      <c r="AC14" s="71">
        <v>88.1</v>
      </c>
    </row>
    <row r="15" spans="1:29" ht="15" customHeight="1" thickTop="1" x14ac:dyDescent="0.15">
      <c r="A15" s="178" t="s">
        <v>97</v>
      </c>
      <c r="B15" s="86"/>
      <c r="C15" s="294"/>
      <c r="D15" s="295"/>
      <c r="E15" s="295"/>
      <c r="F15" s="295"/>
      <c r="G15" s="295"/>
      <c r="H15" s="295"/>
      <c r="I15" s="295"/>
      <c r="J15" s="295"/>
      <c r="K15" s="295"/>
      <c r="L15" s="295"/>
      <c r="M15" s="295"/>
      <c r="N15" s="296"/>
      <c r="O15" s="294"/>
      <c r="P15" s="295"/>
      <c r="Q15" s="295"/>
      <c r="R15" s="295"/>
      <c r="S15" s="295"/>
      <c r="T15" s="295"/>
      <c r="U15" s="295"/>
      <c r="V15" s="295"/>
      <c r="W15" s="21"/>
      <c r="X15" s="21"/>
      <c r="Y15" s="21"/>
      <c r="Z15" s="296"/>
      <c r="AA15" s="294"/>
      <c r="AB15" s="295"/>
      <c r="AC15" s="296"/>
    </row>
    <row r="16" spans="1:29" ht="15" hidden="1" customHeight="1" x14ac:dyDescent="0.15">
      <c r="A16" s="92" t="s">
        <v>18</v>
      </c>
      <c r="B16" s="23"/>
      <c r="C16" s="241" t="s">
        <v>10</v>
      </c>
      <c r="D16" s="242" t="s">
        <v>10</v>
      </c>
      <c r="E16" s="242" t="s">
        <v>10</v>
      </c>
      <c r="F16" s="243" t="s">
        <v>10</v>
      </c>
      <c r="G16" s="243" t="s">
        <v>10</v>
      </c>
      <c r="H16" s="243" t="s">
        <v>10</v>
      </c>
      <c r="I16" s="242" t="s">
        <v>10</v>
      </c>
      <c r="J16" s="242" t="s">
        <v>10</v>
      </c>
      <c r="K16" s="242" t="s">
        <v>10</v>
      </c>
      <c r="L16" s="242" t="s">
        <v>10</v>
      </c>
      <c r="M16" s="242" t="s">
        <v>10</v>
      </c>
      <c r="N16" s="23" t="s">
        <v>10</v>
      </c>
      <c r="O16" s="248" t="s">
        <v>10</v>
      </c>
      <c r="P16" s="242" t="s">
        <v>10</v>
      </c>
      <c r="Q16" s="242" t="s">
        <v>10</v>
      </c>
      <c r="R16" s="242" t="s">
        <v>10</v>
      </c>
      <c r="S16" s="242" t="s">
        <v>10</v>
      </c>
      <c r="T16" s="242" t="s">
        <v>10</v>
      </c>
      <c r="U16" s="242" t="s">
        <v>10</v>
      </c>
      <c r="V16" s="242" t="s">
        <v>10</v>
      </c>
      <c r="W16" s="242" t="s">
        <v>10</v>
      </c>
      <c r="X16" s="242" t="s">
        <v>10</v>
      </c>
      <c r="Y16" s="242" t="s">
        <v>10</v>
      </c>
      <c r="Z16" s="247" t="s">
        <v>10</v>
      </c>
      <c r="AA16" s="248" t="s">
        <v>10</v>
      </c>
      <c r="AB16" s="242" t="s">
        <v>10</v>
      </c>
      <c r="AC16" s="23" t="s">
        <v>10</v>
      </c>
    </row>
    <row r="17" spans="1:29" ht="15" customHeight="1" x14ac:dyDescent="0.15">
      <c r="A17" s="92" t="s">
        <v>52</v>
      </c>
      <c r="B17" s="23" t="s">
        <v>8</v>
      </c>
      <c r="C17" s="32">
        <v>3.98</v>
      </c>
      <c r="D17" s="33" t="s">
        <v>10</v>
      </c>
      <c r="E17" s="33" t="s">
        <v>10</v>
      </c>
      <c r="F17" s="33" t="s">
        <v>10</v>
      </c>
      <c r="G17" s="33">
        <v>1.76</v>
      </c>
      <c r="H17" s="33">
        <v>1.88</v>
      </c>
      <c r="I17" s="33">
        <v>3.3</v>
      </c>
      <c r="J17" s="33">
        <v>2.3199999999999998</v>
      </c>
      <c r="K17" s="33">
        <v>2.1</v>
      </c>
      <c r="L17" s="33">
        <v>3.46</v>
      </c>
      <c r="M17" s="33">
        <v>2.14</v>
      </c>
      <c r="N17" s="34">
        <v>2.25</v>
      </c>
      <c r="O17" s="37">
        <v>2.2799999999999998</v>
      </c>
      <c r="P17" s="33">
        <v>2.2200000000000002</v>
      </c>
      <c r="Q17" s="33">
        <v>3.19</v>
      </c>
      <c r="R17" s="33">
        <v>2.21</v>
      </c>
      <c r="S17" s="33">
        <v>2.4500000000000002</v>
      </c>
      <c r="T17" s="33">
        <v>2.23</v>
      </c>
      <c r="U17" s="33">
        <v>2.4700000000000002</v>
      </c>
      <c r="V17" s="33">
        <v>2.71</v>
      </c>
      <c r="W17" s="33">
        <v>3.73</v>
      </c>
      <c r="X17" s="33">
        <v>3.96</v>
      </c>
      <c r="Y17" s="33">
        <v>2.83</v>
      </c>
      <c r="Z17" s="36">
        <v>2.08</v>
      </c>
      <c r="AA17" s="37">
        <v>2.65</v>
      </c>
      <c r="AB17" s="33">
        <v>3.98</v>
      </c>
      <c r="AC17" s="34">
        <v>1.76</v>
      </c>
    </row>
    <row r="18" spans="1:29" ht="15" customHeight="1" x14ac:dyDescent="0.15">
      <c r="A18" s="92" t="s">
        <v>53</v>
      </c>
      <c r="B18" s="23" t="s">
        <v>1</v>
      </c>
      <c r="C18" s="32">
        <v>0.33</v>
      </c>
      <c r="D18" s="33" t="s">
        <v>10</v>
      </c>
      <c r="E18" s="33" t="s">
        <v>10</v>
      </c>
      <c r="F18" s="33" t="s">
        <v>10</v>
      </c>
      <c r="G18" s="33">
        <v>0.15</v>
      </c>
      <c r="H18" s="33">
        <v>0.2</v>
      </c>
      <c r="I18" s="33">
        <v>0.39</v>
      </c>
      <c r="J18" s="33">
        <v>0.26</v>
      </c>
      <c r="K18" s="33">
        <v>0.19</v>
      </c>
      <c r="L18" s="33">
        <v>0.37</v>
      </c>
      <c r="M18" s="33">
        <v>0.21</v>
      </c>
      <c r="N18" s="34">
        <v>0.21</v>
      </c>
      <c r="O18" s="37">
        <v>0.23</v>
      </c>
      <c r="P18" s="33">
        <v>0.22</v>
      </c>
      <c r="Q18" s="33">
        <v>0.3</v>
      </c>
      <c r="R18" s="33">
        <v>0.21</v>
      </c>
      <c r="S18" s="33">
        <v>0.21</v>
      </c>
      <c r="T18" s="33">
        <v>0.19</v>
      </c>
      <c r="U18" s="33">
        <v>0.19</v>
      </c>
      <c r="V18" s="33">
        <v>0.22</v>
      </c>
      <c r="W18" s="33">
        <v>0.27</v>
      </c>
      <c r="X18" s="33">
        <v>0.3</v>
      </c>
      <c r="Y18" s="33">
        <v>0.21</v>
      </c>
      <c r="Z18" s="36">
        <v>0.18</v>
      </c>
      <c r="AA18" s="37">
        <v>0.24</v>
      </c>
      <c r="AB18" s="33">
        <v>0.39</v>
      </c>
      <c r="AC18" s="34">
        <v>0.15</v>
      </c>
    </row>
    <row r="19" spans="1:29" ht="15" customHeight="1" thickBot="1" x14ac:dyDescent="0.2">
      <c r="A19" s="125" t="s">
        <v>54</v>
      </c>
      <c r="B19" s="39" t="s">
        <v>1</v>
      </c>
      <c r="C19" s="68">
        <v>91.7</v>
      </c>
      <c r="D19" s="70" t="s">
        <v>10</v>
      </c>
      <c r="E19" s="70" t="s">
        <v>10</v>
      </c>
      <c r="F19" s="70" t="s">
        <v>10</v>
      </c>
      <c r="G19" s="70">
        <v>91.5</v>
      </c>
      <c r="H19" s="70">
        <v>89.4</v>
      </c>
      <c r="I19" s="70">
        <v>88.2</v>
      </c>
      <c r="J19" s="70">
        <v>88.8</v>
      </c>
      <c r="K19" s="70">
        <v>91</v>
      </c>
      <c r="L19" s="70">
        <v>89.3</v>
      </c>
      <c r="M19" s="70">
        <v>90.2</v>
      </c>
      <c r="N19" s="71">
        <v>90.7</v>
      </c>
      <c r="O19" s="69">
        <v>89.9</v>
      </c>
      <c r="P19" s="70">
        <v>90.1</v>
      </c>
      <c r="Q19" s="70">
        <v>90.6</v>
      </c>
      <c r="R19" s="70">
        <v>90.5</v>
      </c>
      <c r="S19" s="70">
        <v>91.4</v>
      </c>
      <c r="T19" s="70">
        <v>91.5</v>
      </c>
      <c r="U19" s="70">
        <v>92.3</v>
      </c>
      <c r="V19" s="70">
        <v>91.9</v>
      </c>
      <c r="W19" s="70">
        <v>92.8</v>
      </c>
      <c r="X19" s="70">
        <v>92.4</v>
      </c>
      <c r="Y19" s="70">
        <v>92.6</v>
      </c>
      <c r="Z19" s="188">
        <v>91.3</v>
      </c>
      <c r="AA19" s="69">
        <v>90.9</v>
      </c>
      <c r="AB19" s="70">
        <v>92.8</v>
      </c>
      <c r="AC19" s="71">
        <v>88.2</v>
      </c>
    </row>
    <row r="20" spans="1:29" ht="15" customHeight="1" thickTop="1" x14ac:dyDescent="0.15">
      <c r="A20" s="178" t="s">
        <v>98</v>
      </c>
      <c r="B20" s="86"/>
      <c r="C20" s="294"/>
      <c r="D20" s="295"/>
      <c r="E20" s="295"/>
      <c r="F20" s="295"/>
      <c r="G20" s="295"/>
      <c r="H20" s="295"/>
      <c r="I20" s="295"/>
      <c r="J20" s="295"/>
      <c r="K20" s="295"/>
      <c r="L20" s="295"/>
      <c r="M20" s="295"/>
      <c r="N20" s="296"/>
      <c r="O20" s="294"/>
      <c r="P20" s="295"/>
      <c r="Q20" s="295"/>
      <c r="R20" s="295"/>
      <c r="S20" s="295"/>
      <c r="T20" s="295"/>
      <c r="U20" s="295"/>
      <c r="V20" s="295"/>
      <c r="W20" s="21"/>
      <c r="X20" s="21"/>
      <c r="Y20" s="21"/>
      <c r="Z20" s="296"/>
      <c r="AA20" s="294"/>
      <c r="AB20" s="295"/>
      <c r="AC20" s="296"/>
    </row>
    <row r="21" spans="1:29" ht="15" hidden="1" customHeight="1" x14ac:dyDescent="0.15">
      <c r="A21" s="92" t="s">
        <v>18</v>
      </c>
      <c r="B21" s="23"/>
      <c r="C21" s="241" t="s">
        <v>10</v>
      </c>
      <c r="D21" s="242" t="s">
        <v>10</v>
      </c>
      <c r="E21" s="242" t="s">
        <v>10</v>
      </c>
      <c r="F21" s="243" t="s">
        <v>10</v>
      </c>
      <c r="G21" s="243" t="s">
        <v>10</v>
      </c>
      <c r="H21" s="243" t="s">
        <v>10</v>
      </c>
      <c r="I21" s="242" t="s">
        <v>10</v>
      </c>
      <c r="J21" s="242" t="s">
        <v>10</v>
      </c>
      <c r="K21" s="242" t="s">
        <v>10</v>
      </c>
      <c r="L21" s="242" t="s">
        <v>10</v>
      </c>
      <c r="M21" s="242" t="s">
        <v>10</v>
      </c>
      <c r="N21" s="23" t="s">
        <v>10</v>
      </c>
      <c r="O21" s="248" t="s">
        <v>10</v>
      </c>
      <c r="P21" s="242" t="s">
        <v>10</v>
      </c>
      <c r="Q21" s="242" t="s">
        <v>10</v>
      </c>
      <c r="R21" s="242" t="s">
        <v>10</v>
      </c>
      <c r="S21" s="242" t="s">
        <v>10</v>
      </c>
      <c r="T21" s="242" t="s">
        <v>10</v>
      </c>
      <c r="U21" s="242" t="s">
        <v>10</v>
      </c>
      <c r="V21" s="242" t="s">
        <v>10</v>
      </c>
      <c r="W21" s="242" t="s">
        <v>10</v>
      </c>
      <c r="X21" s="242" t="s">
        <v>10</v>
      </c>
      <c r="Y21" s="242" t="s">
        <v>10</v>
      </c>
      <c r="Z21" s="247" t="s">
        <v>10</v>
      </c>
      <c r="AA21" s="248" t="s">
        <v>10</v>
      </c>
      <c r="AB21" s="242" t="s">
        <v>10</v>
      </c>
      <c r="AC21" s="23" t="s">
        <v>10</v>
      </c>
    </row>
    <row r="22" spans="1:29" ht="15" customHeight="1" x14ac:dyDescent="0.15">
      <c r="A22" s="92" t="s">
        <v>52</v>
      </c>
      <c r="B22" s="23" t="s">
        <v>8</v>
      </c>
      <c r="C22" s="32">
        <v>2.6</v>
      </c>
      <c r="D22" s="33" t="s">
        <v>10</v>
      </c>
      <c r="E22" s="33" t="s">
        <v>10</v>
      </c>
      <c r="F22" s="33" t="s">
        <v>10</v>
      </c>
      <c r="G22" s="33">
        <v>1.73</v>
      </c>
      <c r="H22" s="33">
        <v>2.0099999999999998</v>
      </c>
      <c r="I22" s="33">
        <v>1.91</v>
      </c>
      <c r="J22" s="33">
        <v>1.62</v>
      </c>
      <c r="K22" s="33">
        <v>2.08</v>
      </c>
      <c r="L22" s="33">
        <v>2.0099999999999998</v>
      </c>
      <c r="M22" s="33">
        <v>2.35</v>
      </c>
      <c r="N22" s="34">
        <v>1.8</v>
      </c>
      <c r="O22" s="37">
        <v>2.0099999999999998</v>
      </c>
      <c r="P22" s="33">
        <v>1.8</v>
      </c>
      <c r="Q22" s="33">
        <v>1.71</v>
      </c>
      <c r="R22" s="33">
        <v>2.37</v>
      </c>
      <c r="S22" s="33">
        <v>1.91</v>
      </c>
      <c r="T22" s="33">
        <v>2.37</v>
      </c>
      <c r="U22" s="33">
        <v>2.12</v>
      </c>
      <c r="V22" s="33">
        <v>1.81</v>
      </c>
      <c r="W22" s="33">
        <v>2.29</v>
      </c>
      <c r="X22" s="33">
        <v>2.02</v>
      </c>
      <c r="Y22" s="33">
        <v>2.58</v>
      </c>
      <c r="Z22" s="36">
        <v>2.48</v>
      </c>
      <c r="AA22" s="37">
        <v>2.08</v>
      </c>
      <c r="AB22" s="33">
        <v>2.6</v>
      </c>
      <c r="AC22" s="34">
        <v>1.62</v>
      </c>
    </row>
    <row r="23" spans="1:29" ht="15" customHeight="1" x14ac:dyDescent="0.15">
      <c r="A23" s="92" t="s">
        <v>53</v>
      </c>
      <c r="B23" s="23" t="s">
        <v>1</v>
      </c>
      <c r="C23" s="32">
        <v>0.19</v>
      </c>
      <c r="D23" s="33" t="s">
        <v>10</v>
      </c>
      <c r="E23" s="33" t="s">
        <v>10</v>
      </c>
      <c r="F23" s="33" t="s">
        <v>10</v>
      </c>
      <c r="G23" s="33">
        <v>0.14000000000000001</v>
      </c>
      <c r="H23" s="33">
        <v>0.17</v>
      </c>
      <c r="I23" s="33">
        <v>0.18</v>
      </c>
      <c r="J23" s="33">
        <v>0.15</v>
      </c>
      <c r="K23" s="33">
        <v>0.18</v>
      </c>
      <c r="L23" s="33">
        <v>0.15</v>
      </c>
      <c r="M23" s="33">
        <v>0.18</v>
      </c>
      <c r="N23" s="34">
        <v>0.13</v>
      </c>
      <c r="O23" s="37">
        <v>0.16</v>
      </c>
      <c r="P23" s="33">
        <v>0.15</v>
      </c>
      <c r="Q23" s="33">
        <v>0.14000000000000001</v>
      </c>
      <c r="R23" s="33">
        <v>0.17</v>
      </c>
      <c r="S23" s="33">
        <v>0.14000000000000001</v>
      </c>
      <c r="T23" s="33">
        <v>0.18</v>
      </c>
      <c r="U23" s="33">
        <v>0.15</v>
      </c>
      <c r="V23" s="33">
        <v>0.13</v>
      </c>
      <c r="W23" s="33">
        <v>0.15</v>
      </c>
      <c r="X23" s="33">
        <v>0.17</v>
      </c>
      <c r="Y23" s="33">
        <v>0.18</v>
      </c>
      <c r="Z23" s="36">
        <v>0.19</v>
      </c>
      <c r="AA23" s="37">
        <v>0.16</v>
      </c>
      <c r="AB23" s="33">
        <v>0.19</v>
      </c>
      <c r="AC23" s="34">
        <v>0.13</v>
      </c>
    </row>
    <row r="24" spans="1:29" ht="15" customHeight="1" thickBot="1" x14ac:dyDescent="0.2">
      <c r="A24" s="125" t="s">
        <v>54</v>
      </c>
      <c r="B24" s="39" t="s">
        <v>1</v>
      </c>
      <c r="C24" s="40">
        <v>92.7</v>
      </c>
      <c r="D24" s="41" t="s">
        <v>10</v>
      </c>
      <c r="E24" s="41" t="s">
        <v>10</v>
      </c>
      <c r="F24" s="41" t="s">
        <v>10</v>
      </c>
      <c r="G24" s="41">
        <v>91.9</v>
      </c>
      <c r="H24" s="41">
        <v>91.5</v>
      </c>
      <c r="I24" s="41">
        <v>90.6</v>
      </c>
      <c r="J24" s="41">
        <v>90.7</v>
      </c>
      <c r="K24" s="41">
        <v>91.3</v>
      </c>
      <c r="L24" s="41">
        <v>92.5</v>
      </c>
      <c r="M24" s="41">
        <v>92.3</v>
      </c>
      <c r="N24" s="42">
        <v>92.8</v>
      </c>
      <c r="O24" s="45">
        <v>92</v>
      </c>
      <c r="P24" s="41">
        <v>91.7</v>
      </c>
      <c r="Q24" s="41">
        <v>91.8</v>
      </c>
      <c r="R24" s="41">
        <v>92.8</v>
      </c>
      <c r="S24" s="41">
        <v>92.7</v>
      </c>
      <c r="T24" s="41">
        <v>92.4</v>
      </c>
      <c r="U24" s="41">
        <v>92.9</v>
      </c>
      <c r="V24" s="41">
        <v>92.8</v>
      </c>
      <c r="W24" s="41">
        <v>93.4</v>
      </c>
      <c r="X24" s="41">
        <v>91.6</v>
      </c>
      <c r="Y24" s="41">
        <v>93</v>
      </c>
      <c r="Z24" s="44">
        <v>92.3</v>
      </c>
      <c r="AA24" s="45">
        <v>92.2</v>
      </c>
      <c r="AB24" s="41">
        <v>93.4</v>
      </c>
      <c r="AC24" s="42">
        <v>90.6</v>
      </c>
    </row>
    <row r="25" spans="1:29" ht="15" customHeight="1" thickTop="1" x14ac:dyDescent="0.15">
      <c r="A25" s="126" t="s">
        <v>27</v>
      </c>
      <c r="B25" s="86"/>
      <c r="C25" s="300"/>
      <c r="D25" s="301"/>
      <c r="E25" s="301"/>
      <c r="F25" s="301"/>
      <c r="G25" s="301"/>
      <c r="H25" s="301"/>
      <c r="I25" s="301"/>
      <c r="J25" s="301"/>
      <c r="K25" s="301"/>
      <c r="L25" s="301"/>
      <c r="M25" s="301"/>
      <c r="N25" s="302"/>
      <c r="O25" s="300"/>
      <c r="P25" s="301"/>
      <c r="Q25" s="301"/>
      <c r="R25" s="301"/>
      <c r="S25" s="301"/>
      <c r="T25" s="301"/>
      <c r="U25" s="301"/>
      <c r="V25" s="301"/>
      <c r="W25" s="255"/>
      <c r="X25" s="255"/>
      <c r="Y25" s="255"/>
      <c r="Z25" s="302"/>
      <c r="AA25" s="300"/>
      <c r="AB25" s="301"/>
      <c r="AC25" s="302"/>
    </row>
    <row r="26" spans="1:29" ht="15" hidden="1" customHeight="1" x14ac:dyDescent="0.15">
      <c r="A26" s="92" t="s">
        <v>18</v>
      </c>
      <c r="B26" s="23"/>
      <c r="C26" s="241" t="s">
        <v>10</v>
      </c>
      <c r="D26" s="242" t="s">
        <v>10</v>
      </c>
      <c r="E26" s="242" t="s">
        <v>10</v>
      </c>
      <c r="F26" s="243" t="s">
        <v>10</v>
      </c>
      <c r="G26" s="243" t="s">
        <v>10</v>
      </c>
      <c r="H26" s="243" t="s">
        <v>10</v>
      </c>
      <c r="I26" s="242" t="s">
        <v>10</v>
      </c>
      <c r="J26" s="242" t="s">
        <v>10</v>
      </c>
      <c r="K26" s="242" t="s">
        <v>10</v>
      </c>
      <c r="L26" s="242" t="s">
        <v>10</v>
      </c>
      <c r="M26" s="242" t="s">
        <v>10</v>
      </c>
      <c r="N26" s="23" t="s">
        <v>10</v>
      </c>
      <c r="O26" s="248" t="s">
        <v>10</v>
      </c>
      <c r="P26" s="242" t="s">
        <v>10</v>
      </c>
      <c r="Q26" s="242" t="s">
        <v>10</v>
      </c>
      <c r="R26" s="242" t="s">
        <v>10</v>
      </c>
      <c r="S26" s="242" t="s">
        <v>10</v>
      </c>
      <c r="T26" s="242" t="s">
        <v>10</v>
      </c>
      <c r="U26" s="242" t="s">
        <v>10</v>
      </c>
      <c r="V26" s="242" t="s">
        <v>10</v>
      </c>
      <c r="W26" s="242" t="s">
        <v>10</v>
      </c>
      <c r="X26" s="242" t="s">
        <v>10</v>
      </c>
      <c r="Y26" s="242" t="s">
        <v>10</v>
      </c>
      <c r="Z26" s="247" t="s">
        <v>10</v>
      </c>
      <c r="AA26" s="248" t="s">
        <v>10</v>
      </c>
      <c r="AB26" s="242" t="s">
        <v>10</v>
      </c>
      <c r="AC26" s="23" t="s">
        <v>10</v>
      </c>
    </row>
    <row r="27" spans="1:29" ht="15" customHeight="1" x14ac:dyDescent="0.15">
      <c r="A27" s="92" t="s">
        <v>52</v>
      </c>
      <c r="B27" s="23" t="s">
        <v>8</v>
      </c>
      <c r="C27" s="32">
        <v>4.62</v>
      </c>
      <c r="D27" s="33" t="s">
        <v>10</v>
      </c>
      <c r="E27" s="33" t="s">
        <v>10</v>
      </c>
      <c r="F27" s="33" t="s">
        <v>10</v>
      </c>
      <c r="G27" s="33">
        <v>3.43</v>
      </c>
      <c r="H27" s="33" t="s">
        <v>10</v>
      </c>
      <c r="I27" s="33" t="s">
        <v>10</v>
      </c>
      <c r="J27" s="33">
        <v>4.42</v>
      </c>
      <c r="K27" s="33" t="s">
        <v>10</v>
      </c>
      <c r="L27" s="33" t="s">
        <v>10</v>
      </c>
      <c r="M27" s="33" t="s">
        <v>10</v>
      </c>
      <c r="N27" s="34">
        <v>5.51</v>
      </c>
      <c r="O27" s="37">
        <v>4.95</v>
      </c>
      <c r="P27" s="33" t="s">
        <v>10</v>
      </c>
      <c r="Q27" s="33" t="s">
        <v>10</v>
      </c>
      <c r="R27" s="33">
        <v>4.92</v>
      </c>
      <c r="S27" s="33">
        <v>4.29</v>
      </c>
      <c r="T27" s="33" t="s">
        <v>10</v>
      </c>
      <c r="U27" s="33" t="s">
        <v>10</v>
      </c>
      <c r="V27" s="33">
        <v>4.62</v>
      </c>
      <c r="W27" s="33">
        <v>4.8899999999999997</v>
      </c>
      <c r="X27" s="33" t="s">
        <v>10</v>
      </c>
      <c r="Y27" s="33" t="s">
        <v>10</v>
      </c>
      <c r="Z27" s="36">
        <v>4.01</v>
      </c>
      <c r="AA27" s="37">
        <v>4.57</v>
      </c>
      <c r="AB27" s="33">
        <v>5.51</v>
      </c>
      <c r="AC27" s="34">
        <v>3.43</v>
      </c>
    </row>
    <row r="28" spans="1:29" ht="15" customHeight="1" x14ac:dyDescent="0.15">
      <c r="A28" s="92" t="s">
        <v>53</v>
      </c>
      <c r="B28" s="23" t="s">
        <v>1</v>
      </c>
      <c r="C28" s="32">
        <v>0.34</v>
      </c>
      <c r="D28" s="33" t="s">
        <v>10</v>
      </c>
      <c r="E28" s="33" t="s">
        <v>10</v>
      </c>
      <c r="F28" s="33" t="s">
        <v>10</v>
      </c>
      <c r="G28" s="33">
        <v>0.28999999999999998</v>
      </c>
      <c r="H28" s="33" t="s">
        <v>10</v>
      </c>
      <c r="I28" s="33" t="s">
        <v>10</v>
      </c>
      <c r="J28" s="33">
        <v>0.49</v>
      </c>
      <c r="K28" s="33" t="s">
        <v>10</v>
      </c>
      <c r="L28" s="33" t="s">
        <v>10</v>
      </c>
      <c r="M28" s="33" t="s">
        <v>10</v>
      </c>
      <c r="N28" s="34">
        <v>0.44</v>
      </c>
      <c r="O28" s="37">
        <v>0.43</v>
      </c>
      <c r="P28" s="33" t="s">
        <v>10</v>
      </c>
      <c r="Q28" s="33" t="s">
        <v>10</v>
      </c>
      <c r="R28" s="33">
        <v>0.39</v>
      </c>
      <c r="S28" s="33">
        <v>0.33</v>
      </c>
      <c r="T28" s="33" t="s">
        <v>10</v>
      </c>
      <c r="U28" s="33" t="s">
        <v>10</v>
      </c>
      <c r="V28" s="33">
        <v>0.33</v>
      </c>
      <c r="W28" s="33">
        <v>0.32</v>
      </c>
      <c r="X28" s="33" t="s">
        <v>10</v>
      </c>
      <c r="Y28" s="33" t="s">
        <v>10</v>
      </c>
      <c r="Z28" s="36">
        <v>0.3</v>
      </c>
      <c r="AA28" s="37">
        <v>0.37</v>
      </c>
      <c r="AB28" s="33">
        <v>0.49</v>
      </c>
      <c r="AC28" s="34">
        <v>0.28999999999999998</v>
      </c>
    </row>
    <row r="29" spans="1:29" ht="15" customHeight="1" thickBot="1" x14ac:dyDescent="0.2">
      <c r="A29" s="125" t="s">
        <v>54</v>
      </c>
      <c r="B29" s="39" t="s">
        <v>1</v>
      </c>
      <c r="C29" s="68">
        <v>92.6</v>
      </c>
      <c r="D29" s="70" t="s">
        <v>10</v>
      </c>
      <c r="E29" s="70" t="s">
        <v>10</v>
      </c>
      <c r="F29" s="70" t="s">
        <v>10</v>
      </c>
      <c r="G29" s="70">
        <v>91.5</v>
      </c>
      <c r="H29" s="70" t="s">
        <v>10</v>
      </c>
      <c r="I29" s="70" t="s">
        <v>10</v>
      </c>
      <c r="J29" s="70">
        <v>88.9</v>
      </c>
      <c r="K29" s="70" t="s">
        <v>10</v>
      </c>
      <c r="L29" s="70" t="s">
        <v>10</v>
      </c>
      <c r="M29" s="70" t="s">
        <v>10</v>
      </c>
      <c r="N29" s="71">
        <v>92</v>
      </c>
      <c r="O29" s="69">
        <v>91.3</v>
      </c>
      <c r="P29" s="70" t="s">
        <v>10</v>
      </c>
      <c r="Q29" s="70" t="s">
        <v>10</v>
      </c>
      <c r="R29" s="70">
        <v>92.1</v>
      </c>
      <c r="S29" s="70">
        <v>92.3</v>
      </c>
      <c r="T29" s="70" t="s">
        <v>10</v>
      </c>
      <c r="U29" s="70" t="s">
        <v>10</v>
      </c>
      <c r="V29" s="70">
        <v>92.9</v>
      </c>
      <c r="W29" s="70">
        <v>93.5</v>
      </c>
      <c r="X29" s="70" t="s">
        <v>10</v>
      </c>
      <c r="Y29" s="70" t="s">
        <v>10</v>
      </c>
      <c r="Z29" s="188">
        <v>92.5</v>
      </c>
      <c r="AA29" s="69">
        <v>92</v>
      </c>
      <c r="AB29" s="70">
        <v>93.5</v>
      </c>
      <c r="AC29" s="71">
        <v>88.9</v>
      </c>
    </row>
    <row r="30" spans="1:29" ht="15" customHeight="1" thickTop="1" x14ac:dyDescent="0.15">
      <c r="A30" s="16" t="s">
        <v>99</v>
      </c>
      <c r="B30" s="86"/>
      <c r="C30" s="294"/>
      <c r="D30" s="295"/>
      <c r="E30" s="295"/>
      <c r="F30" s="295"/>
      <c r="G30" s="295"/>
      <c r="H30" s="295"/>
      <c r="I30" s="295"/>
      <c r="J30" s="295"/>
      <c r="K30" s="295"/>
      <c r="L30" s="295"/>
      <c r="M30" s="295"/>
      <c r="N30" s="296"/>
      <c r="O30" s="294"/>
      <c r="P30" s="295"/>
      <c r="Q30" s="295"/>
      <c r="R30" s="295"/>
      <c r="S30" s="295"/>
      <c r="T30" s="295"/>
      <c r="U30" s="295"/>
      <c r="V30" s="295"/>
      <c r="W30" s="21"/>
      <c r="X30" s="21"/>
      <c r="Y30" s="21"/>
      <c r="Z30" s="296"/>
      <c r="AA30" s="294"/>
      <c r="AB30" s="295"/>
      <c r="AC30" s="296"/>
    </row>
    <row r="31" spans="1:29" ht="15" hidden="1" customHeight="1" x14ac:dyDescent="0.15">
      <c r="A31" s="92" t="s">
        <v>18</v>
      </c>
      <c r="B31" s="23"/>
      <c r="C31" s="241" t="s">
        <v>10</v>
      </c>
      <c r="D31" s="242" t="s">
        <v>10</v>
      </c>
      <c r="E31" s="242" t="s">
        <v>10</v>
      </c>
      <c r="F31" s="243" t="s">
        <v>10</v>
      </c>
      <c r="G31" s="243" t="s">
        <v>10</v>
      </c>
      <c r="H31" s="243" t="s">
        <v>10</v>
      </c>
      <c r="I31" s="242" t="s">
        <v>10</v>
      </c>
      <c r="J31" s="242" t="s">
        <v>10</v>
      </c>
      <c r="K31" s="242" t="s">
        <v>10</v>
      </c>
      <c r="L31" s="242" t="s">
        <v>10</v>
      </c>
      <c r="M31" s="242" t="s">
        <v>10</v>
      </c>
      <c r="N31" s="23" t="s">
        <v>10</v>
      </c>
      <c r="O31" s="248" t="s">
        <v>10</v>
      </c>
      <c r="P31" s="242" t="s">
        <v>10</v>
      </c>
      <c r="Q31" s="242" t="s">
        <v>10</v>
      </c>
      <c r="R31" s="242" t="s">
        <v>10</v>
      </c>
      <c r="S31" s="242" t="s">
        <v>10</v>
      </c>
      <c r="T31" s="242" t="s">
        <v>10</v>
      </c>
      <c r="U31" s="242" t="s">
        <v>10</v>
      </c>
      <c r="V31" s="242" t="s">
        <v>10</v>
      </c>
      <c r="W31" s="242" t="s">
        <v>10</v>
      </c>
      <c r="X31" s="242" t="s">
        <v>10</v>
      </c>
      <c r="Y31" s="242" t="s">
        <v>10</v>
      </c>
      <c r="Z31" s="247" t="s">
        <v>10</v>
      </c>
      <c r="AA31" s="248" t="s">
        <v>10</v>
      </c>
      <c r="AB31" s="242" t="s">
        <v>10</v>
      </c>
      <c r="AC31" s="23" t="s">
        <v>10</v>
      </c>
    </row>
    <row r="32" spans="1:29" ht="15" customHeight="1" x14ac:dyDescent="0.15">
      <c r="A32" s="92" t="s">
        <v>52</v>
      </c>
      <c r="B32" s="23" t="s">
        <v>8</v>
      </c>
      <c r="C32" s="32">
        <v>3.69</v>
      </c>
      <c r="D32" s="33" t="s">
        <v>10</v>
      </c>
      <c r="E32" s="33" t="s">
        <v>10</v>
      </c>
      <c r="F32" s="33" t="s">
        <v>10</v>
      </c>
      <c r="G32" s="33" t="s">
        <v>10</v>
      </c>
      <c r="H32" s="33">
        <v>5.53</v>
      </c>
      <c r="I32" s="33">
        <v>5.13</v>
      </c>
      <c r="J32" s="33" t="s">
        <v>10</v>
      </c>
      <c r="K32" s="33">
        <v>5.46</v>
      </c>
      <c r="L32" s="33">
        <v>4.71</v>
      </c>
      <c r="M32" s="33">
        <v>4.6399999999999997</v>
      </c>
      <c r="N32" s="34" t="s">
        <v>10</v>
      </c>
      <c r="O32" s="37" t="s">
        <v>10</v>
      </c>
      <c r="P32" s="33">
        <v>3.93</v>
      </c>
      <c r="Q32" s="33">
        <v>3.92</v>
      </c>
      <c r="R32" s="33" t="s">
        <v>10</v>
      </c>
      <c r="S32" s="33" t="s">
        <v>10</v>
      </c>
      <c r="T32" s="33">
        <v>4.04</v>
      </c>
      <c r="U32" s="33">
        <v>4.1100000000000003</v>
      </c>
      <c r="V32" s="33" t="s">
        <v>10</v>
      </c>
      <c r="W32" s="33" t="s">
        <v>10</v>
      </c>
      <c r="X32" s="33">
        <v>3.8</v>
      </c>
      <c r="Y32" s="33">
        <v>4.62</v>
      </c>
      <c r="Z32" s="36" t="s">
        <v>10</v>
      </c>
      <c r="AA32" s="37">
        <v>4.47</v>
      </c>
      <c r="AB32" s="33">
        <v>5.53</v>
      </c>
      <c r="AC32" s="34">
        <v>3.69</v>
      </c>
    </row>
    <row r="33" spans="1:29" ht="15" customHeight="1" x14ac:dyDescent="0.15">
      <c r="A33" s="92" t="s">
        <v>53</v>
      </c>
      <c r="B33" s="23" t="s">
        <v>1</v>
      </c>
      <c r="C33" s="32">
        <v>0.28000000000000003</v>
      </c>
      <c r="D33" s="33" t="s">
        <v>10</v>
      </c>
      <c r="E33" s="33" t="s">
        <v>10</v>
      </c>
      <c r="F33" s="33" t="s">
        <v>10</v>
      </c>
      <c r="G33" s="33" t="s">
        <v>10</v>
      </c>
      <c r="H33" s="33">
        <v>0.59</v>
      </c>
      <c r="I33" s="33">
        <v>0.59</v>
      </c>
      <c r="J33" s="33" t="s">
        <v>10</v>
      </c>
      <c r="K33" s="33">
        <v>0.47</v>
      </c>
      <c r="L33" s="33">
        <v>0.39</v>
      </c>
      <c r="M33" s="33">
        <v>0.45</v>
      </c>
      <c r="N33" s="34" t="s">
        <v>10</v>
      </c>
      <c r="O33" s="37" t="s">
        <v>10</v>
      </c>
      <c r="P33" s="33">
        <v>0.38</v>
      </c>
      <c r="Q33" s="33">
        <v>0.38</v>
      </c>
      <c r="R33" s="33" t="s">
        <v>10</v>
      </c>
      <c r="S33" s="33" t="s">
        <v>10</v>
      </c>
      <c r="T33" s="33">
        <v>0.31</v>
      </c>
      <c r="U33" s="33">
        <v>0.28000000000000003</v>
      </c>
      <c r="V33" s="33" t="s">
        <v>10</v>
      </c>
      <c r="W33" s="33" t="s">
        <v>10</v>
      </c>
      <c r="X33" s="33">
        <v>0.32</v>
      </c>
      <c r="Y33" s="33">
        <v>0.3</v>
      </c>
      <c r="Z33" s="36" t="s">
        <v>10</v>
      </c>
      <c r="AA33" s="37">
        <v>0.4</v>
      </c>
      <c r="AB33" s="33">
        <v>0.59</v>
      </c>
      <c r="AC33" s="34">
        <v>0.28000000000000003</v>
      </c>
    </row>
    <row r="34" spans="1:29" ht="15" customHeight="1" thickBot="1" x14ac:dyDescent="0.2">
      <c r="A34" s="125" t="s">
        <v>54</v>
      </c>
      <c r="B34" s="39" t="s">
        <v>1</v>
      </c>
      <c r="C34" s="68">
        <v>92.4</v>
      </c>
      <c r="D34" s="70" t="s">
        <v>10</v>
      </c>
      <c r="E34" s="70" t="s">
        <v>10</v>
      </c>
      <c r="F34" s="70" t="s">
        <v>10</v>
      </c>
      <c r="G34" s="70" t="s">
        <v>10</v>
      </c>
      <c r="H34" s="70">
        <v>89.3</v>
      </c>
      <c r="I34" s="70">
        <v>88.5</v>
      </c>
      <c r="J34" s="70" t="s">
        <v>10</v>
      </c>
      <c r="K34" s="70">
        <v>91.4</v>
      </c>
      <c r="L34" s="70">
        <v>91.7</v>
      </c>
      <c r="M34" s="70">
        <v>90.3</v>
      </c>
      <c r="N34" s="71" t="s">
        <v>10</v>
      </c>
      <c r="O34" s="69" t="s">
        <v>10</v>
      </c>
      <c r="P34" s="70">
        <v>90.3</v>
      </c>
      <c r="Q34" s="70">
        <v>90.3</v>
      </c>
      <c r="R34" s="70" t="s">
        <v>10</v>
      </c>
      <c r="S34" s="70" t="s">
        <v>10</v>
      </c>
      <c r="T34" s="70">
        <v>92.3</v>
      </c>
      <c r="U34" s="70">
        <v>93.2</v>
      </c>
      <c r="V34" s="70" t="s">
        <v>10</v>
      </c>
      <c r="W34" s="70" t="s">
        <v>10</v>
      </c>
      <c r="X34" s="70">
        <v>91.6</v>
      </c>
      <c r="Y34" s="70">
        <v>93.5</v>
      </c>
      <c r="Z34" s="188" t="s">
        <v>10</v>
      </c>
      <c r="AA34" s="69">
        <v>91.2</v>
      </c>
      <c r="AB34" s="70">
        <v>93.5</v>
      </c>
      <c r="AC34" s="71">
        <v>88.5</v>
      </c>
    </row>
    <row r="35" spans="1:29" ht="15" customHeight="1" thickTop="1" x14ac:dyDescent="0.15">
      <c r="A35" s="178" t="s">
        <v>100</v>
      </c>
      <c r="B35" s="86"/>
      <c r="C35" s="49"/>
      <c r="D35" s="327"/>
      <c r="E35" s="327"/>
      <c r="F35" s="327"/>
      <c r="G35" s="327"/>
      <c r="H35" s="327"/>
      <c r="I35" s="327"/>
      <c r="J35" s="327"/>
      <c r="K35" s="327"/>
      <c r="L35" s="327"/>
      <c r="M35" s="327"/>
      <c r="N35" s="328"/>
      <c r="O35" s="294"/>
      <c r="P35" s="295"/>
      <c r="Q35" s="295"/>
      <c r="R35" s="295"/>
      <c r="S35" s="295"/>
      <c r="T35" s="295"/>
      <c r="U35" s="295"/>
      <c r="V35" s="295"/>
      <c r="W35" s="21"/>
      <c r="X35" s="21"/>
      <c r="Y35" s="21"/>
      <c r="Z35" s="296"/>
      <c r="AA35" s="294"/>
      <c r="AB35" s="295"/>
      <c r="AC35" s="296"/>
    </row>
    <row r="36" spans="1:29" ht="15" customHeight="1" x14ac:dyDescent="0.15">
      <c r="A36" s="92" t="s">
        <v>52</v>
      </c>
      <c r="B36" s="23" t="s">
        <v>8</v>
      </c>
      <c r="C36" s="32">
        <v>4.3</v>
      </c>
      <c r="D36" s="33" t="s">
        <v>10</v>
      </c>
      <c r="E36" s="33" t="s">
        <v>10</v>
      </c>
      <c r="F36" s="33" t="s">
        <v>10</v>
      </c>
      <c r="G36" s="33">
        <v>4.5999999999999996</v>
      </c>
      <c r="H36" s="33">
        <v>4.4000000000000004</v>
      </c>
      <c r="I36" s="33">
        <v>4.34</v>
      </c>
      <c r="J36" s="33" t="s">
        <v>10</v>
      </c>
      <c r="K36" s="33" t="s">
        <v>10</v>
      </c>
      <c r="L36" s="33" t="s">
        <v>10</v>
      </c>
      <c r="M36" s="33" t="s">
        <v>10</v>
      </c>
      <c r="N36" s="34" t="s">
        <v>10</v>
      </c>
      <c r="O36" s="37" t="s">
        <v>10</v>
      </c>
      <c r="P36" s="33">
        <v>4.33</v>
      </c>
      <c r="Q36" s="33">
        <v>4.28</v>
      </c>
      <c r="R36" s="33">
        <v>4.24</v>
      </c>
      <c r="S36" s="33">
        <v>4.6500000000000004</v>
      </c>
      <c r="T36" s="33" t="s">
        <v>10</v>
      </c>
      <c r="U36" s="33" t="s">
        <v>10</v>
      </c>
      <c r="V36" s="33" t="s">
        <v>10</v>
      </c>
      <c r="W36" s="33" t="s">
        <v>10</v>
      </c>
      <c r="X36" s="33">
        <v>4.5599999999999996</v>
      </c>
      <c r="Y36" s="33">
        <v>4.58</v>
      </c>
      <c r="Z36" s="36">
        <v>4.8099999999999996</v>
      </c>
      <c r="AA36" s="37">
        <v>4.46</v>
      </c>
      <c r="AB36" s="33">
        <v>4.8099999999999996</v>
      </c>
      <c r="AC36" s="34">
        <v>4.24</v>
      </c>
    </row>
    <row r="37" spans="1:29" ht="15" customHeight="1" x14ac:dyDescent="0.15">
      <c r="A37" s="92" t="s">
        <v>53</v>
      </c>
      <c r="B37" s="23" t="s">
        <v>1</v>
      </c>
      <c r="C37" s="32">
        <v>0.68</v>
      </c>
      <c r="D37" s="33" t="s">
        <v>10</v>
      </c>
      <c r="E37" s="33" t="s">
        <v>10</v>
      </c>
      <c r="F37" s="33" t="s">
        <v>10</v>
      </c>
      <c r="G37" s="33">
        <v>0.85</v>
      </c>
      <c r="H37" s="33">
        <v>0.84</v>
      </c>
      <c r="I37" s="33">
        <v>0.85</v>
      </c>
      <c r="J37" s="33" t="s">
        <v>10</v>
      </c>
      <c r="K37" s="33" t="s">
        <v>10</v>
      </c>
      <c r="L37" s="33" t="s">
        <v>10</v>
      </c>
      <c r="M37" s="33" t="s">
        <v>10</v>
      </c>
      <c r="N37" s="34" t="s">
        <v>10</v>
      </c>
      <c r="O37" s="37" t="s">
        <v>10</v>
      </c>
      <c r="P37" s="33">
        <v>0.75</v>
      </c>
      <c r="Q37" s="33">
        <v>0.74</v>
      </c>
      <c r="R37" s="33">
        <v>0.74</v>
      </c>
      <c r="S37" s="33">
        <v>0.82</v>
      </c>
      <c r="T37" s="33" t="s">
        <v>10</v>
      </c>
      <c r="U37" s="33" t="s">
        <v>10</v>
      </c>
      <c r="V37" s="33" t="s">
        <v>10</v>
      </c>
      <c r="W37" s="33" t="s">
        <v>10</v>
      </c>
      <c r="X37" s="33">
        <v>0.69</v>
      </c>
      <c r="Y37" s="33">
        <v>0.74</v>
      </c>
      <c r="Z37" s="36">
        <v>0.74</v>
      </c>
      <c r="AA37" s="37">
        <v>0.77</v>
      </c>
      <c r="AB37" s="33">
        <v>0.85</v>
      </c>
      <c r="AC37" s="34">
        <v>0.68</v>
      </c>
    </row>
    <row r="38" spans="1:29" ht="15" customHeight="1" thickBot="1" x14ac:dyDescent="0.2">
      <c r="A38" s="125" t="s">
        <v>54</v>
      </c>
      <c r="B38" s="39" t="s">
        <v>1</v>
      </c>
      <c r="C38" s="68">
        <v>84.2</v>
      </c>
      <c r="D38" s="70" t="s">
        <v>10</v>
      </c>
      <c r="E38" s="70" t="s">
        <v>10</v>
      </c>
      <c r="F38" s="70" t="s">
        <v>10</v>
      </c>
      <c r="G38" s="70">
        <v>81.5</v>
      </c>
      <c r="H38" s="70">
        <v>80.900000000000006</v>
      </c>
      <c r="I38" s="70">
        <v>80.400000000000006</v>
      </c>
      <c r="J38" s="70" t="s">
        <v>10</v>
      </c>
      <c r="K38" s="70" t="s">
        <v>10</v>
      </c>
      <c r="L38" s="70" t="s">
        <v>10</v>
      </c>
      <c r="M38" s="70" t="s">
        <v>10</v>
      </c>
      <c r="N38" s="71" t="s">
        <v>10</v>
      </c>
      <c r="O38" s="69" t="s">
        <v>10</v>
      </c>
      <c r="P38" s="70">
        <v>82.7</v>
      </c>
      <c r="Q38" s="70">
        <v>82.7</v>
      </c>
      <c r="R38" s="70">
        <v>82.5</v>
      </c>
      <c r="S38" s="70">
        <v>82.4</v>
      </c>
      <c r="T38" s="70" t="s">
        <v>10</v>
      </c>
      <c r="U38" s="70" t="s">
        <v>10</v>
      </c>
      <c r="V38" s="70" t="s">
        <v>10</v>
      </c>
      <c r="W38" s="70" t="s">
        <v>10</v>
      </c>
      <c r="X38" s="70">
        <v>84.9</v>
      </c>
      <c r="Y38" s="70">
        <v>83.8</v>
      </c>
      <c r="Z38" s="188">
        <v>84.6</v>
      </c>
      <c r="AA38" s="69">
        <v>82.8</v>
      </c>
      <c r="AB38" s="70">
        <v>84.9</v>
      </c>
      <c r="AC38" s="71">
        <v>80.400000000000006</v>
      </c>
    </row>
    <row r="39" spans="1:29" ht="15" customHeight="1" thickTop="1" x14ac:dyDescent="0.15">
      <c r="A39" s="181" t="s">
        <v>101</v>
      </c>
      <c r="B39" s="20"/>
      <c r="C39" s="295"/>
      <c r="D39" s="295"/>
      <c r="E39" s="295"/>
      <c r="F39" s="295"/>
      <c r="G39" s="295"/>
      <c r="H39" s="295"/>
      <c r="I39" s="295"/>
      <c r="J39" s="295"/>
      <c r="K39" s="295"/>
      <c r="L39" s="295"/>
      <c r="M39" s="295"/>
      <c r="N39" s="296"/>
      <c r="O39" s="294"/>
      <c r="P39" s="295"/>
      <c r="Q39" s="295"/>
      <c r="R39" s="295"/>
      <c r="S39" s="295"/>
      <c r="T39" s="295"/>
      <c r="U39" s="295"/>
      <c r="V39" s="295"/>
      <c r="W39" s="21"/>
      <c r="X39" s="21"/>
      <c r="Y39" s="21"/>
      <c r="Z39" s="295"/>
      <c r="AA39" s="294"/>
      <c r="AB39" s="295"/>
      <c r="AC39" s="296"/>
    </row>
    <row r="40" spans="1:29" ht="15" customHeight="1" x14ac:dyDescent="0.15">
      <c r="A40" s="182" t="s">
        <v>52</v>
      </c>
      <c r="B40" s="163" t="s">
        <v>8</v>
      </c>
      <c r="C40" s="32" t="s">
        <v>10</v>
      </c>
      <c r="D40" s="33" t="s">
        <v>10</v>
      </c>
      <c r="E40" s="33" t="s">
        <v>10</v>
      </c>
      <c r="F40" s="33" t="s">
        <v>10</v>
      </c>
      <c r="G40" s="33">
        <v>4.53</v>
      </c>
      <c r="H40" s="33">
        <v>4.3099999999999996</v>
      </c>
      <c r="I40" s="33">
        <v>4.26</v>
      </c>
      <c r="J40" s="33">
        <v>3.9</v>
      </c>
      <c r="K40" s="33">
        <v>4.0199999999999996</v>
      </c>
      <c r="L40" s="33">
        <v>4.42</v>
      </c>
      <c r="M40" s="33">
        <v>4.4000000000000004</v>
      </c>
      <c r="N40" s="34">
        <v>3.18</v>
      </c>
      <c r="O40" s="37">
        <v>4.3600000000000003</v>
      </c>
      <c r="P40" s="33" t="s">
        <v>10</v>
      </c>
      <c r="Q40" s="33" t="s">
        <v>10</v>
      </c>
      <c r="R40" s="33" t="s">
        <v>10</v>
      </c>
      <c r="S40" s="33" t="s">
        <v>10</v>
      </c>
      <c r="T40" s="33">
        <v>4.76</v>
      </c>
      <c r="U40" s="33">
        <v>4.8099999999999996</v>
      </c>
      <c r="V40" s="33">
        <v>4.9400000000000004</v>
      </c>
      <c r="W40" s="33">
        <v>4.76</v>
      </c>
      <c r="X40" s="33" t="s">
        <v>10</v>
      </c>
      <c r="Y40" s="33" t="s">
        <v>10</v>
      </c>
      <c r="Z40" s="36" t="s">
        <v>10</v>
      </c>
      <c r="AA40" s="37">
        <v>4.3600000000000003</v>
      </c>
      <c r="AB40" s="33">
        <v>4.9400000000000004</v>
      </c>
      <c r="AC40" s="34">
        <v>3.18</v>
      </c>
    </row>
    <row r="41" spans="1:29" ht="15" customHeight="1" x14ac:dyDescent="0.15">
      <c r="A41" s="92" t="s">
        <v>53</v>
      </c>
      <c r="B41" s="23" t="s">
        <v>1</v>
      </c>
      <c r="C41" s="32" t="s">
        <v>10</v>
      </c>
      <c r="D41" s="33" t="s">
        <v>10</v>
      </c>
      <c r="E41" s="33" t="s">
        <v>10</v>
      </c>
      <c r="F41" s="33" t="s">
        <v>10</v>
      </c>
      <c r="G41" s="33">
        <v>0.85</v>
      </c>
      <c r="H41" s="33">
        <v>0.83</v>
      </c>
      <c r="I41" s="33">
        <v>0.85</v>
      </c>
      <c r="J41" s="33">
        <v>0.83</v>
      </c>
      <c r="K41" s="33">
        <v>0.86</v>
      </c>
      <c r="L41" s="33">
        <v>0.94</v>
      </c>
      <c r="M41" s="33">
        <v>0.99</v>
      </c>
      <c r="N41" s="34">
        <v>0.65</v>
      </c>
      <c r="O41" s="37">
        <v>0.84</v>
      </c>
      <c r="P41" s="33" t="s">
        <v>10</v>
      </c>
      <c r="Q41" s="33" t="s">
        <v>10</v>
      </c>
      <c r="R41" s="33" t="s">
        <v>10</v>
      </c>
      <c r="S41" s="33" t="s">
        <v>10</v>
      </c>
      <c r="T41" s="33">
        <v>0.81</v>
      </c>
      <c r="U41" s="33">
        <v>0.78</v>
      </c>
      <c r="V41" s="33">
        <v>0.75</v>
      </c>
      <c r="W41" s="33">
        <v>0.72</v>
      </c>
      <c r="X41" s="33" t="s">
        <v>10</v>
      </c>
      <c r="Y41" s="33" t="s">
        <v>10</v>
      </c>
      <c r="Z41" s="36" t="s">
        <v>10</v>
      </c>
      <c r="AA41" s="37">
        <v>0.82</v>
      </c>
      <c r="AB41" s="33">
        <v>0.99</v>
      </c>
      <c r="AC41" s="34">
        <v>0.65</v>
      </c>
    </row>
    <row r="42" spans="1:29" ht="15" customHeight="1" thickBot="1" x14ac:dyDescent="0.2">
      <c r="A42" s="125" t="s">
        <v>54</v>
      </c>
      <c r="B42" s="39" t="s">
        <v>1</v>
      </c>
      <c r="C42" s="68" t="s">
        <v>10</v>
      </c>
      <c r="D42" s="70" t="s">
        <v>10</v>
      </c>
      <c r="E42" s="70" t="s">
        <v>10</v>
      </c>
      <c r="F42" s="70" t="s">
        <v>10</v>
      </c>
      <c r="G42" s="70">
        <v>81.2</v>
      </c>
      <c r="H42" s="70">
        <v>80.7</v>
      </c>
      <c r="I42" s="70">
        <v>80</v>
      </c>
      <c r="J42" s="70">
        <v>78.7</v>
      </c>
      <c r="K42" s="70">
        <v>78.599999999999994</v>
      </c>
      <c r="L42" s="70">
        <v>78.7</v>
      </c>
      <c r="M42" s="70">
        <v>77.5</v>
      </c>
      <c r="N42" s="71">
        <v>79.599999999999994</v>
      </c>
      <c r="O42" s="69">
        <v>80.7</v>
      </c>
      <c r="P42" s="70" t="s">
        <v>10</v>
      </c>
      <c r="Q42" s="70" t="s">
        <v>10</v>
      </c>
      <c r="R42" s="70" t="s">
        <v>10</v>
      </c>
      <c r="S42" s="70" t="s">
        <v>10</v>
      </c>
      <c r="T42" s="70">
        <v>83</v>
      </c>
      <c r="U42" s="70">
        <v>83.8</v>
      </c>
      <c r="V42" s="70">
        <v>84.8</v>
      </c>
      <c r="W42" s="70">
        <v>84.9</v>
      </c>
      <c r="X42" s="70" t="s">
        <v>10</v>
      </c>
      <c r="Y42" s="70" t="s">
        <v>10</v>
      </c>
      <c r="Z42" s="188" t="s">
        <v>10</v>
      </c>
      <c r="AA42" s="69">
        <v>80.900000000000006</v>
      </c>
      <c r="AB42" s="70">
        <v>84.9</v>
      </c>
      <c r="AC42" s="71">
        <v>77.5</v>
      </c>
    </row>
    <row r="43" spans="1:29" ht="15" customHeight="1" thickTop="1" x14ac:dyDescent="0.15">
      <c r="A43" s="181" t="s">
        <v>102</v>
      </c>
      <c r="B43" s="20"/>
      <c r="C43" s="295"/>
      <c r="D43" s="295"/>
      <c r="E43" s="295"/>
      <c r="F43" s="295"/>
      <c r="G43" s="295"/>
      <c r="H43" s="295"/>
      <c r="I43" s="295"/>
      <c r="J43" s="295"/>
      <c r="K43" s="295"/>
      <c r="L43" s="295"/>
      <c r="M43" s="295"/>
      <c r="N43" s="296"/>
      <c r="O43" s="294"/>
      <c r="P43" s="295"/>
      <c r="Q43" s="295"/>
      <c r="R43" s="295"/>
      <c r="S43" s="295"/>
      <c r="T43" s="295"/>
      <c r="U43" s="295"/>
      <c r="V43" s="295"/>
      <c r="W43" s="21"/>
      <c r="X43" s="21"/>
      <c r="Y43" s="21"/>
      <c r="Z43" s="295"/>
      <c r="AA43" s="294"/>
      <c r="AB43" s="295"/>
      <c r="AC43" s="296"/>
    </row>
    <row r="44" spans="1:29" ht="15" customHeight="1" x14ac:dyDescent="0.15">
      <c r="A44" s="182" t="s">
        <v>52</v>
      </c>
      <c r="B44" s="163" t="s">
        <v>8</v>
      </c>
      <c r="C44" s="32" t="s">
        <v>10</v>
      </c>
      <c r="D44" s="33" t="s">
        <v>10</v>
      </c>
      <c r="E44" s="33" t="s">
        <v>10</v>
      </c>
      <c r="F44" s="33" t="s">
        <v>10</v>
      </c>
      <c r="G44" s="33" t="s">
        <v>10</v>
      </c>
      <c r="H44" s="33" t="s">
        <v>10</v>
      </c>
      <c r="I44" s="33" t="s">
        <v>10</v>
      </c>
      <c r="J44" s="33">
        <v>3.94</v>
      </c>
      <c r="K44" s="33">
        <v>3.75</v>
      </c>
      <c r="L44" s="33">
        <v>3.88</v>
      </c>
      <c r="M44" s="33">
        <v>3.98</v>
      </c>
      <c r="N44" s="34" t="s">
        <v>10</v>
      </c>
      <c r="O44" s="37" t="s">
        <v>10</v>
      </c>
      <c r="P44" s="33" t="s">
        <v>10</v>
      </c>
      <c r="Q44" s="33" t="s">
        <v>10</v>
      </c>
      <c r="R44" s="33">
        <v>4.2699999999999996</v>
      </c>
      <c r="S44" s="33">
        <v>4.28</v>
      </c>
      <c r="T44" s="33">
        <v>4.3600000000000003</v>
      </c>
      <c r="U44" s="33">
        <v>4.47</v>
      </c>
      <c r="V44" s="33">
        <v>4.51</v>
      </c>
      <c r="W44" s="33">
        <v>4.3</v>
      </c>
      <c r="X44" s="33">
        <v>4.42</v>
      </c>
      <c r="Y44" s="33">
        <v>4.38</v>
      </c>
      <c r="Z44" s="36" t="s">
        <v>10</v>
      </c>
      <c r="AA44" s="37">
        <v>4.21</v>
      </c>
      <c r="AB44" s="33">
        <v>4.51</v>
      </c>
      <c r="AC44" s="34">
        <v>3.75</v>
      </c>
    </row>
    <row r="45" spans="1:29" ht="15" customHeight="1" x14ac:dyDescent="0.15">
      <c r="A45" s="92" t="s">
        <v>53</v>
      </c>
      <c r="B45" s="23" t="s">
        <v>1</v>
      </c>
      <c r="C45" s="32" t="s">
        <v>10</v>
      </c>
      <c r="D45" s="33" t="s">
        <v>10</v>
      </c>
      <c r="E45" s="33" t="s">
        <v>10</v>
      </c>
      <c r="F45" s="33" t="s">
        <v>10</v>
      </c>
      <c r="G45" s="33" t="s">
        <v>10</v>
      </c>
      <c r="H45" s="33" t="s">
        <v>10</v>
      </c>
      <c r="I45" s="33" t="s">
        <v>10</v>
      </c>
      <c r="J45" s="33">
        <v>0.84</v>
      </c>
      <c r="K45" s="33">
        <v>0.8</v>
      </c>
      <c r="L45" s="33">
        <v>0.81</v>
      </c>
      <c r="M45" s="33">
        <v>0.91</v>
      </c>
      <c r="N45" s="34" t="s">
        <v>10</v>
      </c>
      <c r="O45" s="37" t="s">
        <v>10</v>
      </c>
      <c r="P45" s="33" t="s">
        <v>10</v>
      </c>
      <c r="Q45" s="33" t="s">
        <v>10</v>
      </c>
      <c r="R45" s="33">
        <v>0.75</v>
      </c>
      <c r="S45" s="33">
        <v>0.8</v>
      </c>
      <c r="T45" s="33">
        <v>0.73</v>
      </c>
      <c r="U45" s="33">
        <v>0.72</v>
      </c>
      <c r="V45" s="33">
        <v>0.69</v>
      </c>
      <c r="W45" s="33">
        <v>0.65</v>
      </c>
      <c r="X45" s="33">
        <v>0.67</v>
      </c>
      <c r="Y45" s="33">
        <v>0.71</v>
      </c>
      <c r="Z45" s="36" t="s">
        <v>10</v>
      </c>
      <c r="AA45" s="37">
        <v>0.76</v>
      </c>
      <c r="AB45" s="33">
        <v>0.91</v>
      </c>
      <c r="AC45" s="34">
        <v>0.65</v>
      </c>
    </row>
    <row r="46" spans="1:29" ht="15" customHeight="1" thickBot="1" x14ac:dyDescent="0.2">
      <c r="A46" s="125" t="s">
        <v>54</v>
      </c>
      <c r="B46" s="39" t="s">
        <v>1</v>
      </c>
      <c r="C46" s="316" t="s">
        <v>10</v>
      </c>
      <c r="D46" s="251" t="s">
        <v>10</v>
      </c>
      <c r="E46" s="251" t="s">
        <v>10</v>
      </c>
      <c r="F46" s="251" t="s">
        <v>10</v>
      </c>
      <c r="G46" s="251" t="s">
        <v>10</v>
      </c>
      <c r="H46" s="251" t="s">
        <v>10</v>
      </c>
      <c r="I46" s="251" t="s">
        <v>10</v>
      </c>
      <c r="J46" s="251">
        <v>78.7</v>
      </c>
      <c r="K46" s="251">
        <v>78.7</v>
      </c>
      <c r="L46" s="251">
        <v>79.099999999999994</v>
      </c>
      <c r="M46" s="251">
        <v>77.099999999999994</v>
      </c>
      <c r="N46" s="67" t="s">
        <v>10</v>
      </c>
      <c r="O46" s="317" t="s">
        <v>10</v>
      </c>
      <c r="P46" s="251" t="s">
        <v>10</v>
      </c>
      <c r="Q46" s="251" t="s">
        <v>10</v>
      </c>
      <c r="R46" s="251">
        <v>82.4</v>
      </c>
      <c r="S46" s="251">
        <v>81.3</v>
      </c>
      <c r="T46" s="251">
        <v>83.3</v>
      </c>
      <c r="U46" s="251">
        <v>83.9</v>
      </c>
      <c r="V46" s="251">
        <v>84.7</v>
      </c>
      <c r="W46" s="251">
        <v>84.9</v>
      </c>
      <c r="X46" s="251">
        <v>84.8</v>
      </c>
      <c r="Y46" s="251">
        <v>83.8</v>
      </c>
      <c r="Z46" s="222" t="s">
        <v>10</v>
      </c>
      <c r="AA46" s="317">
        <v>81.900000000000006</v>
      </c>
      <c r="AB46" s="251">
        <v>84.9</v>
      </c>
      <c r="AC46" s="67">
        <v>77.099999999999994</v>
      </c>
    </row>
    <row r="47" spans="1:29" ht="15" customHeight="1" thickTop="1" x14ac:dyDescent="0.15">
      <c r="A47" s="181" t="s">
        <v>103</v>
      </c>
      <c r="B47" s="20"/>
      <c r="C47" s="295"/>
      <c r="D47" s="295"/>
      <c r="E47" s="295"/>
      <c r="F47" s="295"/>
      <c r="G47" s="295"/>
      <c r="H47" s="295"/>
      <c r="I47" s="295"/>
      <c r="J47" s="295"/>
      <c r="K47" s="295"/>
      <c r="L47" s="295"/>
      <c r="M47" s="295"/>
      <c r="N47" s="296"/>
      <c r="O47" s="294"/>
      <c r="P47" s="295"/>
      <c r="Q47" s="295"/>
      <c r="R47" s="295"/>
      <c r="S47" s="295"/>
      <c r="T47" s="295"/>
      <c r="U47" s="295"/>
      <c r="V47" s="295"/>
      <c r="W47" s="21"/>
      <c r="X47" s="21"/>
      <c r="Y47" s="21"/>
      <c r="Z47" s="295"/>
      <c r="AA47" s="294"/>
      <c r="AB47" s="295"/>
      <c r="AC47" s="296"/>
    </row>
    <row r="48" spans="1:29" ht="15" customHeight="1" x14ac:dyDescent="0.15">
      <c r="A48" s="182" t="s">
        <v>52</v>
      </c>
      <c r="B48" s="163" t="s">
        <v>8</v>
      </c>
      <c r="C48" s="32">
        <v>4.21</v>
      </c>
      <c r="D48" s="33" t="s">
        <v>10</v>
      </c>
      <c r="E48" s="33" t="s">
        <v>10</v>
      </c>
      <c r="F48" s="33" t="s">
        <v>10</v>
      </c>
      <c r="G48" s="33" t="s">
        <v>10</v>
      </c>
      <c r="H48" s="33">
        <v>4.42</v>
      </c>
      <c r="I48" s="33">
        <v>3.84</v>
      </c>
      <c r="J48" s="33">
        <v>3.92</v>
      </c>
      <c r="K48" s="33" t="s">
        <v>10</v>
      </c>
      <c r="L48" s="33" t="s">
        <v>10</v>
      </c>
      <c r="M48" s="33" t="s">
        <v>10</v>
      </c>
      <c r="N48" s="34" t="s">
        <v>10</v>
      </c>
      <c r="O48" s="37">
        <v>4.5</v>
      </c>
      <c r="P48" s="33">
        <v>4.5199999999999996</v>
      </c>
      <c r="Q48" s="33">
        <v>4.25</v>
      </c>
      <c r="R48" s="33">
        <v>4.0999999999999996</v>
      </c>
      <c r="S48" s="33">
        <v>4.18</v>
      </c>
      <c r="T48" s="33">
        <v>4.51</v>
      </c>
      <c r="U48" s="33">
        <v>4.3899999999999997</v>
      </c>
      <c r="V48" s="33" t="s">
        <v>10</v>
      </c>
      <c r="W48" s="33" t="s">
        <v>10</v>
      </c>
      <c r="X48" s="33" t="s">
        <v>10</v>
      </c>
      <c r="Y48" s="33" t="s">
        <v>10</v>
      </c>
      <c r="Z48" s="36">
        <v>4.54</v>
      </c>
      <c r="AA48" s="37">
        <v>4.28</v>
      </c>
      <c r="AB48" s="33">
        <v>4.54</v>
      </c>
      <c r="AC48" s="34">
        <v>3.84</v>
      </c>
    </row>
    <row r="49" spans="1:29" ht="15" customHeight="1" x14ac:dyDescent="0.15">
      <c r="A49" s="92" t="s">
        <v>53</v>
      </c>
      <c r="B49" s="23" t="s">
        <v>1</v>
      </c>
      <c r="C49" s="32">
        <v>0.68</v>
      </c>
      <c r="D49" s="33" t="s">
        <v>10</v>
      </c>
      <c r="E49" s="33" t="s">
        <v>10</v>
      </c>
      <c r="F49" s="33" t="s">
        <v>10</v>
      </c>
      <c r="G49" s="33" t="s">
        <v>10</v>
      </c>
      <c r="H49" s="33">
        <v>0.85</v>
      </c>
      <c r="I49" s="33">
        <v>0.76</v>
      </c>
      <c r="J49" s="33">
        <v>0.83</v>
      </c>
      <c r="K49" s="33" t="s">
        <v>10</v>
      </c>
      <c r="L49" s="33" t="s">
        <v>10</v>
      </c>
      <c r="M49" s="33" t="s">
        <v>10</v>
      </c>
      <c r="N49" s="34" t="s">
        <v>10</v>
      </c>
      <c r="O49" s="37">
        <v>0.86</v>
      </c>
      <c r="P49" s="33">
        <v>0.79</v>
      </c>
      <c r="Q49" s="33">
        <v>0.73</v>
      </c>
      <c r="R49" s="33">
        <v>0.72</v>
      </c>
      <c r="S49" s="33">
        <v>0.77</v>
      </c>
      <c r="T49" s="33">
        <v>0.76</v>
      </c>
      <c r="U49" s="33">
        <v>0.71</v>
      </c>
      <c r="V49" s="33" t="s">
        <v>10</v>
      </c>
      <c r="W49" s="33" t="s">
        <v>10</v>
      </c>
      <c r="X49" s="33" t="s">
        <v>10</v>
      </c>
      <c r="Y49" s="33" t="s">
        <v>10</v>
      </c>
      <c r="Z49" s="36">
        <v>0.7</v>
      </c>
      <c r="AA49" s="37">
        <v>0.76</v>
      </c>
      <c r="AB49" s="33">
        <v>0.86</v>
      </c>
      <c r="AC49" s="34">
        <v>0.68</v>
      </c>
    </row>
    <row r="50" spans="1:29" ht="15" customHeight="1" thickBot="1" x14ac:dyDescent="0.2">
      <c r="A50" s="161" t="s">
        <v>54</v>
      </c>
      <c r="B50" s="67" t="s">
        <v>1</v>
      </c>
      <c r="C50" s="68">
        <v>83.8</v>
      </c>
      <c r="D50" s="70" t="s">
        <v>10</v>
      </c>
      <c r="E50" s="70" t="s">
        <v>10</v>
      </c>
      <c r="F50" s="70" t="s">
        <v>10</v>
      </c>
      <c r="G50" s="70" t="s">
        <v>10</v>
      </c>
      <c r="H50" s="70">
        <v>80.8</v>
      </c>
      <c r="I50" s="70">
        <v>80.2</v>
      </c>
      <c r="J50" s="70">
        <v>78.8</v>
      </c>
      <c r="K50" s="70" t="s">
        <v>10</v>
      </c>
      <c r="L50" s="70" t="s">
        <v>10</v>
      </c>
      <c r="M50" s="70" t="s">
        <v>10</v>
      </c>
      <c r="N50" s="71" t="s">
        <v>10</v>
      </c>
      <c r="O50" s="69">
        <v>80.900000000000006</v>
      </c>
      <c r="P50" s="70">
        <v>82.5</v>
      </c>
      <c r="Q50" s="70">
        <v>82.8</v>
      </c>
      <c r="R50" s="70">
        <v>82.4</v>
      </c>
      <c r="S50" s="70">
        <v>81.599999999999994</v>
      </c>
      <c r="T50" s="70">
        <v>83.1</v>
      </c>
      <c r="U50" s="70">
        <v>83.8</v>
      </c>
      <c r="V50" s="70" t="s">
        <v>10</v>
      </c>
      <c r="W50" s="70" t="s">
        <v>10</v>
      </c>
      <c r="X50" s="70" t="s">
        <v>10</v>
      </c>
      <c r="Y50" s="70" t="s">
        <v>10</v>
      </c>
      <c r="Z50" s="188">
        <v>84.6</v>
      </c>
      <c r="AA50" s="69">
        <v>82.1</v>
      </c>
      <c r="AB50" s="70">
        <v>84.6</v>
      </c>
      <c r="AC50" s="71">
        <v>78.8</v>
      </c>
    </row>
    <row r="51" spans="1:29" ht="15" customHeight="1" thickTop="1" x14ac:dyDescent="0.15">
      <c r="A51" s="181" t="s">
        <v>104</v>
      </c>
      <c r="B51" s="20"/>
      <c r="C51" s="295"/>
      <c r="D51" s="295"/>
      <c r="E51" s="295"/>
      <c r="F51" s="295"/>
      <c r="G51" s="295"/>
      <c r="H51" s="295"/>
      <c r="I51" s="295"/>
      <c r="J51" s="295"/>
      <c r="K51" s="295"/>
      <c r="L51" s="295"/>
      <c r="M51" s="295"/>
      <c r="N51" s="296"/>
      <c r="O51" s="294"/>
      <c r="P51" s="295"/>
      <c r="Q51" s="295"/>
      <c r="R51" s="295"/>
      <c r="S51" s="295"/>
      <c r="T51" s="295"/>
      <c r="U51" s="295"/>
      <c r="V51" s="295"/>
      <c r="W51" s="21"/>
      <c r="X51" s="21"/>
      <c r="Y51" s="21"/>
      <c r="Z51" s="295"/>
      <c r="AA51" s="294"/>
      <c r="AB51" s="295"/>
      <c r="AC51" s="296"/>
    </row>
    <row r="52" spans="1:29" ht="15" customHeight="1" x14ac:dyDescent="0.15">
      <c r="A52" s="182" t="s">
        <v>52</v>
      </c>
      <c r="B52" s="163" t="s">
        <v>8</v>
      </c>
      <c r="C52" s="32">
        <v>4.3099999999999996</v>
      </c>
      <c r="D52" s="33" t="s">
        <v>10</v>
      </c>
      <c r="E52" s="33" t="s">
        <v>10</v>
      </c>
      <c r="F52" s="33" t="s">
        <v>10</v>
      </c>
      <c r="G52" s="33">
        <v>4.33</v>
      </c>
      <c r="H52" s="33" t="s">
        <v>10</v>
      </c>
      <c r="I52" s="33" t="s">
        <v>10</v>
      </c>
      <c r="J52" s="33" t="s">
        <v>10</v>
      </c>
      <c r="K52" s="33">
        <v>3.94</v>
      </c>
      <c r="L52" s="33">
        <v>3.98</v>
      </c>
      <c r="M52" s="33">
        <v>4.1500000000000004</v>
      </c>
      <c r="N52" s="34">
        <v>3.81</v>
      </c>
      <c r="O52" s="37">
        <v>4.5199999999999996</v>
      </c>
      <c r="P52" s="33">
        <v>4.47</v>
      </c>
      <c r="Q52" s="33">
        <v>4.08</v>
      </c>
      <c r="R52" s="33" t="s">
        <v>10</v>
      </c>
      <c r="S52" s="33" t="s">
        <v>10</v>
      </c>
      <c r="T52" s="33" t="s">
        <v>10</v>
      </c>
      <c r="U52" s="33" t="s">
        <v>10</v>
      </c>
      <c r="V52" s="33">
        <v>4.42</v>
      </c>
      <c r="W52" s="33">
        <v>4.33</v>
      </c>
      <c r="X52" s="33">
        <v>4.76</v>
      </c>
      <c r="Y52" s="33">
        <v>4.4800000000000004</v>
      </c>
      <c r="Z52" s="36">
        <v>4.3899999999999997</v>
      </c>
      <c r="AA52" s="37">
        <v>4.28</v>
      </c>
      <c r="AB52" s="33">
        <v>4.76</v>
      </c>
      <c r="AC52" s="34">
        <v>3.81</v>
      </c>
    </row>
    <row r="53" spans="1:29" ht="15" customHeight="1" x14ac:dyDescent="0.15">
      <c r="A53" s="92" t="s">
        <v>53</v>
      </c>
      <c r="B53" s="23" t="s">
        <v>1</v>
      </c>
      <c r="C53" s="32">
        <v>0.7</v>
      </c>
      <c r="D53" s="33" t="s">
        <v>10</v>
      </c>
      <c r="E53" s="33" t="s">
        <v>10</v>
      </c>
      <c r="F53" s="33" t="s">
        <v>10</v>
      </c>
      <c r="G53" s="33">
        <v>0.8</v>
      </c>
      <c r="H53" s="33" t="s">
        <v>10</v>
      </c>
      <c r="I53" s="33" t="s">
        <v>10</v>
      </c>
      <c r="J53" s="33" t="s">
        <v>10</v>
      </c>
      <c r="K53" s="33">
        <v>0.83</v>
      </c>
      <c r="L53" s="33">
        <v>0.83</v>
      </c>
      <c r="M53" s="33">
        <v>0.94</v>
      </c>
      <c r="N53" s="34">
        <v>0.77</v>
      </c>
      <c r="O53" s="37">
        <v>0.86</v>
      </c>
      <c r="P53" s="33">
        <v>0.79</v>
      </c>
      <c r="Q53" s="33">
        <v>0.7</v>
      </c>
      <c r="R53" s="33" t="s">
        <v>10</v>
      </c>
      <c r="S53" s="33" t="s">
        <v>10</v>
      </c>
      <c r="T53" s="33" t="s">
        <v>10</v>
      </c>
      <c r="U53" s="33" t="s">
        <v>10</v>
      </c>
      <c r="V53" s="33">
        <v>0.67</v>
      </c>
      <c r="W53" s="33">
        <v>0.65</v>
      </c>
      <c r="X53" s="33">
        <v>0.72</v>
      </c>
      <c r="Y53" s="33">
        <v>0.73</v>
      </c>
      <c r="Z53" s="36">
        <v>0.67</v>
      </c>
      <c r="AA53" s="37">
        <v>0.76</v>
      </c>
      <c r="AB53" s="33">
        <v>0.94</v>
      </c>
      <c r="AC53" s="34">
        <v>0.65</v>
      </c>
    </row>
    <row r="54" spans="1:29" ht="15" customHeight="1" thickBot="1" x14ac:dyDescent="0.2">
      <c r="A54" s="161" t="s">
        <v>54</v>
      </c>
      <c r="B54" s="67" t="s">
        <v>1</v>
      </c>
      <c r="C54" s="68">
        <v>83.8</v>
      </c>
      <c r="D54" s="70" t="s">
        <v>10</v>
      </c>
      <c r="E54" s="70" t="s">
        <v>10</v>
      </c>
      <c r="F54" s="70" t="s">
        <v>10</v>
      </c>
      <c r="G54" s="70">
        <v>81.5</v>
      </c>
      <c r="H54" s="70" t="s">
        <v>10</v>
      </c>
      <c r="I54" s="70" t="s">
        <v>10</v>
      </c>
      <c r="J54" s="70" t="s">
        <v>10</v>
      </c>
      <c r="K54" s="70">
        <v>78.900000000000006</v>
      </c>
      <c r="L54" s="70">
        <v>79.099999999999994</v>
      </c>
      <c r="M54" s="70">
        <v>77.3</v>
      </c>
      <c r="N54" s="71">
        <v>79.8</v>
      </c>
      <c r="O54" s="69">
        <v>81</v>
      </c>
      <c r="P54" s="70">
        <v>82.3</v>
      </c>
      <c r="Q54" s="70">
        <v>82.8</v>
      </c>
      <c r="R54" s="70" t="s">
        <v>10</v>
      </c>
      <c r="S54" s="70" t="s">
        <v>10</v>
      </c>
      <c r="T54" s="70" t="s">
        <v>10</v>
      </c>
      <c r="U54" s="70" t="s">
        <v>10</v>
      </c>
      <c r="V54" s="70">
        <v>84.8</v>
      </c>
      <c r="W54" s="70">
        <v>85</v>
      </c>
      <c r="X54" s="70">
        <v>84.9</v>
      </c>
      <c r="Y54" s="70">
        <v>83.7</v>
      </c>
      <c r="Z54" s="188">
        <v>84.7</v>
      </c>
      <c r="AA54" s="69">
        <v>82.1</v>
      </c>
      <c r="AB54" s="70">
        <v>85</v>
      </c>
      <c r="AC54" s="71">
        <v>77.3</v>
      </c>
    </row>
    <row r="55" spans="1:29" ht="15" customHeight="1" x14ac:dyDescent="0.15">
      <c r="A55" s="189"/>
      <c r="B55" s="73"/>
      <c r="C55" s="73"/>
      <c r="D55" s="72" t="s">
        <v>128</v>
      </c>
      <c r="E55" s="73"/>
      <c r="F55" s="73"/>
      <c r="G55" s="73"/>
      <c r="H55" s="73"/>
      <c r="I55" s="73"/>
      <c r="J55" s="73"/>
      <c r="K55" s="73"/>
      <c r="L55" s="73"/>
      <c r="M55" s="40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3"/>
      <c r="AB55" s="73"/>
      <c r="AC55" s="73"/>
    </row>
    <row r="56" spans="1:29" ht="15" customHeight="1" x14ac:dyDescent="0.15">
      <c r="A56" s="189"/>
      <c r="B56" s="73"/>
      <c r="C56" s="74"/>
      <c r="D56" s="74"/>
      <c r="E56" s="74"/>
      <c r="F56" s="74"/>
      <c r="G56" s="74"/>
      <c r="H56" s="74"/>
      <c r="I56" s="74"/>
      <c r="J56" s="74"/>
      <c r="K56" s="74"/>
      <c r="L56" s="74"/>
      <c r="M56" s="74"/>
      <c r="N56" s="74"/>
      <c r="O56" s="74"/>
      <c r="P56" s="74"/>
      <c r="Q56" s="74"/>
      <c r="R56" s="74"/>
      <c r="S56" s="74"/>
      <c r="T56" s="74"/>
      <c r="U56" s="74"/>
      <c r="V56" s="74"/>
      <c r="W56" s="75"/>
      <c r="X56" s="75"/>
      <c r="Y56" s="75"/>
      <c r="Z56" s="74"/>
      <c r="AA56" s="74"/>
      <c r="AB56" s="74"/>
      <c r="AC56" s="5" t="s">
        <v>45</v>
      </c>
    </row>
    <row r="57" spans="1:29" ht="17.45" customHeight="1" thickBot="1" x14ac:dyDescent="0.2">
      <c r="A57" s="458" t="s">
        <v>131</v>
      </c>
      <c r="O57" s="191"/>
      <c r="P57" s="73"/>
      <c r="Q57" s="73"/>
      <c r="R57" s="73"/>
      <c r="S57" s="73"/>
      <c r="T57" s="73"/>
      <c r="U57" s="73"/>
      <c r="V57" s="73"/>
      <c r="W57" s="76"/>
      <c r="X57" s="76"/>
      <c r="Y57" s="76"/>
      <c r="Z57" s="73"/>
      <c r="AA57" s="73"/>
      <c r="AB57" s="73"/>
      <c r="AC57" s="1" t="s">
        <v>122</v>
      </c>
    </row>
    <row r="58" spans="1:29" ht="15" customHeight="1" thickBot="1" x14ac:dyDescent="0.2">
      <c r="A58" s="77" t="s">
        <v>47</v>
      </c>
      <c r="B58" s="78"/>
      <c r="C58" s="79">
        <v>43928</v>
      </c>
      <c r="D58" s="79">
        <v>43942</v>
      </c>
      <c r="E58" s="79">
        <v>43963</v>
      </c>
      <c r="F58" s="79">
        <v>43977</v>
      </c>
      <c r="G58" s="79">
        <v>43991</v>
      </c>
      <c r="H58" s="79">
        <v>44005</v>
      </c>
      <c r="I58" s="79">
        <v>44019</v>
      </c>
      <c r="J58" s="79">
        <v>44040</v>
      </c>
      <c r="K58" s="79">
        <v>44054</v>
      </c>
      <c r="L58" s="79">
        <v>44068</v>
      </c>
      <c r="M58" s="79">
        <v>44082</v>
      </c>
      <c r="N58" s="177">
        <v>44097</v>
      </c>
      <c r="O58" s="80">
        <v>44110</v>
      </c>
      <c r="P58" s="79">
        <v>44124</v>
      </c>
      <c r="Q58" s="79">
        <v>44139</v>
      </c>
      <c r="R58" s="79">
        <v>44153</v>
      </c>
      <c r="S58" s="79">
        <v>44166</v>
      </c>
      <c r="T58" s="79">
        <v>44180</v>
      </c>
      <c r="U58" s="79">
        <v>44202</v>
      </c>
      <c r="V58" s="79">
        <v>44215</v>
      </c>
      <c r="W58" s="81">
        <v>44229</v>
      </c>
      <c r="X58" s="81">
        <v>44243</v>
      </c>
      <c r="Y58" s="81">
        <v>44257</v>
      </c>
      <c r="Z58" s="79">
        <v>44271</v>
      </c>
      <c r="AA58" s="82" t="s">
        <v>0</v>
      </c>
      <c r="AB58" s="83" t="s">
        <v>49</v>
      </c>
      <c r="AC58" s="84" t="s">
        <v>50</v>
      </c>
    </row>
    <row r="59" spans="1:29" ht="15" customHeight="1" x14ac:dyDescent="0.15">
      <c r="A59" s="178" t="s">
        <v>105</v>
      </c>
      <c r="B59" s="86"/>
      <c r="C59" s="87"/>
      <c r="D59" s="85"/>
      <c r="E59" s="85"/>
      <c r="F59" s="85"/>
      <c r="G59" s="85"/>
      <c r="H59" s="85"/>
      <c r="I59" s="85"/>
      <c r="J59" s="85"/>
      <c r="K59" s="85"/>
      <c r="L59" s="85"/>
      <c r="M59" s="85"/>
      <c r="N59" s="86"/>
      <c r="O59" s="87"/>
      <c r="P59" s="85"/>
      <c r="Q59" s="85"/>
      <c r="R59" s="85"/>
      <c r="S59" s="85"/>
      <c r="T59" s="85"/>
      <c r="U59" s="85"/>
      <c r="V59" s="85"/>
      <c r="W59" s="88"/>
      <c r="X59" s="88"/>
      <c r="Y59" s="88"/>
      <c r="Z59" s="86"/>
      <c r="AA59" s="414"/>
      <c r="AB59" s="415"/>
      <c r="AC59" s="416"/>
    </row>
    <row r="60" spans="1:29" ht="15" customHeight="1" x14ac:dyDescent="0.15">
      <c r="A60" s="92" t="s">
        <v>18</v>
      </c>
      <c r="B60" s="23"/>
      <c r="C60" s="24">
        <v>7.2</v>
      </c>
      <c r="D60" s="25" t="s">
        <v>10</v>
      </c>
      <c r="E60" s="25" t="s">
        <v>10</v>
      </c>
      <c r="F60" s="25" t="s">
        <v>10</v>
      </c>
      <c r="G60" s="25">
        <v>7.1</v>
      </c>
      <c r="H60" s="25">
        <v>7.3</v>
      </c>
      <c r="I60" s="25">
        <v>7.2</v>
      </c>
      <c r="J60" s="25">
        <v>7.2</v>
      </c>
      <c r="K60" s="25">
        <v>7.1</v>
      </c>
      <c r="L60" s="25">
        <v>7.1</v>
      </c>
      <c r="M60" s="25">
        <v>7.3</v>
      </c>
      <c r="N60" s="30">
        <v>7.3</v>
      </c>
      <c r="O60" s="29">
        <v>7.3</v>
      </c>
      <c r="P60" s="25">
        <v>7.3</v>
      </c>
      <c r="Q60" s="25">
        <v>7.2</v>
      </c>
      <c r="R60" s="25">
        <v>7.2</v>
      </c>
      <c r="S60" s="25">
        <v>7.2</v>
      </c>
      <c r="T60" s="25">
        <v>7.2</v>
      </c>
      <c r="U60" s="25">
        <v>7.1</v>
      </c>
      <c r="V60" s="25">
        <v>7.1</v>
      </c>
      <c r="W60" s="27">
        <v>7.2</v>
      </c>
      <c r="X60" s="27">
        <v>7.3</v>
      </c>
      <c r="Y60" s="27">
        <v>7.2</v>
      </c>
      <c r="Z60" s="28">
        <v>7.2</v>
      </c>
      <c r="AA60" s="29" t="s">
        <v>10</v>
      </c>
      <c r="AB60" s="25">
        <v>7.3</v>
      </c>
      <c r="AC60" s="30">
        <v>7.1</v>
      </c>
    </row>
    <row r="61" spans="1:29" ht="15" customHeight="1" x14ac:dyDescent="0.15">
      <c r="A61" s="92" t="s">
        <v>52</v>
      </c>
      <c r="B61" s="23" t="s">
        <v>8</v>
      </c>
      <c r="C61" s="32">
        <v>1.82</v>
      </c>
      <c r="D61" s="33" t="s">
        <v>10</v>
      </c>
      <c r="E61" s="33" t="s">
        <v>10</v>
      </c>
      <c r="F61" s="33" t="s">
        <v>10</v>
      </c>
      <c r="G61" s="33">
        <v>1.86</v>
      </c>
      <c r="H61" s="33">
        <v>1.94</v>
      </c>
      <c r="I61" s="33">
        <v>2.0699999999999998</v>
      </c>
      <c r="J61" s="33">
        <v>2.06</v>
      </c>
      <c r="K61" s="33">
        <v>2.0299999999999998</v>
      </c>
      <c r="L61" s="33">
        <v>2.06</v>
      </c>
      <c r="M61" s="33">
        <v>2.14</v>
      </c>
      <c r="N61" s="34">
        <v>2.13</v>
      </c>
      <c r="O61" s="37">
        <v>2.0499999999999998</v>
      </c>
      <c r="P61" s="33">
        <v>2.0099999999999998</v>
      </c>
      <c r="Q61" s="33">
        <v>1.94</v>
      </c>
      <c r="R61" s="33">
        <v>1.88</v>
      </c>
      <c r="S61" s="33">
        <v>1.87</v>
      </c>
      <c r="T61" s="33">
        <v>1.88</v>
      </c>
      <c r="U61" s="33">
        <v>1.8</v>
      </c>
      <c r="V61" s="33">
        <v>1.75</v>
      </c>
      <c r="W61" s="35">
        <v>1.74</v>
      </c>
      <c r="X61" s="35">
        <v>1.72</v>
      </c>
      <c r="Y61" s="35">
        <v>1.87</v>
      </c>
      <c r="Z61" s="36">
        <v>1.81</v>
      </c>
      <c r="AA61" s="37">
        <v>1.93</v>
      </c>
      <c r="AB61" s="433">
        <v>2.14</v>
      </c>
      <c r="AC61" s="434">
        <v>1.72</v>
      </c>
    </row>
    <row r="62" spans="1:29" ht="15" customHeight="1" x14ac:dyDescent="0.15">
      <c r="A62" s="92" t="s">
        <v>53</v>
      </c>
      <c r="B62" s="23" t="s">
        <v>1</v>
      </c>
      <c r="C62" s="32">
        <v>0.42</v>
      </c>
      <c r="D62" s="33" t="s">
        <v>10</v>
      </c>
      <c r="E62" s="33" t="s">
        <v>10</v>
      </c>
      <c r="F62" s="33" t="s">
        <v>10</v>
      </c>
      <c r="G62" s="33">
        <v>0.43</v>
      </c>
      <c r="H62" s="33">
        <v>0.46</v>
      </c>
      <c r="I62" s="33">
        <v>0.53</v>
      </c>
      <c r="J62" s="33">
        <v>0.56999999999999995</v>
      </c>
      <c r="K62" s="33">
        <v>0.56999999999999995</v>
      </c>
      <c r="L62" s="33">
        <v>0.56999999999999995</v>
      </c>
      <c r="M62" s="33">
        <v>0.6</v>
      </c>
      <c r="N62" s="34">
        <v>0.59</v>
      </c>
      <c r="O62" s="37">
        <v>0.56000000000000005</v>
      </c>
      <c r="P62" s="33">
        <v>0.54</v>
      </c>
      <c r="Q62" s="33">
        <v>0.52</v>
      </c>
      <c r="R62" s="33">
        <v>0.49</v>
      </c>
      <c r="S62" s="33">
        <v>0.49</v>
      </c>
      <c r="T62" s="33">
        <v>0.5</v>
      </c>
      <c r="U62" s="33">
        <v>0.44</v>
      </c>
      <c r="V62" s="33">
        <v>0.43</v>
      </c>
      <c r="W62" s="35">
        <v>0.41</v>
      </c>
      <c r="X62" s="35">
        <v>0.4</v>
      </c>
      <c r="Y62" s="35">
        <v>0.42</v>
      </c>
      <c r="Z62" s="36">
        <v>0.41</v>
      </c>
      <c r="AA62" s="37">
        <v>0.49</v>
      </c>
      <c r="AB62" s="33">
        <v>0.6</v>
      </c>
      <c r="AC62" s="34">
        <v>0.4</v>
      </c>
    </row>
    <row r="63" spans="1:29" ht="15" customHeight="1" x14ac:dyDescent="0.15">
      <c r="A63" s="452" t="s">
        <v>54</v>
      </c>
      <c r="B63" s="30" t="s">
        <v>1</v>
      </c>
      <c r="C63" s="24">
        <v>76.900000000000006</v>
      </c>
      <c r="D63" s="25" t="s">
        <v>10</v>
      </c>
      <c r="E63" s="25" t="s">
        <v>10</v>
      </c>
      <c r="F63" s="25" t="s">
        <v>10</v>
      </c>
      <c r="G63" s="25">
        <v>76.900000000000006</v>
      </c>
      <c r="H63" s="25">
        <v>76.3</v>
      </c>
      <c r="I63" s="25">
        <v>74.400000000000006</v>
      </c>
      <c r="J63" s="25">
        <v>72.3</v>
      </c>
      <c r="K63" s="25">
        <v>71.900000000000006</v>
      </c>
      <c r="L63" s="25">
        <v>72.3</v>
      </c>
      <c r="M63" s="25">
        <v>72</v>
      </c>
      <c r="N63" s="30">
        <v>72.3</v>
      </c>
      <c r="O63" s="29">
        <v>72.7</v>
      </c>
      <c r="P63" s="25">
        <v>73.099999999999994</v>
      </c>
      <c r="Q63" s="25">
        <v>73.2</v>
      </c>
      <c r="R63" s="25">
        <v>73.900000000000006</v>
      </c>
      <c r="S63" s="25">
        <v>73.8</v>
      </c>
      <c r="T63" s="25">
        <v>73.400000000000006</v>
      </c>
      <c r="U63" s="25">
        <v>75.599999999999994</v>
      </c>
      <c r="V63" s="25">
        <v>75.400000000000006</v>
      </c>
      <c r="W63" s="27">
        <v>76.400000000000006</v>
      </c>
      <c r="X63" s="27">
        <v>76.7</v>
      </c>
      <c r="Y63" s="27">
        <v>77.5</v>
      </c>
      <c r="Z63" s="28">
        <v>77.3</v>
      </c>
      <c r="AA63" s="29">
        <v>74.5</v>
      </c>
      <c r="AB63" s="25">
        <v>77.5</v>
      </c>
      <c r="AC63" s="30">
        <v>71.900000000000006</v>
      </c>
    </row>
    <row r="64" spans="1:29" ht="15" customHeight="1" x14ac:dyDescent="0.15">
      <c r="A64" s="192" t="s">
        <v>61</v>
      </c>
      <c r="B64" s="30" t="s">
        <v>16</v>
      </c>
      <c r="C64" s="46">
        <v>4000</v>
      </c>
      <c r="D64" s="102" t="s">
        <v>10</v>
      </c>
      <c r="E64" s="102" t="s">
        <v>10</v>
      </c>
      <c r="F64" s="102" t="s">
        <v>10</v>
      </c>
      <c r="G64" s="102">
        <v>4000</v>
      </c>
      <c r="H64" s="102">
        <v>4000</v>
      </c>
      <c r="I64" s="102">
        <v>4000</v>
      </c>
      <c r="J64" s="102">
        <v>3900</v>
      </c>
      <c r="K64" s="102">
        <v>3800</v>
      </c>
      <c r="L64" s="102">
        <v>3900</v>
      </c>
      <c r="M64" s="102">
        <v>3700</v>
      </c>
      <c r="N64" s="103">
        <v>3700</v>
      </c>
      <c r="O64" s="50">
        <v>3700</v>
      </c>
      <c r="P64" s="102">
        <v>3700</v>
      </c>
      <c r="Q64" s="102">
        <v>3600</v>
      </c>
      <c r="R64" s="102">
        <v>3700</v>
      </c>
      <c r="S64" s="102">
        <v>3700</v>
      </c>
      <c r="T64" s="102">
        <v>3700</v>
      </c>
      <c r="U64" s="102">
        <v>3900</v>
      </c>
      <c r="V64" s="102">
        <v>3800</v>
      </c>
      <c r="W64" s="306">
        <v>3800</v>
      </c>
      <c r="X64" s="306">
        <v>3800</v>
      </c>
      <c r="Y64" s="306">
        <v>3900</v>
      </c>
      <c r="Z64" s="307">
        <v>3800</v>
      </c>
      <c r="AA64" s="50">
        <v>3800</v>
      </c>
      <c r="AB64" s="102">
        <v>4000</v>
      </c>
      <c r="AC64" s="103">
        <v>3600</v>
      </c>
    </row>
    <row r="65" spans="1:29" ht="15" customHeight="1" thickBot="1" x14ac:dyDescent="0.2">
      <c r="A65" s="125" t="s">
        <v>62</v>
      </c>
      <c r="B65" s="39" t="s">
        <v>16</v>
      </c>
      <c r="C65" s="61" t="s">
        <v>118</v>
      </c>
      <c r="D65" s="52" t="s">
        <v>10</v>
      </c>
      <c r="E65" s="214" t="s">
        <v>10</v>
      </c>
      <c r="F65" s="214" t="s">
        <v>10</v>
      </c>
      <c r="G65" s="449">
        <v>6</v>
      </c>
      <c r="H65" s="214" t="s">
        <v>118</v>
      </c>
      <c r="I65" s="52">
        <v>5.5</v>
      </c>
      <c r="J65" s="214" t="s">
        <v>118</v>
      </c>
      <c r="K65" s="214">
        <v>6.2</v>
      </c>
      <c r="L65" s="214">
        <v>5.7</v>
      </c>
      <c r="M65" s="41">
        <v>5</v>
      </c>
      <c r="N65" s="39" t="s">
        <v>118</v>
      </c>
      <c r="O65" s="215" t="s">
        <v>118</v>
      </c>
      <c r="P65" s="52" t="s">
        <v>118</v>
      </c>
      <c r="Q65" s="214" t="s">
        <v>118</v>
      </c>
      <c r="R65" s="214" t="s">
        <v>118</v>
      </c>
      <c r="S65" s="214" t="s">
        <v>118</v>
      </c>
      <c r="T65" s="52" t="s">
        <v>118</v>
      </c>
      <c r="U65" s="52" t="s">
        <v>118</v>
      </c>
      <c r="V65" s="52" t="s">
        <v>118</v>
      </c>
      <c r="W65" s="62" t="s">
        <v>118</v>
      </c>
      <c r="X65" s="250" t="s">
        <v>118</v>
      </c>
      <c r="Y65" s="62" t="s">
        <v>118</v>
      </c>
      <c r="Z65" s="213" t="s">
        <v>118</v>
      </c>
      <c r="AA65" s="215" t="s">
        <v>118</v>
      </c>
      <c r="AB65" s="52">
        <v>6.2</v>
      </c>
      <c r="AC65" s="39" t="s">
        <v>118</v>
      </c>
    </row>
    <row r="66" spans="1:29" ht="15" customHeight="1" thickTop="1" x14ac:dyDescent="0.15">
      <c r="A66" s="178" t="s">
        <v>106</v>
      </c>
      <c r="B66" s="86"/>
      <c r="C66" s="300"/>
      <c r="D66" s="301"/>
      <c r="E66" s="301"/>
      <c r="F66" s="301"/>
      <c r="G66" s="301"/>
      <c r="H66" s="301"/>
      <c r="I66" s="301"/>
      <c r="J66" s="301"/>
      <c r="K66" s="301"/>
      <c r="L66" s="301"/>
      <c r="M66" s="301"/>
      <c r="N66" s="302"/>
      <c r="O66" s="300"/>
      <c r="P66" s="301"/>
      <c r="Q66" s="301"/>
      <c r="R66" s="301"/>
      <c r="S66" s="301"/>
      <c r="T66" s="301"/>
      <c r="U66" s="301"/>
      <c r="V66" s="301"/>
      <c r="W66" s="255"/>
      <c r="X66" s="255"/>
      <c r="Y66" s="255"/>
      <c r="Z66" s="302"/>
      <c r="AA66" s="417"/>
      <c r="AB66" s="412"/>
      <c r="AC66" s="413"/>
    </row>
    <row r="67" spans="1:29" ht="15" customHeight="1" x14ac:dyDescent="0.15">
      <c r="A67" s="92" t="s">
        <v>18</v>
      </c>
      <c r="B67" s="23"/>
      <c r="C67" s="24">
        <v>7.2</v>
      </c>
      <c r="D67" s="25" t="s">
        <v>10</v>
      </c>
      <c r="E67" s="25" t="s">
        <v>10</v>
      </c>
      <c r="F67" s="25" t="s">
        <v>10</v>
      </c>
      <c r="G67" s="25">
        <v>7.1</v>
      </c>
      <c r="H67" s="25">
        <v>7.2</v>
      </c>
      <c r="I67" s="25">
        <v>7.2</v>
      </c>
      <c r="J67" s="25">
        <v>7.2</v>
      </c>
      <c r="K67" s="25">
        <v>7.2</v>
      </c>
      <c r="L67" s="25">
        <v>7</v>
      </c>
      <c r="M67" s="25">
        <v>7.3</v>
      </c>
      <c r="N67" s="30">
        <v>7.3</v>
      </c>
      <c r="O67" s="29">
        <v>7.3</v>
      </c>
      <c r="P67" s="25">
        <v>7.3</v>
      </c>
      <c r="Q67" s="25">
        <v>7.2</v>
      </c>
      <c r="R67" s="25">
        <v>7.1</v>
      </c>
      <c r="S67" s="25">
        <v>7.2</v>
      </c>
      <c r="T67" s="25">
        <v>7.3</v>
      </c>
      <c r="U67" s="25">
        <v>7.2</v>
      </c>
      <c r="V67" s="25">
        <v>7.1</v>
      </c>
      <c r="W67" s="27">
        <v>7.2</v>
      </c>
      <c r="X67" s="27">
        <v>7.2</v>
      </c>
      <c r="Y67" s="27">
        <v>7.2</v>
      </c>
      <c r="Z67" s="28">
        <v>7.2</v>
      </c>
      <c r="AA67" s="29" t="s">
        <v>10</v>
      </c>
      <c r="AB67" s="25">
        <v>7.3</v>
      </c>
      <c r="AC67" s="30">
        <v>7</v>
      </c>
    </row>
    <row r="68" spans="1:29" ht="15" customHeight="1" x14ac:dyDescent="0.15">
      <c r="A68" s="234" t="s">
        <v>52</v>
      </c>
      <c r="B68" s="34" t="s">
        <v>8</v>
      </c>
      <c r="C68" s="32">
        <v>1.88</v>
      </c>
      <c r="D68" s="33" t="s">
        <v>10</v>
      </c>
      <c r="E68" s="33" t="s">
        <v>10</v>
      </c>
      <c r="F68" s="33" t="s">
        <v>10</v>
      </c>
      <c r="G68" s="33">
        <v>1.89</v>
      </c>
      <c r="H68" s="33">
        <v>1.96</v>
      </c>
      <c r="I68" s="33">
        <v>2.1</v>
      </c>
      <c r="J68" s="33">
        <v>2.08</v>
      </c>
      <c r="K68" s="33">
        <v>2.1</v>
      </c>
      <c r="L68" s="33">
        <v>2.1800000000000002</v>
      </c>
      <c r="M68" s="33">
        <v>2.21</v>
      </c>
      <c r="N68" s="34">
        <v>2.16</v>
      </c>
      <c r="O68" s="37">
        <v>2.12</v>
      </c>
      <c r="P68" s="33">
        <v>2.09</v>
      </c>
      <c r="Q68" s="33">
        <v>2.0099999999999998</v>
      </c>
      <c r="R68" s="33">
        <v>1.96</v>
      </c>
      <c r="S68" s="33">
        <v>1.86</v>
      </c>
      <c r="T68" s="33">
        <v>1.83</v>
      </c>
      <c r="U68" s="33">
        <v>1.98</v>
      </c>
      <c r="V68" s="33">
        <v>1.78</v>
      </c>
      <c r="W68" s="35">
        <v>1.79</v>
      </c>
      <c r="X68" s="35">
        <v>1.81</v>
      </c>
      <c r="Y68" s="35">
        <v>1.82</v>
      </c>
      <c r="Z68" s="36">
        <v>1.9</v>
      </c>
      <c r="AA68" s="37">
        <v>1.98</v>
      </c>
      <c r="AB68" s="433">
        <v>2.21</v>
      </c>
      <c r="AC68" s="434">
        <v>1.78</v>
      </c>
    </row>
    <row r="69" spans="1:29" ht="15" customHeight="1" x14ac:dyDescent="0.15">
      <c r="A69" s="234" t="s">
        <v>53</v>
      </c>
      <c r="B69" s="34" t="s">
        <v>1</v>
      </c>
      <c r="C69" s="32">
        <v>0.43</v>
      </c>
      <c r="D69" s="33" t="s">
        <v>10</v>
      </c>
      <c r="E69" s="33" t="s">
        <v>10</v>
      </c>
      <c r="F69" s="33" t="s">
        <v>10</v>
      </c>
      <c r="G69" s="33">
        <v>0.44</v>
      </c>
      <c r="H69" s="33">
        <v>0.48</v>
      </c>
      <c r="I69" s="33">
        <v>0.53</v>
      </c>
      <c r="J69" s="33">
        <v>0.57999999999999996</v>
      </c>
      <c r="K69" s="33">
        <v>0.59</v>
      </c>
      <c r="L69" s="33">
        <v>0.6</v>
      </c>
      <c r="M69" s="33">
        <v>0.63</v>
      </c>
      <c r="N69" s="34">
        <v>0.61</v>
      </c>
      <c r="O69" s="37">
        <v>0.59</v>
      </c>
      <c r="P69" s="33">
        <v>0.56999999999999995</v>
      </c>
      <c r="Q69" s="33">
        <v>0.54</v>
      </c>
      <c r="R69" s="33">
        <v>0.51</v>
      </c>
      <c r="S69" s="33">
        <v>0.47</v>
      </c>
      <c r="T69" s="33">
        <v>0.5</v>
      </c>
      <c r="U69" s="33">
        <v>0.55000000000000004</v>
      </c>
      <c r="V69" s="33">
        <v>0.44</v>
      </c>
      <c r="W69" s="35">
        <v>0.43</v>
      </c>
      <c r="X69" s="35">
        <v>0.42</v>
      </c>
      <c r="Y69" s="35">
        <v>0.42</v>
      </c>
      <c r="Z69" s="36">
        <v>0.44</v>
      </c>
      <c r="AA69" s="37">
        <v>0.51</v>
      </c>
      <c r="AB69" s="33">
        <v>0.63</v>
      </c>
      <c r="AC69" s="34">
        <v>0.42</v>
      </c>
    </row>
    <row r="70" spans="1:29" ht="15" customHeight="1" x14ac:dyDescent="0.15">
      <c r="A70" s="92" t="s">
        <v>54</v>
      </c>
      <c r="B70" s="23" t="s">
        <v>1</v>
      </c>
      <c r="C70" s="24">
        <v>77.099999999999994</v>
      </c>
      <c r="D70" s="25" t="s">
        <v>10</v>
      </c>
      <c r="E70" s="25" t="s">
        <v>10</v>
      </c>
      <c r="F70" s="25" t="s">
        <v>10</v>
      </c>
      <c r="G70" s="25">
        <v>76.7</v>
      </c>
      <c r="H70" s="25">
        <v>75.5</v>
      </c>
      <c r="I70" s="25">
        <v>74.8</v>
      </c>
      <c r="J70" s="25">
        <v>72.099999999999994</v>
      </c>
      <c r="K70" s="25">
        <v>71.900000000000006</v>
      </c>
      <c r="L70" s="25">
        <v>72.5</v>
      </c>
      <c r="M70" s="25">
        <v>71.5</v>
      </c>
      <c r="N70" s="30">
        <v>71.8</v>
      </c>
      <c r="O70" s="29">
        <v>72.2</v>
      </c>
      <c r="P70" s="25">
        <v>72.7</v>
      </c>
      <c r="Q70" s="25">
        <v>73.099999999999994</v>
      </c>
      <c r="R70" s="25">
        <v>74</v>
      </c>
      <c r="S70" s="25">
        <v>74.7</v>
      </c>
      <c r="T70" s="25">
        <v>72.7</v>
      </c>
      <c r="U70" s="25">
        <v>72.2</v>
      </c>
      <c r="V70" s="25">
        <v>75.3</v>
      </c>
      <c r="W70" s="27">
        <v>76</v>
      </c>
      <c r="X70" s="27">
        <v>76.8</v>
      </c>
      <c r="Y70" s="27">
        <v>76.900000000000006</v>
      </c>
      <c r="Z70" s="28">
        <v>76.8</v>
      </c>
      <c r="AA70" s="29">
        <v>74.2</v>
      </c>
      <c r="AB70" s="25">
        <v>77.099999999999994</v>
      </c>
      <c r="AC70" s="30">
        <v>71.5</v>
      </c>
    </row>
    <row r="71" spans="1:29" ht="15" customHeight="1" x14ac:dyDescent="0.15">
      <c r="A71" s="195" t="s">
        <v>61</v>
      </c>
      <c r="B71" s="196" t="s">
        <v>16</v>
      </c>
      <c r="C71" s="46">
        <v>4000</v>
      </c>
      <c r="D71" s="102" t="s">
        <v>10</v>
      </c>
      <c r="E71" s="102" t="s">
        <v>10</v>
      </c>
      <c r="F71" s="102" t="s">
        <v>10</v>
      </c>
      <c r="G71" s="102">
        <v>4000</v>
      </c>
      <c r="H71" s="102">
        <v>4000</v>
      </c>
      <c r="I71" s="102">
        <v>4100</v>
      </c>
      <c r="J71" s="102">
        <v>4000</v>
      </c>
      <c r="K71" s="102">
        <v>3900</v>
      </c>
      <c r="L71" s="102">
        <v>4100</v>
      </c>
      <c r="M71" s="102">
        <v>4000</v>
      </c>
      <c r="N71" s="103">
        <v>4100</v>
      </c>
      <c r="O71" s="50">
        <v>4000</v>
      </c>
      <c r="P71" s="102">
        <v>3900</v>
      </c>
      <c r="Q71" s="102">
        <v>3800</v>
      </c>
      <c r="R71" s="102">
        <v>3800</v>
      </c>
      <c r="S71" s="102">
        <v>3800</v>
      </c>
      <c r="T71" s="102">
        <v>4000</v>
      </c>
      <c r="U71" s="102">
        <v>3900</v>
      </c>
      <c r="V71" s="102">
        <v>3900</v>
      </c>
      <c r="W71" s="306">
        <v>3900</v>
      </c>
      <c r="X71" s="306">
        <v>3700</v>
      </c>
      <c r="Y71" s="306">
        <v>3800</v>
      </c>
      <c r="Z71" s="307">
        <v>3800</v>
      </c>
      <c r="AA71" s="50">
        <v>3900</v>
      </c>
      <c r="AB71" s="102">
        <v>4100</v>
      </c>
      <c r="AC71" s="103">
        <v>3700</v>
      </c>
    </row>
    <row r="72" spans="1:29" ht="15" customHeight="1" thickBot="1" x14ac:dyDescent="0.2">
      <c r="A72" s="125" t="s">
        <v>62</v>
      </c>
      <c r="B72" s="39" t="s">
        <v>16</v>
      </c>
      <c r="C72" s="61" t="s">
        <v>118</v>
      </c>
      <c r="D72" s="52" t="s">
        <v>10</v>
      </c>
      <c r="E72" s="214" t="s">
        <v>10</v>
      </c>
      <c r="F72" s="214" t="s">
        <v>10</v>
      </c>
      <c r="G72" s="214" t="s">
        <v>118</v>
      </c>
      <c r="H72" s="214" t="s">
        <v>118</v>
      </c>
      <c r="I72" s="52" t="s">
        <v>118</v>
      </c>
      <c r="J72" s="214" t="s">
        <v>118</v>
      </c>
      <c r="K72" s="214">
        <v>7.1</v>
      </c>
      <c r="L72" s="214">
        <v>5.8</v>
      </c>
      <c r="M72" s="52" t="s">
        <v>118</v>
      </c>
      <c r="N72" s="39" t="s">
        <v>118</v>
      </c>
      <c r="O72" s="215" t="s">
        <v>118</v>
      </c>
      <c r="P72" s="52">
        <v>5.0999999999999996</v>
      </c>
      <c r="Q72" s="214" t="s">
        <v>118</v>
      </c>
      <c r="R72" s="214" t="s">
        <v>118</v>
      </c>
      <c r="S72" s="214" t="s">
        <v>118</v>
      </c>
      <c r="T72" s="52" t="s">
        <v>118</v>
      </c>
      <c r="U72" s="52" t="s">
        <v>118</v>
      </c>
      <c r="V72" s="52" t="s">
        <v>118</v>
      </c>
      <c r="W72" s="62" t="s">
        <v>118</v>
      </c>
      <c r="X72" s="250" t="s">
        <v>118</v>
      </c>
      <c r="Y72" s="62" t="s">
        <v>118</v>
      </c>
      <c r="Z72" s="213" t="s">
        <v>118</v>
      </c>
      <c r="AA72" s="215" t="s">
        <v>118</v>
      </c>
      <c r="AB72" s="52">
        <v>7.1</v>
      </c>
      <c r="AC72" s="39" t="s">
        <v>118</v>
      </c>
    </row>
    <row r="73" spans="1:29" ht="15" customHeight="1" thickTop="1" x14ac:dyDescent="0.15">
      <c r="A73" s="178" t="s">
        <v>107</v>
      </c>
      <c r="B73" s="86"/>
      <c r="C73" s="300"/>
      <c r="D73" s="301"/>
      <c r="E73" s="301"/>
      <c r="F73" s="301"/>
      <c r="G73" s="301"/>
      <c r="H73" s="301"/>
      <c r="I73" s="301"/>
      <c r="J73" s="301"/>
      <c r="K73" s="301"/>
      <c r="L73" s="301"/>
      <c r="M73" s="301"/>
      <c r="N73" s="302"/>
      <c r="O73" s="300"/>
      <c r="P73" s="301"/>
      <c r="Q73" s="301"/>
      <c r="R73" s="301"/>
      <c r="S73" s="301"/>
      <c r="T73" s="301"/>
      <c r="U73" s="301"/>
      <c r="V73" s="301"/>
      <c r="W73" s="255"/>
      <c r="X73" s="255"/>
      <c r="Y73" s="255"/>
      <c r="Z73" s="302"/>
      <c r="AA73" s="300"/>
      <c r="AB73" s="301"/>
      <c r="AC73" s="302"/>
    </row>
    <row r="74" spans="1:29" ht="15" customHeight="1" x14ac:dyDescent="0.15">
      <c r="A74" s="92" t="s">
        <v>18</v>
      </c>
      <c r="B74" s="23"/>
      <c r="C74" s="24">
        <v>7.2</v>
      </c>
      <c r="D74" s="25" t="s">
        <v>10</v>
      </c>
      <c r="E74" s="25" t="s">
        <v>10</v>
      </c>
      <c r="F74" s="25" t="s">
        <v>10</v>
      </c>
      <c r="G74" s="25">
        <v>7.1</v>
      </c>
      <c r="H74" s="25">
        <v>7.2</v>
      </c>
      <c r="I74" s="25">
        <v>7.2</v>
      </c>
      <c r="J74" s="25">
        <v>7.2</v>
      </c>
      <c r="K74" s="25">
        <v>7.1</v>
      </c>
      <c r="L74" s="25">
        <v>7</v>
      </c>
      <c r="M74" s="25">
        <v>7.2</v>
      </c>
      <c r="N74" s="30">
        <v>7.2</v>
      </c>
      <c r="O74" s="29">
        <v>7.2</v>
      </c>
      <c r="P74" s="25">
        <v>7.3</v>
      </c>
      <c r="Q74" s="25">
        <v>7.1</v>
      </c>
      <c r="R74" s="25">
        <v>7.2</v>
      </c>
      <c r="S74" s="25">
        <v>7.2</v>
      </c>
      <c r="T74" s="25">
        <v>7.2</v>
      </c>
      <c r="U74" s="25">
        <v>7.1</v>
      </c>
      <c r="V74" s="25">
        <v>7.1</v>
      </c>
      <c r="W74" s="27">
        <v>7.2</v>
      </c>
      <c r="X74" s="27">
        <v>7.2</v>
      </c>
      <c r="Y74" s="27">
        <v>7.2</v>
      </c>
      <c r="Z74" s="28">
        <v>7.2</v>
      </c>
      <c r="AA74" s="29" t="s">
        <v>10</v>
      </c>
      <c r="AB74" s="25">
        <v>7.3</v>
      </c>
      <c r="AC74" s="30">
        <v>7</v>
      </c>
    </row>
    <row r="75" spans="1:29" ht="15" customHeight="1" x14ac:dyDescent="0.15">
      <c r="A75" s="234" t="s">
        <v>52</v>
      </c>
      <c r="B75" s="34" t="s">
        <v>8</v>
      </c>
      <c r="C75" s="32">
        <v>1.82</v>
      </c>
      <c r="D75" s="33" t="s">
        <v>10</v>
      </c>
      <c r="E75" s="33" t="s">
        <v>10</v>
      </c>
      <c r="F75" s="33" t="s">
        <v>10</v>
      </c>
      <c r="G75" s="33">
        <v>1.85</v>
      </c>
      <c r="H75" s="33">
        <v>1.93</v>
      </c>
      <c r="I75" s="33">
        <v>2.0499999999999998</v>
      </c>
      <c r="J75" s="33">
        <v>2.0699999999999998</v>
      </c>
      <c r="K75" s="33">
        <v>2.0699999999999998</v>
      </c>
      <c r="L75" s="33">
        <v>2.15</v>
      </c>
      <c r="M75" s="33">
        <v>2.14</v>
      </c>
      <c r="N75" s="34">
        <v>2.14</v>
      </c>
      <c r="O75" s="37">
        <v>2.08</v>
      </c>
      <c r="P75" s="33">
        <v>2.0499999999999998</v>
      </c>
      <c r="Q75" s="33">
        <v>1.96</v>
      </c>
      <c r="R75" s="33">
        <v>1.94</v>
      </c>
      <c r="S75" s="33">
        <v>1.85</v>
      </c>
      <c r="T75" s="33">
        <v>1.9</v>
      </c>
      <c r="U75" s="33">
        <v>1.83</v>
      </c>
      <c r="V75" s="33">
        <v>1.78</v>
      </c>
      <c r="W75" s="35">
        <v>1.75</v>
      </c>
      <c r="X75" s="35">
        <v>1.78</v>
      </c>
      <c r="Y75" s="35">
        <v>1.82</v>
      </c>
      <c r="Z75" s="36">
        <v>1.95</v>
      </c>
      <c r="AA75" s="37">
        <v>1.95</v>
      </c>
      <c r="AB75" s="433">
        <v>2.15</v>
      </c>
      <c r="AC75" s="434">
        <v>1.75</v>
      </c>
    </row>
    <row r="76" spans="1:29" ht="15" customHeight="1" x14ac:dyDescent="0.15">
      <c r="A76" s="234" t="s">
        <v>53</v>
      </c>
      <c r="B76" s="34" t="s">
        <v>1</v>
      </c>
      <c r="C76" s="32">
        <v>0.41</v>
      </c>
      <c r="D76" s="33" t="s">
        <v>10</v>
      </c>
      <c r="E76" s="33" t="s">
        <v>10</v>
      </c>
      <c r="F76" s="33" t="s">
        <v>10</v>
      </c>
      <c r="G76" s="33">
        <v>0.42</v>
      </c>
      <c r="H76" s="33">
        <v>0.47</v>
      </c>
      <c r="I76" s="33">
        <v>0.52</v>
      </c>
      <c r="J76" s="33">
        <v>0.56999999999999995</v>
      </c>
      <c r="K76" s="33">
        <v>0.56999999999999995</v>
      </c>
      <c r="L76" s="33">
        <v>0.59</v>
      </c>
      <c r="M76" s="33">
        <v>0.59</v>
      </c>
      <c r="N76" s="34">
        <v>0.59</v>
      </c>
      <c r="O76" s="37">
        <v>0.56000000000000005</v>
      </c>
      <c r="P76" s="33">
        <v>0.55000000000000004</v>
      </c>
      <c r="Q76" s="33">
        <v>0.52</v>
      </c>
      <c r="R76" s="33">
        <v>0.49</v>
      </c>
      <c r="S76" s="33">
        <v>0.47</v>
      </c>
      <c r="T76" s="33">
        <v>0.53</v>
      </c>
      <c r="U76" s="33">
        <v>0.45</v>
      </c>
      <c r="V76" s="33">
        <v>0.43</v>
      </c>
      <c r="W76" s="35">
        <v>0.41</v>
      </c>
      <c r="X76" s="35">
        <v>0.41</v>
      </c>
      <c r="Y76" s="35">
        <v>0.43</v>
      </c>
      <c r="Z76" s="36">
        <v>0.46</v>
      </c>
      <c r="AA76" s="37">
        <v>0.5</v>
      </c>
      <c r="AB76" s="33">
        <v>0.59</v>
      </c>
      <c r="AC76" s="34">
        <v>0.41</v>
      </c>
    </row>
    <row r="77" spans="1:29" ht="15" customHeight="1" x14ac:dyDescent="0.15">
      <c r="A77" s="92" t="s">
        <v>54</v>
      </c>
      <c r="B77" s="23" t="s">
        <v>1</v>
      </c>
      <c r="C77" s="24">
        <v>77.5</v>
      </c>
      <c r="D77" s="25" t="s">
        <v>10</v>
      </c>
      <c r="E77" s="25" t="s">
        <v>10</v>
      </c>
      <c r="F77" s="25" t="s">
        <v>10</v>
      </c>
      <c r="G77" s="25">
        <v>77.3</v>
      </c>
      <c r="H77" s="25">
        <v>75.599999999999994</v>
      </c>
      <c r="I77" s="25">
        <v>74.599999999999994</v>
      </c>
      <c r="J77" s="25">
        <v>72.5</v>
      </c>
      <c r="K77" s="25">
        <v>72.5</v>
      </c>
      <c r="L77" s="25">
        <v>72.599999999999994</v>
      </c>
      <c r="M77" s="25">
        <v>72.400000000000006</v>
      </c>
      <c r="N77" s="30">
        <v>72.400000000000006</v>
      </c>
      <c r="O77" s="29">
        <v>73.099999999999994</v>
      </c>
      <c r="P77" s="25">
        <v>73.2</v>
      </c>
      <c r="Q77" s="25">
        <v>73.5</v>
      </c>
      <c r="R77" s="25">
        <v>74.7</v>
      </c>
      <c r="S77" s="25">
        <v>74.599999999999994</v>
      </c>
      <c r="T77" s="25">
        <v>72.099999999999994</v>
      </c>
      <c r="U77" s="25">
        <v>75.400000000000006</v>
      </c>
      <c r="V77" s="25">
        <v>75.8</v>
      </c>
      <c r="W77" s="27">
        <v>76.599999999999994</v>
      </c>
      <c r="X77" s="27">
        <v>77</v>
      </c>
      <c r="Y77" s="27">
        <v>76.400000000000006</v>
      </c>
      <c r="Z77" s="28">
        <v>76.400000000000006</v>
      </c>
      <c r="AA77" s="29">
        <v>74.599999999999994</v>
      </c>
      <c r="AB77" s="25">
        <v>77.5</v>
      </c>
      <c r="AC77" s="30">
        <v>72.099999999999994</v>
      </c>
    </row>
    <row r="78" spans="1:29" ht="15" customHeight="1" x14ac:dyDescent="0.15">
      <c r="A78" s="192" t="s">
        <v>61</v>
      </c>
      <c r="B78" s="30" t="s">
        <v>16</v>
      </c>
      <c r="C78" s="46">
        <v>3700</v>
      </c>
      <c r="D78" s="102" t="s">
        <v>10</v>
      </c>
      <c r="E78" s="102" t="s">
        <v>10</v>
      </c>
      <c r="F78" s="102" t="s">
        <v>10</v>
      </c>
      <c r="G78" s="102">
        <v>3800</v>
      </c>
      <c r="H78" s="102">
        <v>3900</v>
      </c>
      <c r="I78" s="102">
        <v>3900</v>
      </c>
      <c r="J78" s="102">
        <v>3800</v>
      </c>
      <c r="K78" s="102">
        <v>3800</v>
      </c>
      <c r="L78" s="102">
        <v>4000</v>
      </c>
      <c r="M78" s="102">
        <v>3800</v>
      </c>
      <c r="N78" s="103">
        <v>3700</v>
      </c>
      <c r="O78" s="50">
        <v>3700</v>
      </c>
      <c r="P78" s="102">
        <v>3800</v>
      </c>
      <c r="Q78" s="102">
        <v>3600</v>
      </c>
      <c r="R78" s="102">
        <v>3600</v>
      </c>
      <c r="S78" s="102">
        <v>3800</v>
      </c>
      <c r="T78" s="102">
        <v>3700</v>
      </c>
      <c r="U78" s="102">
        <v>3800</v>
      </c>
      <c r="V78" s="102">
        <v>3800</v>
      </c>
      <c r="W78" s="306">
        <v>3800</v>
      </c>
      <c r="X78" s="306">
        <v>3700</v>
      </c>
      <c r="Y78" s="306">
        <v>3800</v>
      </c>
      <c r="Z78" s="307">
        <v>3800</v>
      </c>
      <c r="AA78" s="50">
        <v>3800</v>
      </c>
      <c r="AB78" s="102">
        <v>4000</v>
      </c>
      <c r="AC78" s="103">
        <v>3600</v>
      </c>
    </row>
    <row r="79" spans="1:29" ht="15" customHeight="1" thickBot="1" x14ac:dyDescent="0.2">
      <c r="A79" s="197" t="s">
        <v>62</v>
      </c>
      <c r="B79" s="42" t="s">
        <v>16</v>
      </c>
      <c r="C79" s="61">
        <v>7.2</v>
      </c>
      <c r="D79" s="52" t="s">
        <v>10</v>
      </c>
      <c r="E79" s="214" t="s">
        <v>10</v>
      </c>
      <c r="F79" s="214" t="s">
        <v>10</v>
      </c>
      <c r="G79" s="214" t="s">
        <v>118</v>
      </c>
      <c r="H79" s="214" t="s">
        <v>118</v>
      </c>
      <c r="I79" s="52">
        <v>6.2</v>
      </c>
      <c r="J79" s="214">
        <v>6.9</v>
      </c>
      <c r="K79" s="214" t="s">
        <v>118</v>
      </c>
      <c r="L79" s="214">
        <v>6.2</v>
      </c>
      <c r="M79" s="52" t="s">
        <v>118</v>
      </c>
      <c r="N79" s="39" t="s">
        <v>118</v>
      </c>
      <c r="O79" s="215" t="s">
        <v>118</v>
      </c>
      <c r="P79" s="52" t="s">
        <v>118</v>
      </c>
      <c r="Q79" s="214" t="s">
        <v>118</v>
      </c>
      <c r="R79" s="214" t="s">
        <v>118</v>
      </c>
      <c r="S79" s="214" t="s">
        <v>118</v>
      </c>
      <c r="T79" s="52" t="s">
        <v>118</v>
      </c>
      <c r="U79" s="52" t="s">
        <v>118</v>
      </c>
      <c r="V79" s="52" t="s">
        <v>118</v>
      </c>
      <c r="W79" s="62">
        <v>6.7</v>
      </c>
      <c r="X79" s="250" t="s">
        <v>118</v>
      </c>
      <c r="Y79" s="62" t="s">
        <v>118</v>
      </c>
      <c r="Z79" s="213" t="s">
        <v>118</v>
      </c>
      <c r="AA79" s="215" t="s">
        <v>118</v>
      </c>
      <c r="AB79" s="52">
        <v>7.2</v>
      </c>
      <c r="AC79" s="39" t="s">
        <v>118</v>
      </c>
    </row>
    <row r="80" spans="1:29" ht="15" customHeight="1" thickTop="1" x14ac:dyDescent="0.15">
      <c r="A80" s="178" t="s">
        <v>86</v>
      </c>
      <c r="B80" s="86"/>
      <c r="C80" s="300"/>
      <c r="D80" s="301"/>
      <c r="E80" s="301"/>
      <c r="F80" s="301"/>
      <c r="G80" s="301"/>
      <c r="H80" s="301"/>
      <c r="I80" s="301"/>
      <c r="J80" s="301"/>
      <c r="K80" s="301"/>
      <c r="L80" s="301"/>
      <c r="M80" s="301"/>
      <c r="N80" s="302"/>
      <c r="O80" s="300"/>
      <c r="P80" s="301"/>
      <c r="Q80" s="301"/>
      <c r="R80" s="301"/>
      <c r="S80" s="301"/>
      <c r="T80" s="301"/>
      <c r="U80" s="301"/>
      <c r="V80" s="301"/>
      <c r="W80" s="255"/>
      <c r="X80" s="255"/>
      <c r="Y80" s="255"/>
      <c r="Z80" s="302"/>
      <c r="AA80" s="417"/>
      <c r="AB80" s="412"/>
      <c r="AC80" s="413"/>
    </row>
    <row r="81" spans="1:29" ht="15" customHeight="1" x14ac:dyDescent="0.15">
      <c r="A81" s="92" t="s">
        <v>18</v>
      </c>
      <c r="B81" s="23"/>
      <c r="C81" s="24">
        <v>7.2</v>
      </c>
      <c r="D81" s="25" t="s">
        <v>10</v>
      </c>
      <c r="E81" s="25" t="s">
        <v>10</v>
      </c>
      <c r="F81" s="25" t="s">
        <v>10</v>
      </c>
      <c r="G81" s="25">
        <v>7.1</v>
      </c>
      <c r="H81" s="25">
        <v>7.2</v>
      </c>
      <c r="I81" s="25">
        <v>7.2</v>
      </c>
      <c r="J81" s="25">
        <v>7.2</v>
      </c>
      <c r="K81" s="25">
        <v>7.2</v>
      </c>
      <c r="L81" s="25">
        <v>7.1</v>
      </c>
      <c r="M81" s="25">
        <v>7.2</v>
      </c>
      <c r="N81" s="30">
        <v>7.3</v>
      </c>
      <c r="O81" s="29">
        <v>7.3</v>
      </c>
      <c r="P81" s="25">
        <v>7.2</v>
      </c>
      <c r="Q81" s="25">
        <v>7.2</v>
      </c>
      <c r="R81" s="25">
        <v>7.2</v>
      </c>
      <c r="S81" s="25">
        <v>7.1</v>
      </c>
      <c r="T81" s="25">
        <v>7.2</v>
      </c>
      <c r="U81" s="25">
        <v>7.1</v>
      </c>
      <c r="V81" s="25">
        <v>7.2</v>
      </c>
      <c r="W81" s="27">
        <v>7.2</v>
      </c>
      <c r="X81" s="27">
        <v>7.2</v>
      </c>
      <c r="Y81" s="27">
        <v>7.2</v>
      </c>
      <c r="Z81" s="28">
        <v>7.1</v>
      </c>
      <c r="AA81" s="29" t="s">
        <v>10</v>
      </c>
      <c r="AB81" s="25">
        <v>7.3</v>
      </c>
      <c r="AC81" s="30">
        <v>7.1</v>
      </c>
    </row>
    <row r="82" spans="1:29" ht="15" customHeight="1" x14ac:dyDescent="0.15">
      <c r="A82" s="234" t="s">
        <v>52</v>
      </c>
      <c r="B82" s="34" t="s">
        <v>8</v>
      </c>
      <c r="C82" s="32">
        <v>1.97</v>
      </c>
      <c r="D82" s="33" t="s">
        <v>10</v>
      </c>
      <c r="E82" s="33" t="s">
        <v>10</v>
      </c>
      <c r="F82" s="33" t="s">
        <v>10</v>
      </c>
      <c r="G82" s="33">
        <v>2.02</v>
      </c>
      <c r="H82" s="33">
        <v>2.13</v>
      </c>
      <c r="I82" s="33">
        <v>2.23</v>
      </c>
      <c r="J82" s="33">
        <v>2.2599999999999998</v>
      </c>
      <c r="K82" s="33">
        <v>2.25</v>
      </c>
      <c r="L82" s="33">
        <v>2.3199999999999998</v>
      </c>
      <c r="M82" s="33">
        <v>2.34</v>
      </c>
      <c r="N82" s="34">
        <v>2.33</v>
      </c>
      <c r="O82" s="37">
        <v>1.93</v>
      </c>
      <c r="P82" s="33">
        <v>2.27</v>
      </c>
      <c r="Q82" s="33">
        <v>2.19</v>
      </c>
      <c r="R82" s="33">
        <v>2.12</v>
      </c>
      <c r="S82" s="33">
        <v>2.0699999999999998</v>
      </c>
      <c r="T82" s="33">
        <v>2.04</v>
      </c>
      <c r="U82" s="33">
        <v>2.0299999999999998</v>
      </c>
      <c r="V82" s="33">
        <v>1.99</v>
      </c>
      <c r="W82" s="35">
        <v>1.93</v>
      </c>
      <c r="X82" s="35">
        <v>1.95</v>
      </c>
      <c r="Y82" s="35">
        <v>1.92</v>
      </c>
      <c r="Z82" s="36">
        <v>1.98</v>
      </c>
      <c r="AA82" s="37">
        <v>2.11</v>
      </c>
      <c r="AB82" s="433">
        <v>2.34</v>
      </c>
      <c r="AC82" s="434">
        <v>1.92</v>
      </c>
    </row>
    <row r="83" spans="1:29" ht="15" customHeight="1" x14ac:dyDescent="0.15">
      <c r="A83" s="234" t="s">
        <v>53</v>
      </c>
      <c r="B83" s="34" t="s">
        <v>1</v>
      </c>
      <c r="C83" s="32">
        <v>0.46</v>
      </c>
      <c r="D83" s="33" t="s">
        <v>10</v>
      </c>
      <c r="E83" s="33" t="s">
        <v>10</v>
      </c>
      <c r="F83" s="33" t="s">
        <v>10</v>
      </c>
      <c r="G83" s="33">
        <v>0.47</v>
      </c>
      <c r="H83" s="33">
        <v>0.51</v>
      </c>
      <c r="I83" s="33">
        <v>0.56000000000000005</v>
      </c>
      <c r="J83" s="33">
        <v>0.62</v>
      </c>
      <c r="K83" s="33">
        <v>0.62</v>
      </c>
      <c r="L83" s="33">
        <v>0.65</v>
      </c>
      <c r="M83" s="33">
        <v>0.65</v>
      </c>
      <c r="N83" s="34">
        <v>0.64</v>
      </c>
      <c r="O83" s="37">
        <v>0.53</v>
      </c>
      <c r="P83" s="33">
        <v>0.61</v>
      </c>
      <c r="Q83" s="33">
        <v>0.59</v>
      </c>
      <c r="R83" s="33">
        <v>0.56000000000000005</v>
      </c>
      <c r="S83" s="33">
        <v>0.53</v>
      </c>
      <c r="T83" s="33">
        <v>0.52</v>
      </c>
      <c r="U83" s="33">
        <v>0.49</v>
      </c>
      <c r="V83" s="33">
        <v>0.48</v>
      </c>
      <c r="W83" s="35">
        <v>0.46</v>
      </c>
      <c r="X83" s="35">
        <v>0.47</v>
      </c>
      <c r="Y83" s="35">
        <v>0.44</v>
      </c>
      <c r="Z83" s="36">
        <v>0.45</v>
      </c>
      <c r="AA83" s="37">
        <v>0.54</v>
      </c>
      <c r="AB83" s="33">
        <v>0.65</v>
      </c>
      <c r="AC83" s="34">
        <v>0.44</v>
      </c>
    </row>
    <row r="84" spans="1:29" ht="15" customHeight="1" x14ac:dyDescent="0.15">
      <c r="A84" s="92" t="s">
        <v>54</v>
      </c>
      <c r="B84" s="23" t="s">
        <v>1</v>
      </c>
      <c r="C84" s="24">
        <v>76.599999999999994</v>
      </c>
      <c r="D84" s="25" t="s">
        <v>10</v>
      </c>
      <c r="E84" s="25" t="s">
        <v>10</v>
      </c>
      <c r="F84" s="25" t="s">
        <v>10</v>
      </c>
      <c r="G84" s="25">
        <v>76.7</v>
      </c>
      <c r="H84" s="25">
        <v>76.099999999999994</v>
      </c>
      <c r="I84" s="25">
        <v>74.900000000000006</v>
      </c>
      <c r="J84" s="25">
        <v>72.599999999999994</v>
      </c>
      <c r="K84" s="25">
        <v>72.400000000000006</v>
      </c>
      <c r="L84" s="25">
        <v>72</v>
      </c>
      <c r="M84" s="25">
        <v>72.2</v>
      </c>
      <c r="N84" s="30">
        <v>72.5</v>
      </c>
      <c r="O84" s="29">
        <v>72.5</v>
      </c>
      <c r="P84" s="25">
        <v>73.099999999999994</v>
      </c>
      <c r="Q84" s="25">
        <v>73.099999999999994</v>
      </c>
      <c r="R84" s="25">
        <v>73.599999999999994</v>
      </c>
      <c r="S84" s="25">
        <v>74.400000000000006</v>
      </c>
      <c r="T84" s="25">
        <v>74.5</v>
      </c>
      <c r="U84" s="25">
        <v>75.900000000000006</v>
      </c>
      <c r="V84" s="25">
        <v>75.900000000000006</v>
      </c>
      <c r="W84" s="27">
        <v>76.2</v>
      </c>
      <c r="X84" s="27">
        <v>75.900000000000006</v>
      </c>
      <c r="Y84" s="27">
        <v>77.099999999999994</v>
      </c>
      <c r="Z84" s="28">
        <v>77.3</v>
      </c>
      <c r="AA84" s="29">
        <v>74.5</v>
      </c>
      <c r="AB84" s="25">
        <v>77.3</v>
      </c>
      <c r="AC84" s="30">
        <v>72</v>
      </c>
    </row>
    <row r="85" spans="1:29" ht="15" customHeight="1" x14ac:dyDescent="0.15">
      <c r="A85" s="195" t="s">
        <v>61</v>
      </c>
      <c r="B85" s="196" t="s">
        <v>16</v>
      </c>
      <c r="C85" s="46">
        <v>4200</v>
      </c>
      <c r="D85" s="102" t="s">
        <v>10</v>
      </c>
      <c r="E85" s="102" t="s">
        <v>10</v>
      </c>
      <c r="F85" s="102" t="s">
        <v>10</v>
      </c>
      <c r="G85" s="102">
        <v>4300</v>
      </c>
      <c r="H85" s="102">
        <v>4300</v>
      </c>
      <c r="I85" s="102">
        <v>4400</v>
      </c>
      <c r="J85" s="102">
        <v>4200</v>
      </c>
      <c r="K85" s="102">
        <v>4200</v>
      </c>
      <c r="L85" s="102">
        <v>4300</v>
      </c>
      <c r="M85" s="102">
        <v>4300</v>
      </c>
      <c r="N85" s="103">
        <v>4100</v>
      </c>
      <c r="O85" s="50">
        <v>3900</v>
      </c>
      <c r="P85" s="102">
        <v>4200</v>
      </c>
      <c r="Q85" s="102">
        <v>3900</v>
      </c>
      <c r="R85" s="102">
        <v>3900</v>
      </c>
      <c r="S85" s="102">
        <v>4100</v>
      </c>
      <c r="T85" s="102">
        <v>3900</v>
      </c>
      <c r="U85" s="102">
        <v>4200</v>
      </c>
      <c r="V85" s="102">
        <v>4200</v>
      </c>
      <c r="W85" s="306">
        <v>4100</v>
      </c>
      <c r="X85" s="306">
        <v>4100</v>
      </c>
      <c r="Y85" s="306">
        <v>4100</v>
      </c>
      <c r="Z85" s="307">
        <v>4100</v>
      </c>
      <c r="AA85" s="50">
        <v>4100</v>
      </c>
      <c r="AB85" s="102">
        <v>4400</v>
      </c>
      <c r="AC85" s="103">
        <v>3900</v>
      </c>
    </row>
    <row r="86" spans="1:29" ht="15" customHeight="1" thickBot="1" x14ac:dyDescent="0.2">
      <c r="A86" s="125" t="s">
        <v>62</v>
      </c>
      <c r="B86" s="39" t="s">
        <v>16</v>
      </c>
      <c r="C86" s="61">
        <v>5.2</v>
      </c>
      <c r="D86" s="52" t="s">
        <v>10</v>
      </c>
      <c r="E86" s="214" t="s">
        <v>10</v>
      </c>
      <c r="F86" s="214" t="s">
        <v>10</v>
      </c>
      <c r="G86" s="214" t="s">
        <v>118</v>
      </c>
      <c r="H86" s="214">
        <v>7.3</v>
      </c>
      <c r="I86" s="52">
        <v>5.7</v>
      </c>
      <c r="J86" s="214">
        <v>7.1</v>
      </c>
      <c r="K86" s="214">
        <v>7.1</v>
      </c>
      <c r="L86" s="214" t="s">
        <v>118</v>
      </c>
      <c r="M86" s="52">
        <v>6.1</v>
      </c>
      <c r="N86" s="42">
        <v>9</v>
      </c>
      <c r="O86" s="215" t="s">
        <v>118</v>
      </c>
      <c r="P86" s="52" t="s">
        <v>118</v>
      </c>
      <c r="Q86" s="214" t="s">
        <v>118</v>
      </c>
      <c r="R86" s="214" t="s">
        <v>118</v>
      </c>
      <c r="S86" s="214" t="s">
        <v>118</v>
      </c>
      <c r="T86" s="52">
        <v>7.6</v>
      </c>
      <c r="U86" s="52" t="s">
        <v>118</v>
      </c>
      <c r="V86" s="52" t="s">
        <v>118</v>
      </c>
      <c r="W86" s="62" t="s">
        <v>118</v>
      </c>
      <c r="X86" s="250" t="s">
        <v>118</v>
      </c>
      <c r="Y86" s="62" t="s">
        <v>118</v>
      </c>
      <c r="Z86" s="213" t="s">
        <v>118</v>
      </c>
      <c r="AA86" s="215" t="s">
        <v>118</v>
      </c>
      <c r="AB86" s="41">
        <v>9</v>
      </c>
      <c r="AC86" s="39" t="s">
        <v>118</v>
      </c>
    </row>
    <row r="87" spans="1:29" ht="15" customHeight="1" thickTop="1" x14ac:dyDescent="0.15">
      <c r="A87" s="237" t="s">
        <v>116</v>
      </c>
      <c r="B87" s="236"/>
      <c r="C87" s="300"/>
      <c r="D87" s="301"/>
      <c r="E87" s="301"/>
      <c r="F87" s="301"/>
      <c r="G87" s="301"/>
      <c r="H87" s="301"/>
      <c r="I87" s="301"/>
      <c r="J87" s="301"/>
      <c r="K87" s="301"/>
      <c r="L87" s="301"/>
      <c r="M87" s="301"/>
      <c r="N87" s="302"/>
      <c r="O87" s="300"/>
      <c r="P87" s="301"/>
      <c r="Q87" s="301"/>
      <c r="R87" s="301"/>
      <c r="S87" s="301"/>
      <c r="T87" s="301"/>
      <c r="U87" s="301"/>
      <c r="V87" s="301"/>
      <c r="W87" s="255"/>
      <c r="X87" s="255"/>
      <c r="Y87" s="255"/>
      <c r="Z87" s="302"/>
      <c r="AA87" s="417"/>
      <c r="AB87" s="412"/>
      <c r="AC87" s="413"/>
    </row>
    <row r="88" spans="1:29" ht="15" customHeight="1" x14ac:dyDescent="0.15">
      <c r="A88" s="22" t="s">
        <v>18</v>
      </c>
      <c r="B88" s="23"/>
      <c r="C88" s="24">
        <v>7</v>
      </c>
      <c r="D88" s="25" t="s">
        <v>10</v>
      </c>
      <c r="E88" s="25" t="s">
        <v>10</v>
      </c>
      <c r="F88" s="25" t="s">
        <v>10</v>
      </c>
      <c r="G88" s="25">
        <v>7.1</v>
      </c>
      <c r="H88" s="25">
        <v>7.2</v>
      </c>
      <c r="I88" s="25">
        <v>7.1</v>
      </c>
      <c r="J88" s="25">
        <v>7.2</v>
      </c>
      <c r="K88" s="25">
        <v>7</v>
      </c>
      <c r="L88" s="25">
        <v>7</v>
      </c>
      <c r="M88" s="25">
        <v>7.1</v>
      </c>
      <c r="N88" s="30">
        <v>7.1</v>
      </c>
      <c r="O88" s="29">
        <v>7.1</v>
      </c>
      <c r="P88" s="25">
        <v>7</v>
      </c>
      <c r="Q88" s="25">
        <v>7</v>
      </c>
      <c r="R88" s="25">
        <v>7.1</v>
      </c>
      <c r="S88" s="25">
        <v>7.1</v>
      </c>
      <c r="T88" s="25">
        <v>7.1</v>
      </c>
      <c r="U88" s="25">
        <v>7</v>
      </c>
      <c r="V88" s="25">
        <v>7.1</v>
      </c>
      <c r="W88" s="27">
        <v>7.1</v>
      </c>
      <c r="X88" s="27">
        <v>7.2</v>
      </c>
      <c r="Y88" s="27">
        <v>7.1</v>
      </c>
      <c r="Z88" s="28">
        <v>7.1</v>
      </c>
      <c r="AA88" s="29" t="s">
        <v>10</v>
      </c>
      <c r="AB88" s="25">
        <v>7.2</v>
      </c>
      <c r="AC88" s="30">
        <v>7</v>
      </c>
    </row>
    <row r="89" spans="1:29" ht="15" customHeight="1" x14ac:dyDescent="0.15">
      <c r="A89" s="60" t="s">
        <v>52</v>
      </c>
      <c r="B89" s="34" t="s">
        <v>8</v>
      </c>
      <c r="C89" s="32">
        <v>2.08</v>
      </c>
      <c r="D89" s="33" t="s">
        <v>10</v>
      </c>
      <c r="E89" s="33" t="s">
        <v>10</v>
      </c>
      <c r="F89" s="33" t="s">
        <v>10</v>
      </c>
      <c r="G89" s="33">
        <v>2.0299999999999998</v>
      </c>
      <c r="H89" s="33">
        <v>2.13</v>
      </c>
      <c r="I89" s="33">
        <v>2.2599999999999998</v>
      </c>
      <c r="J89" s="33">
        <v>2.31</v>
      </c>
      <c r="K89" s="33">
        <v>2.31</v>
      </c>
      <c r="L89" s="33">
        <v>2.34</v>
      </c>
      <c r="M89" s="33">
        <v>2.42</v>
      </c>
      <c r="N89" s="34">
        <v>2.34</v>
      </c>
      <c r="O89" s="37">
        <v>2.34</v>
      </c>
      <c r="P89" s="33">
        <v>2.31</v>
      </c>
      <c r="Q89" s="33">
        <v>2.21</v>
      </c>
      <c r="R89" s="33">
        <v>2.15</v>
      </c>
      <c r="S89" s="33">
        <v>2.08</v>
      </c>
      <c r="T89" s="33">
        <v>2.06</v>
      </c>
      <c r="U89" s="33">
        <v>2.57</v>
      </c>
      <c r="V89" s="33">
        <v>1.99</v>
      </c>
      <c r="W89" s="35">
        <v>1.99</v>
      </c>
      <c r="X89" s="35">
        <v>1.97</v>
      </c>
      <c r="Y89" s="35">
        <v>1.96</v>
      </c>
      <c r="Z89" s="36">
        <v>1.98</v>
      </c>
      <c r="AA89" s="37">
        <v>2.1800000000000002</v>
      </c>
      <c r="AB89" s="433">
        <v>2.57</v>
      </c>
      <c r="AC89" s="434">
        <v>1.96</v>
      </c>
    </row>
    <row r="90" spans="1:29" ht="15" customHeight="1" x14ac:dyDescent="0.15">
      <c r="A90" s="60" t="s">
        <v>53</v>
      </c>
      <c r="B90" s="34" t="s">
        <v>1</v>
      </c>
      <c r="C90" s="32">
        <v>0.54</v>
      </c>
      <c r="D90" s="33" t="s">
        <v>10</v>
      </c>
      <c r="E90" s="33" t="s">
        <v>10</v>
      </c>
      <c r="F90" s="33" t="s">
        <v>10</v>
      </c>
      <c r="G90" s="33">
        <v>0.53</v>
      </c>
      <c r="H90" s="33">
        <v>0.55000000000000004</v>
      </c>
      <c r="I90" s="33">
        <v>0.62</v>
      </c>
      <c r="J90" s="33">
        <v>0.7</v>
      </c>
      <c r="K90" s="33">
        <v>0.7</v>
      </c>
      <c r="L90" s="33">
        <v>0.7</v>
      </c>
      <c r="M90" s="33">
        <v>0.75</v>
      </c>
      <c r="N90" s="34">
        <v>0.71</v>
      </c>
      <c r="O90" s="37">
        <v>0.7</v>
      </c>
      <c r="P90" s="33">
        <v>0.67</v>
      </c>
      <c r="Q90" s="33">
        <v>0.65</v>
      </c>
      <c r="R90" s="33">
        <v>0.61</v>
      </c>
      <c r="S90" s="33">
        <v>0.57999999999999996</v>
      </c>
      <c r="T90" s="33">
        <v>0.56999999999999995</v>
      </c>
      <c r="U90" s="33">
        <v>1.03</v>
      </c>
      <c r="V90" s="33">
        <v>0.52</v>
      </c>
      <c r="W90" s="35">
        <v>0.53</v>
      </c>
      <c r="X90" s="35">
        <v>0.52</v>
      </c>
      <c r="Y90" s="35">
        <v>0.5</v>
      </c>
      <c r="Z90" s="36">
        <v>0.5</v>
      </c>
      <c r="AA90" s="37">
        <v>0.63</v>
      </c>
      <c r="AB90" s="33">
        <v>1.03</v>
      </c>
      <c r="AC90" s="34">
        <v>0.5</v>
      </c>
    </row>
    <row r="91" spans="1:29" ht="15" customHeight="1" x14ac:dyDescent="0.15">
      <c r="A91" s="22" t="s">
        <v>54</v>
      </c>
      <c r="B91" s="23" t="s">
        <v>1</v>
      </c>
      <c r="C91" s="24">
        <v>74</v>
      </c>
      <c r="D91" s="25" t="s">
        <v>10</v>
      </c>
      <c r="E91" s="25" t="s">
        <v>10</v>
      </c>
      <c r="F91" s="25" t="s">
        <v>10</v>
      </c>
      <c r="G91" s="25">
        <v>73.900000000000006</v>
      </c>
      <c r="H91" s="25">
        <v>74.2</v>
      </c>
      <c r="I91" s="25">
        <v>72.599999999999994</v>
      </c>
      <c r="J91" s="25">
        <v>69.7</v>
      </c>
      <c r="K91" s="25">
        <v>69.7</v>
      </c>
      <c r="L91" s="25">
        <v>70.099999999999994</v>
      </c>
      <c r="M91" s="25">
        <v>69</v>
      </c>
      <c r="N91" s="30">
        <v>69.7</v>
      </c>
      <c r="O91" s="29">
        <v>70.099999999999994</v>
      </c>
      <c r="P91" s="25">
        <v>71</v>
      </c>
      <c r="Q91" s="25">
        <v>70.599999999999994</v>
      </c>
      <c r="R91" s="25">
        <v>71.599999999999994</v>
      </c>
      <c r="S91" s="25">
        <v>72.099999999999994</v>
      </c>
      <c r="T91" s="25">
        <v>72.3</v>
      </c>
      <c r="U91" s="25">
        <v>59.9</v>
      </c>
      <c r="V91" s="25">
        <v>73.900000000000006</v>
      </c>
      <c r="W91" s="27">
        <v>73.400000000000006</v>
      </c>
      <c r="X91" s="27">
        <v>73.599999999999994</v>
      </c>
      <c r="Y91" s="27">
        <v>74.5</v>
      </c>
      <c r="Z91" s="28">
        <v>74.7</v>
      </c>
      <c r="AA91" s="29">
        <v>71.5</v>
      </c>
      <c r="AB91" s="25">
        <v>74.7</v>
      </c>
      <c r="AC91" s="30">
        <v>59.9</v>
      </c>
    </row>
    <row r="92" spans="1:29" ht="15" customHeight="1" thickBot="1" x14ac:dyDescent="0.2">
      <c r="A92" s="210" t="s">
        <v>61</v>
      </c>
      <c r="B92" s="196" t="s">
        <v>16</v>
      </c>
      <c r="C92" s="46">
        <v>3200</v>
      </c>
      <c r="D92" s="102" t="s">
        <v>10</v>
      </c>
      <c r="E92" s="102" t="s">
        <v>10</v>
      </c>
      <c r="F92" s="102" t="s">
        <v>10</v>
      </c>
      <c r="G92" s="102">
        <v>3500</v>
      </c>
      <c r="H92" s="102">
        <v>3600</v>
      </c>
      <c r="I92" s="102">
        <v>3400</v>
      </c>
      <c r="J92" s="102">
        <v>3300</v>
      </c>
      <c r="K92" s="102">
        <v>3200</v>
      </c>
      <c r="L92" s="102">
        <v>3500</v>
      </c>
      <c r="M92" s="102">
        <v>3100</v>
      </c>
      <c r="N92" s="103">
        <v>3200</v>
      </c>
      <c r="O92" s="50">
        <v>3100</v>
      </c>
      <c r="P92" s="102">
        <v>3100</v>
      </c>
      <c r="Q92" s="102">
        <v>3100</v>
      </c>
      <c r="R92" s="102">
        <v>3200</v>
      </c>
      <c r="S92" s="102">
        <v>3200</v>
      </c>
      <c r="T92" s="102">
        <v>3100</v>
      </c>
      <c r="U92" s="102">
        <v>3300</v>
      </c>
      <c r="V92" s="102">
        <v>3400</v>
      </c>
      <c r="W92" s="306">
        <v>3200</v>
      </c>
      <c r="X92" s="306">
        <v>3300</v>
      </c>
      <c r="Y92" s="306">
        <v>3300</v>
      </c>
      <c r="Z92" s="307">
        <v>3300</v>
      </c>
      <c r="AA92" s="50">
        <v>3300</v>
      </c>
      <c r="AB92" s="102">
        <v>3600</v>
      </c>
      <c r="AC92" s="103">
        <v>3100</v>
      </c>
    </row>
    <row r="93" spans="1:29" ht="15" hidden="1" customHeight="1" thickBot="1" x14ac:dyDescent="0.2">
      <c r="A93" s="38" t="s">
        <v>62</v>
      </c>
      <c r="B93" s="39" t="s">
        <v>16</v>
      </c>
      <c r="C93" s="61"/>
      <c r="D93" s="61"/>
      <c r="E93" s="61"/>
      <c r="F93" s="61"/>
      <c r="G93" s="61"/>
      <c r="H93" s="61"/>
      <c r="I93" s="61"/>
      <c r="J93" s="61"/>
      <c r="K93" s="61"/>
      <c r="L93" s="61"/>
      <c r="M93" s="318"/>
      <c r="N93" s="319"/>
      <c r="O93" s="63"/>
      <c r="P93" s="61"/>
      <c r="Q93" s="61"/>
      <c r="R93" s="61"/>
      <c r="S93" s="61"/>
      <c r="T93" s="61"/>
      <c r="U93" s="61"/>
      <c r="V93" s="61"/>
      <c r="W93" s="194"/>
      <c r="X93" s="194"/>
      <c r="Y93" s="194"/>
      <c r="Z93" s="61"/>
      <c r="AA93" s="63" t="e">
        <f>IF(AVERAGEA(#REF!)&lt;5,"&lt;5.0",ROUND(AVERAGEA(#REF!),IF(AVERAGEA(#REF!)&lt;10,1,0)))</f>
        <v>#REF!</v>
      </c>
      <c r="AB93" s="52" t="e">
        <f>MAX(#REF!)</f>
        <v>#REF!</v>
      </c>
      <c r="AC93" s="39" t="e">
        <f>IF(MINA(#REF!)=0,"&lt;5.0",MINA(#REF!))</f>
        <v>#REF!</v>
      </c>
    </row>
    <row r="94" spans="1:29" ht="15" hidden="1" customHeight="1" thickTop="1" x14ac:dyDescent="0.15">
      <c r="A94" s="49" t="s">
        <v>108</v>
      </c>
      <c r="B94" s="20"/>
      <c r="C94" s="294"/>
      <c r="D94" s="295"/>
      <c r="E94" s="295"/>
      <c r="F94" s="295"/>
      <c r="G94" s="295"/>
      <c r="H94" s="295"/>
      <c r="I94" s="295"/>
      <c r="J94" s="295"/>
      <c r="K94" s="295"/>
      <c r="L94" s="295"/>
      <c r="M94" s="295"/>
      <c r="N94" s="296"/>
      <c r="O94" s="294"/>
      <c r="P94" s="295"/>
      <c r="Q94" s="295"/>
      <c r="R94" s="295"/>
      <c r="S94" s="295"/>
      <c r="T94" s="295"/>
      <c r="U94" s="295"/>
      <c r="V94" s="295"/>
      <c r="W94" s="21"/>
      <c r="X94" s="21"/>
      <c r="Y94" s="21"/>
      <c r="Z94" s="296"/>
      <c r="AA94" s="459"/>
      <c r="AB94" s="460"/>
      <c r="AC94" s="461"/>
    </row>
    <row r="95" spans="1:29" s="91" customFormat="1" ht="15" hidden="1" customHeight="1" x14ac:dyDescent="0.15">
      <c r="A95" s="112" t="s">
        <v>52</v>
      </c>
      <c r="B95" s="100" t="s">
        <v>1</v>
      </c>
      <c r="C95" s="249"/>
      <c r="D95" s="249"/>
      <c r="E95" s="249"/>
      <c r="F95" s="249"/>
      <c r="G95" s="249"/>
      <c r="H95" s="249"/>
      <c r="I95" s="249"/>
      <c r="J95" s="249"/>
      <c r="K95" s="249"/>
      <c r="L95" s="249"/>
      <c r="M95" s="249"/>
      <c r="N95" s="262"/>
      <c r="O95" s="245"/>
      <c r="P95" s="249"/>
      <c r="Q95" s="249"/>
      <c r="R95" s="249"/>
      <c r="S95" s="249"/>
      <c r="T95" s="249"/>
      <c r="U95" s="249"/>
      <c r="V95" s="249"/>
      <c r="W95" s="263"/>
      <c r="X95" s="263"/>
      <c r="Y95" s="263"/>
      <c r="Z95" s="249"/>
      <c r="AA95" s="245" t="e">
        <f>ROUND(AVERAGE(#REF!),1)</f>
        <v>#REF!</v>
      </c>
      <c r="AB95" s="243" t="e">
        <f>MAX(#REF!)</f>
        <v>#REF!</v>
      </c>
      <c r="AC95" s="244" t="e">
        <f>MIN(#REF!)</f>
        <v>#REF!</v>
      </c>
    </row>
    <row r="96" spans="1:29" ht="15" hidden="1" customHeight="1" x14ac:dyDescent="0.15">
      <c r="A96" s="22" t="s">
        <v>53</v>
      </c>
      <c r="B96" s="23" t="s">
        <v>1</v>
      </c>
      <c r="C96" s="249"/>
      <c r="D96" s="249"/>
      <c r="E96" s="249"/>
      <c r="F96" s="249"/>
      <c r="G96" s="249"/>
      <c r="H96" s="249"/>
      <c r="I96" s="249"/>
      <c r="J96" s="249"/>
      <c r="K96" s="249"/>
      <c r="L96" s="249"/>
      <c r="M96" s="249"/>
      <c r="N96" s="262"/>
      <c r="O96" s="245"/>
      <c r="P96" s="249"/>
      <c r="Q96" s="249"/>
      <c r="R96" s="249"/>
      <c r="S96" s="249"/>
      <c r="T96" s="249"/>
      <c r="U96" s="249"/>
      <c r="V96" s="249"/>
      <c r="W96" s="263"/>
      <c r="X96" s="263"/>
      <c r="Y96" s="263"/>
      <c r="Z96" s="249"/>
      <c r="AA96" s="245" t="e">
        <f>ROUND(AVERAGE(#REF!),1)</f>
        <v>#REF!</v>
      </c>
      <c r="AB96" s="243" t="e">
        <f>MAX(#REF!)</f>
        <v>#REF!</v>
      </c>
      <c r="AC96" s="244" t="e">
        <f>MIN(#REF!)</f>
        <v>#REF!</v>
      </c>
    </row>
    <row r="97" spans="1:29" ht="15" hidden="1" customHeight="1" x14ac:dyDescent="0.15">
      <c r="A97" s="22" t="s">
        <v>54</v>
      </c>
      <c r="B97" s="23" t="s">
        <v>1</v>
      </c>
      <c r="C97" s="249"/>
      <c r="D97" s="249"/>
      <c r="E97" s="249"/>
      <c r="F97" s="249"/>
      <c r="G97" s="249"/>
      <c r="H97" s="249"/>
      <c r="I97" s="249"/>
      <c r="J97" s="249"/>
      <c r="K97" s="249"/>
      <c r="L97" s="249"/>
      <c r="M97" s="249"/>
      <c r="N97" s="262"/>
      <c r="O97" s="245"/>
      <c r="P97" s="249"/>
      <c r="Q97" s="249"/>
      <c r="R97" s="249"/>
      <c r="S97" s="249"/>
      <c r="T97" s="249"/>
      <c r="U97" s="249"/>
      <c r="V97" s="249"/>
      <c r="W97" s="263"/>
      <c r="X97" s="263"/>
      <c r="Y97" s="263"/>
      <c r="Z97" s="249"/>
      <c r="AA97" s="248" t="e">
        <f>ROUND(AVERAGE(#REF!),1)</f>
        <v>#REF!</v>
      </c>
      <c r="AB97" s="242" t="e">
        <f>MAX(#REF!)</f>
        <v>#REF!</v>
      </c>
      <c r="AC97" s="23" t="e">
        <f>MIN(#REF!)</f>
        <v>#REF!</v>
      </c>
    </row>
    <row r="98" spans="1:29" s="54" customFormat="1" ht="15" hidden="1" customHeight="1" x14ac:dyDescent="0.15">
      <c r="A98" s="200" t="s">
        <v>71</v>
      </c>
      <c r="B98" s="94" t="s">
        <v>16</v>
      </c>
      <c r="C98" s="249"/>
      <c r="D98" s="249"/>
      <c r="E98" s="249"/>
      <c r="F98" s="249"/>
      <c r="G98" s="249"/>
      <c r="H98" s="249"/>
      <c r="I98" s="249"/>
      <c r="J98" s="249"/>
      <c r="K98" s="249"/>
      <c r="L98" s="249"/>
      <c r="M98" s="249"/>
      <c r="N98" s="262"/>
      <c r="O98" s="245"/>
      <c r="P98" s="249"/>
      <c r="Q98" s="249"/>
      <c r="R98" s="249"/>
      <c r="S98" s="249"/>
      <c r="T98" s="249"/>
      <c r="U98" s="249"/>
      <c r="V98" s="249"/>
      <c r="W98" s="263"/>
      <c r="X98" s="263"/>
      <c r="Y98" s="263"/>
      <c r="Z98" s="249"/>
      <c r="AA98" s="264" t="e">
        <f>ROUND(AVERAGE(#REF!),IF(AVERAGE(#REF!)&lt;1000,-1,-2))</f>
        <v>#REF!</v>
      </c>
      <c r="AB98" s="265" t="e">
        <f>(ROUND(MAX(#REF!),IF(MAX(#REF!)&lt;1000,-1,-2)))</f>
        <v>#REF!</v>
      </c>
      <c r="AC98" s="266" t="e">
        <f>MIN(#REF!)</f>
        <v>#REF!</v>
      </c>
    </row>
    <row r="99" spans="1:29" s="54" customFormat="1" ht="15" hidden="1" customHeight="1" x14ac:dyDescent="0.15">
      <c r="A99" s="200" t="s">
        <v>90</v>
      </c>
      <c r="B99" s="94" t="s">
        <v>16</v>
      </c>
      <c r="C99" s="249"/>
      <c r="D99" s="249"/>
      <c r="E99" s="249"/>
      <c r="F99" s="249"/>
      <c r="G99" s="249"/>
      <c r="H99" s="249"/>
      <c r="I99" s="249"/>
      <c r="J99" s="249"/>
      <c r="K99" s="249"/>
      <c r="L99" s="249"/>
      <c r="M99" s="249"/>
      <c r="N99" s="262"/>
      <c r="O99" s="245"/>
      <c r="P99" s="249"/>
      <c r="Q99" s="249"/>
      <c r="R99" s="249"/>
      <c r="S99" s="249"/>
      <c r="T99" s="249"/>
      <c r="U99" s="249"/>
      <c r="V99" s="249"/>
      <c r="W99" s="263"/>
      <c r="X99" s="263"/>
      <c r="Y99" s="263"/>
      <c r="Z99" s="249"/>
      <c r="AA99" s="264" t="e">
        <f>ROUND(AVERAGE(#REF!),IF(AVERAGE(#REF!)&lt;1000,-1,-2))</f>
        <v>#REF!</v>
      </c>
      <c r="AB99" s="265" t="e">
        <f>(ROUND(MAX(#REF!),IF(MAX(#REF!)&lt;1000,-1,-2)))</f>
        <v>#REF!</v>
      </c>
      <c r="AC99" s="266" t="e">
        <f>MIN(#REF!)</f>
        <v>#REF!</v>
      </c>
    </row>
    <row r="100" spans="1:29" s="54" customFormat="1" ht="15" hidden="1" customHeight="1" thickBot="1" x14ac:dyDescent="0.2">
      <c r="A100" s="200" t="s">
        <v>91</v>
      </c>
      <c r="B100" s="94" t="s">
        <v>16</v>
      </c>
      <c r="C100" s="249"/>
      <c r="D100" s="249"/>
      <c r="E100" s="249"/>
      <c r="F100" s="249"/>
      <c r="G100" s="249"/>
      <c r="H100" s="249"/>
      <c r="I100" s="249"/>
      <c r="J100" s="249"/>
      <c r="K100" s="249"/>
      <c r="L100" s="249"/>
      <c r="M100" s="249"/>
      <c r="N100" s="262"/>
      <c r="O100" s="245"/>
      <c r="P100" s="249"/>
      <c r="Q100" s="249"/>
      <c r="R100" s="249"/>
      <c r="S100" s="249"/>
      <c r="T100" s="249"/>
      <c r="U100" s="249"/>
      <c r="V100" s="249"/>
      <c r="W100" s="263"/>
      <c r="X100" s="263"/>
      <c r="Y100" s="263"/>
      <c r="Z100" s="249"/>
      <c r="AA100" s="264" t="e">
        <f>ROUND(AVERAGE(#REF!),IF(AVERAGE(#REF!)&lt;100,0,-1))</f>
        <v>#REF!</v>
      </c>
      <c r="AB100" s="265" t="e">
        <f>MAX(#REF!)</f>
        <v>#REF!</v>
      </c>
      <c r="AC100" s="266" t="e">
        <f>MIN(#REF!)</f>
        <v>#REF!</v>
      </c>
    </row>
    <row r="101" spans="1:29" ht="15" hidden="1" customHeight="1" thickTop="1" x14ac:dyDescent="0.15">
      <c r="A101" s="49" t="s">
        <v>76</v>
      </c>
      <c r="B101" s="20"/>
      <c r="C101" s="294"/>
      <c r="D101" s="295"/>
      <c r="E101" s="295"/>
      <c r="F101" s="295"/>
      <c r="G101" s="295"/>
      <c r="H101" s="295"/>
      <c r="I101" s="295"/>
      <c r="J101" s="295"/>
      <c r="K101" s="295"/>
      <c r="L101" s="295"/>
      <c r="M101" s="295"/>
      <c r="N101" s="296"/>
      <c r="O101" s="294"/>
      <c r="P101" s="295"/>
      <c r="Q101" s="295"/>
      <c r="R101" s="295"/>
      <c r="S101" s="295"/>
      <c r="T101" s="295"/>
      <c r="U101" s="295"/>
      <c r="V101" s="295"/>
      <c r="W101" s="21"/>
      <c r="X101" s="21"/>
      <c r="Y101" s="21"/>
      <c r="Z101" s="296"/>
      <c r="AA101" s="459"/>
      <c r="AB101" s="460"/>
      <c r="AC101" s="461"/>
    </row>
    <row r="102" spans="1:29" s="91" customFormat="1" ht="15" hidden="1" customHeight="1" x14ac:dyDescent="0.15">
      <c r="A102" s="112" t="s">
        <v>52</v>
      </c>
      <c r="B102" s="100" t="s">
        <v>1</v>
      </c>
      <c r="C102" s="249"/>
      <c r="D102" s="249"/>
      <c r="E102" s="249"/>
      <c r="F102" s="249"/>
      <c r="G102" s="249"/>
      <c r="H102" s="249"/>
      <c r="I102" s="249"/>
      <c r="J102" s="249"/>
      <c r="K102" s="249"/>
      <c r="L102" s="249"/>
      <c r="M102" s="249"/>
      <c r="N102" s="262"/>
      <c r="O102" s="245"/>
      <c r="P102" s="249"/>
      <c r="Q102" s="249"/>
      <c r="R102" s="249"/>
      <c r="S102" s="249"/>
      <c r="T102" s="249"/>
      <c r="U102" s="249"/>
      <c r="V102" s="249"/>
      <c r="W102" s="263"/>
      <c r="X102" s="263"/>
      <c r="Y102" s="263"/>
      <c r="Z102" s="249"/>
      <c r="AA102" s="245" t="e">
        <f>ROUND(AVERAGE(#REF!),1)</f>
        <v>#REF!</v>
      </c>
      <c r="AB102" s="243" t="e">
        <f>MAX(#REF!)</f>
        <v>#REF!</v>
      </c>
      <c r="AC102" s="244" t="e">
        <f>MIN(#REF!)</f>
        <v>#REF!</v>
      </c>
    </row>
    <row r="103" spans="1:29" ht="15" hidden="1" customHeight="1" x14ac:dyDescent="0.15">
      <c r="A103" s="22" t="s">
        <v>53</v>
      </c>
      <c r="B103" s="23" t="s">
        <v>1</v>
      </c>
      <c r="C103" s="249"/>
      <c r="D103" s="249"/>
      <c r="E103" s="249"/>
      <c r="F103" s="249"/>
      <c r="G103" s="249"/>
      <c r="H103" s="249"/>
      <c r="I103" s="249"/>
      <c r="J103" s="249"/>
      <c r="K103" s="249"/>
      <c r="L103" s="249"/>
      <c r="M103" s="249"/>
      <c r="N103" s="262"/>
      <c r="O103" s="245"/>
      <c r="P103" s="249"/>
      <c r="Q103" s="249"/>
      <c r="R103" s="249"/>
      <c r="S103" s="249"/>
      <c r="T103" s="249"/>
      <c r="U103" s="249"/>
      <c r="V103" s="249"/>
      <c r="W103" s="263"/>
      <c r="X103" s="263"/>
      <c r="Y103" s="263"/>
      <c r="Z103" s="249"/>
      <c r="AA103" s="245" t="e">
        <f>ROUND(AVERAGE(#REF!),1)</f>
        <v>#REF!</v>
      </c>
      <c r="AB103" s="243" t="e">
        <f>MAX(#REF!)</f>
        <v>#REF!</v>
      </c>
      <c r="AC103" s="244" t="e">
        <f>MIN(#REF!)</f>
        <v>#REF!</v>
      </c>
    </row>
    <row r="104" spans="1:29" ht="15" hidden="1" customHeight="1" x14ac:dyDescent="0.15">
      <c r="A104" s="22" t="s">
        <v>54</v>
      </c>
      <c r="B104" s="23" t="s">
        <v>1</v>
      </c>
      <c r="C104" s="249"/>
      <c r="D104" s="249"/>
      <c r="E104" s="249"/>
      <c r="F104" s="249"/>
      <c r="G104" s="249"/>
      <c r="H104" s="249"/>
      <c r="I104" s="249"/>
      <c r="J104" s="249"/>
      <c r="K104" s="249"/>
      <c r="L104" s="249"/>
      <c r="M104" s="249"/>
      <c r="N104" s="262"/>
      <c r="O104" s="245"/>
      <c r="P104" s="249"/>
      <c r="Q104" s="249"/>
      <c r="R104" s="249"/>
      <c r="S104" s="249"/>
      <c r="T104" s="249"/>
      <c r="U104" s="249"/>
      <c r="V104" s="249"/>
      <c r="W104" s="263"/>
      <c r="X104" s="263"/>
      <c r="Y104" s="263"/>
      <c r="Z104" s="249"/>
      <c r="AA104" s="248" t="e">
        <f>ROUND(AVERAGE(#REF!),1)</f>
        <v>#REF!</v>
      </c>
      <c r="AB104" s="242" t="e">
        <f>MAX(#REF!)</f>
        <v>#REF!</v>
      </c>
      <c r="AC104" s="23" t="e">
        <f>MIN(#REF!)</f>
        <v>#REF!</v>
      </c>
    </row>
    <row r="105" spans="1:29" s="54" customFormat="1" ht="15" hidden="1" customHeight="1" x14ac:dyDescent="0.15">
      <c r="A105" s="200" t="s">
        <v>71</v>
      </c>
      <c r="B105" s="94" t="s">
        <v>16</v>
      </c>
      <c r="C105" s="249"/>
      <c r="D105" s="249"/>
      <c r="E105" s="249"/>
      <c r="F105" s="249"/>
      <c r="G105" s="249"/>
      <c r="H105" s="249"/>
      <c r="I105" s="249"/>
      <c r="J105" s="249"/>
      <c r="K105" s="249"/>
      <c r="L105" s="249"/>
      <c r="M105" s="249"/>
      <c r="N105" s="262"/>
      <c r="O105" s="245"/>
      <c r="P105" s="249"/>
      <c r="Q105" s="249"/>
      <c r="R105" s="249"/>
      <c r="S105" s="249"/>
      <c r="T105" s="249"/>
      <c r="U105" s="249"/>
      <c r="V105" s="249"/>
      <c r="W105" s="263"/>
      <c r="X105" s="263"/>
      <c r="Y105" s="263"/>
      <c r="Z105" s="249"/>
      <c r="AA105" s="264" t="e">
        <f>ROUND(AVERAGE(#REF!),IF(AVERAGE(#REF!)&lt;1000,-1,-2))</f>
        <v>#REF!</v>
      </c>
      <c r="AB105" s="265" t="e">
        <f>(ROUND(MAX(#REF!),IF(MAX(#REF!)&lt;1000,-1,-2)))</f>
        <v>#REF!</v>
      </c>
      <c r="AC105" s="266" t="e">
        <f>MIN(#REF!)</f>
        <v>#REF!</v>
      </c>
    </row>
    <row r="106" spans="1:29" s="54" customFormat="1" ht="15" hidden="1" customHeight="1" x14ac:dyDescent="0.15">
      <c r="A106" s="200" t="s">
        <v>90</v>
      </c>
      <c r="B106" s="94" t="s">
        <v>16</v>
      </c>
      <c r="C106" s="249"/>
      <c r="D106" s="249"/>
      <c r="E106" s="249"/>
      <c r="F106" s="249"/>
      <c r="G106" s="249"/>
      <c r="H106" s="249"/>
      <c r="I106" s="249"/>
      <c r="J106" s="249"/>
      <c r="K106" s="249"/>
      <c r="L106" s="249"/>
      <c r="M106" s="249"/>
      <c r="N106" s="262"/>
      <c r="O106" s="245"/>
      <c r="P106" s="249"/>
      <c r="Q106" s="249"/>
      <c r="R106" s="249"/>
      <c r="S106" s="249"/>
      <c r="T106" s="249"/>
      <c r="U106" s="249"/>
      <c r="V106" s="249"/>
      <c r="W106" s="263"/>
      <c r="X106" s="263"/>
      <c r="Y106" s="263"/>
      <c r="Z106" s="249"/>
      <c r="AA106" s="264" t="e">
        <f>ROUND(AVERAGE(#REF!),IF(AVERAGE(#REF!)&lt;1000,-1,-2))</f>
        <v>#REF!</v>
      </c>
      <c r="AB106" s="265" t="e">
        <f>(ROUND(MAX(#REF!),IF(MAX(#REF!)&lt;1000,-1,-2)))</f>
        <v>#REF!</v>
      </c>
      <c r="AC106" s="266" t="e">
        <f>MIN(#REF!)</f>
        <v>#REF!</v>
      </c>
    </row>
    <row r="107" spans="1:29" s="54" customFormat="1" ht="15" hidden="1" customHeight="1" thickBot="1" x14ac:dyDescent="0.2">
      <c r="A107" s="200" t="s">
        <v>91</v>
      </c>
      <c r="B107" s="94" t="s">
        <v>16</v>
      </c>
      <c r="C107" s="249"/>
      <c r="D107" s="249"/>
      <c r="E107" s="249"/>
      <c r="F107" s="249"/>
      <c r="G107" s="249"/>
      <c r="H107" s="249"/>
      <c r="I107" s="249"/>
      <c r="J107" s="249"/>
      <c r="K107" s="249"/>
      <c r="L107" s="249"/>
      <c r="M107" s="249"/>
      <c r="N107" s="262"/>
      <c r="O107" s="245"/>
      <c r="P107" s="249"/>
      <c r="Q107" s="249"/>
      <c r="R107" s="249"/>
      <c r="S107" s="249"/>
      <c r="T107" s="249"/>
      <c r="U107" s="249"/>
      <c r="V107" s="249"/>
      <c r="W107" s="263"/>
      <c r="X107" s="263"/>
      <c r="Y107" s="263"/>
      <c r="Z107" s="249"/>
      <c r="AA107" s="264" t="e">
        <f>ROUND(AVERAGE(#REF!),IF(AVERAGE(#REF!)&lt;100,0,-1))</f>
        <v>#REF!</v>
      </c>
      <c r="AB107" s="265" t="e">
        <f>MAX(#REF!)</f>
        <v>#REF!</v>
      </c>
      <c r="AC107" s="266" t="e">
        <f>MIN(#REF!)</f>
        <v>#REF!</v>
      </c>
    </row>
    <row r="108" spans="1:29" ht="15" hidden="1" customHeight="1" thickTop="1" x14ac:dyDescent="0.15">
      <c r="A108" s="49" t="s">
        <v>77</v>
      </c>
      <c r="B108" s="20"/>
      <c r="C108" s="294"/>
      <c r="D108" s="295"/>
      <c r="E108" s="295"/>
      <c r="F108" s="295"/>
      <c r="G108" s="295"/>
      <c r="H108" s="295"/>
      <c r="I108" s="295"/>
      <c r="J108" s="295"/>
      <c r="K108" s="295"/>
      <c r="L108" s="295"/>
      <c r="M108" s="295"/>
      <c r="N108" s="296"/>
      <c r="O108" s="294"/>
      <c r="P108" s="295"/>
      <c r="Q108" s="295"/>
      <c r="R108" s="295"/>
      <c r="S108" s="295"/>
      <c r="T108" s="295"/>
      <c r="U108" s="295"/>
      <c r="V108" s="295"/>
      <c r="W108" s="21"/>
      <c r="X108" s="21"/>
      <c r="Y108" s="21"/>
      <c r="Z108" s="296"/>
      <c r="AA108" s="459"/>
      <c r="AB108" s="460"/>
      <c r="AC108" s="461"/>
    </row>
    <row r="109" spans="1:29" s="91" customFormat="1" ht="15" hidden="1" customHeight="1" x14ac:dyDescent="0.15">
      <c r="A109" s="112" t="s">
        <v>52</v>
      </c>
      <c r="B109" s="100" t="s">
        <v>1</v>
      </c>
      <c r="C109" s="249"/>
      <c r="D109" s="249"/>
      <c r="E109" s="249"/>
      <c r="F109" s="249"/>
      <c r="G109" s="249"/>
      <c r="H109" s="249"/>
      <c r="I109" s="249"/>
      <c r="J109" s="249"/>
      <c r="K109" s="249"/>
      <c r="L109" s="249"/>
      <c r="M109" s="249"/>
      <c r="N109" s="262"/>
      <c r="O109" s="245"/>
      <c r="P109" s="249"/>
      <c r="Q109" s="249"/>
      <c r="R109" s="249"/>
      <c r="S109" s="249"/>
      <c r="T109" s="249"/>
      <c r="U109" s="249"/>
      <c r="V109" s="249"/>
      <c r="W109" s="263"/>
      <c r="X109" s="263"/>
      <c r="Y109" s="263"/>
      <c r="Z109" s="249"/>
      <c r="AA109" s="245" t="e">
        <f>ROUND(AVERAGE(#REF!),1)</f>
        <v>#REF!</v>
      </c>
      <c r="AB109" s="243" t="e">
        <f>MAX(#REF!)</f>
        <v>#REF!</v>
      </c>
      <c r="AC109" s="244" t="e">
        <f>MIN(#REF!)</f>
        <v>#REF!</v>
      </c>
    </row>
    <row r="110" spans="1:29" ht="15" hidden="1" customHeight="1" x14ac:dyDescent="0.15">
      <c r="A110" s="22" t="s">
        <v>53</v>
      </c>
      <c r="B110" s="23" t="s">
        <v>1</v>
      </c>
      <c r="C110" s="249"/>
      <c r="D110" s="249"/>
      <c r="E110" s="249"/>
      <c r="F110" s="249"/>
      <c r="G110" s="249"/>
      <c r="H110" s="249"/>
      <c r="I110" s="249"/>
      <c r="J110" s="249"/>
      <c r="K110" s="249"/>
      <c r="L110" s="249"/>
      <c r="M110" s="249"/>
      <c r="N110" s="262"/>
      <c r="O110" s="245"/>
      <c r="P110" s="249"/>
      <c r="Q110" s="249"/>
      <c r="R110" s="249"/>
      <c r="S110" s="249"/>
      <c r="T110" s="249"/>
      <c r="U110" s="249"/>
      <c r="V110" s="249"/>
      <c r="W110" s="263"/>
      <c r="X110" s="263"/>
      <c r="Y110" s="263"/>
      <c r="Z110" s="249"/>
      <c r="AA110" s="245" t="e">
        <f>ROUND(AVERAGE(#REF!),1)</f>
        <v>#REF!</v>
      </c>
      <c r="AB110" s="243" t="e">
        <f>MAX(#REF!)</f>
        <v>#REF!</v>
      </c>
      <c r="AC110" s="244" t="e">
        <f>MIN(#REF!)</f>
        <v>#REF!</v>
      </c>
    </row>
    <row r="111" spans="1:29" ht="15" hidden="1" customHeight="1" x14ac:dyDescent="0.15">
      <c r="A111" s="22" t="s">
        <v>54</v>
      </c>
      <c r="B111" s="23" t="s">
        <v>1</v>
      </c>
      <c r="C111" s="249"/>
      <c r="D111" s="249"/>
      <c r="E111" s="249"/>
      <c r="F111" s="249"/>
      <c r="G111" s="249"/>
      <c r="H111" s="249"/>
      <c r="I111" s="249"/>
      <c r="J111" s="249"/>
      <c r="K111" s="249"/>
      <c r="L111" s="249"/>
      <c r="M111" s="249"/>
      <c r="N111" s="262"/>
      <c r="O111" s="245"/>
      <c r="P111" s="249"/>
      <c r="Q111" s="249"/>
      <c r="R111" s="249"/>
      <c r="S111" s="249"/>
      <c r="T111" s="249"/>
      <c r="U111" s="249"/>
      <c r="V111" s="249"/>
      <c r="W111" s="263"/>
      <c r="X111" s="263"/>
      <c r="Y111" s="263"/>
      <c r="Z111" s="249"/>
      <c r="AA111" s="245" t="e">
        <f>ROUND(AVERAGE(#REF!),1)</f>
        <v>#REF!</v>
      </c>
      <c r="AB111" s="243" t="e">
        <f>MAX(#REF!)</f>
        <v>#REF!</v>
      </c>
      <c r="AC111" s="244" t="e">
        <f>MIN(#REF!)</f>
        <v>#REF!</v>
      </c>
    </row>
    <row r="112" spans="1:29" ht="15" hidden="1" customHeight="1" x14ac:dyDescent="0.15">
      <c r="A112" s="200" t="s">
        <v>71</v>
      </c>
      <c r="B112" s="94" t="s">
        <v>16</v>
      </c>
      <c r="C112" s="249"/>
      <c r="D112" s="249"/>
      <c r="E112" s="249"/>
      <c r="F112" s="249"/>
      <c r="G112" s="249"/>
      <c r="H112" s="249"/>
      <c r="I112" s="249"/>
      <c r="J112" s="249"/>
      <c r="K112" s="249"/>
      <c r="L112" s="249"/>
      <c r="M112" s="249"/>
      <c r="N112" s="262"/>
      <c r="O112" s="245"/>
      <c r="P112" s="249"/>
      <c r="Q112" s="249"/>
      <c r="R112" s="249"/>
      <c r="S112" s="249"/>
      <c r="T112" s="249"/>
      <c r="U112" s="249"/>
      <c r="V112" s="249"/>
      <c r="W112" s="263"/>
      <c r="X112" s="263"/>
      <c r="Y112" s="263"/>
      <c r="Z112" s="249"/>
      <c r="AA112" s="245" t="e">
        <f>ROUND(AVERAGE(#REF!),IF(AVERAGE(#REF!)&lt;1000,-1,-2))</f>
        <v>#REF!</v>
      </c>
      <c r="AB112" s="243" t="e">
        <f>(ROUND(MAX(#REF!),IF(MAX(#REF!)&lt;1000,-1,-2)))</f>
        <v>#REF!</v>
      </c>
      <c r="AC112" s="244" t="e">
        <f>MIN(#REF!)</f>
        <v>#REF!</v>
      </c>
    </row>
    <row r="113" spans="1:29" ht="15" hidden="1" customHeight="1" x14ac:dyDescent="0.15">
      <c r="A113" s="200" t="s">
        <v>90</v>
      </c>
      <c r="B113" s="94" t="s">
        <v>16</v>
      </c>
      <c r="C113" s="249"/>
      <c r="D113" s="249"/>
      <c r="E113" s="249"/>
      <c r="F113" s="249"/>
      <c r="G113" s="249"/>
      <c r="H113" s="249"/>
      <c r="I113" s="249"/>
      <c r="J113" s="249"/>
      <c r="K113" s="249"/>
      <c r="L113" s="249"/>
      <c r="M113" s="249"/>
      <c r="N113" s="262"/>
      <c r="O113" s="245"/>
      <c r="P113" s="249"/>
      <c r="Q113" s="249"/>
      <c r="R113" s="249"/>
      <c r="S113" s="249"/>
      <c r="T113" s="249"/>
      <c r="U113" s="249"/>
      <c r="V113" s="249"/>
      <c r="W113" s="263"/>
      <c r="X113" s="263"/>
      <c r="Y113" s="263"/>
      <c r="Z113" s="249"/>
      <c r="AA113" s="245" t="e">
        <f>ROUND(AVERAGE(#REF!),IF(AVERAGE(#REF!)&lt;1000,-1,-2))</f>
        <v>#REF!</v>
      </c>
      <c r="AB113" s="243" t="e">
        <f>(ROUND(MAX(#REF!),IF(MAX(#REF!)&lt;1000,-1,-2)))</f>
        <v>#REF!</v>
      </c>
      <c r="AC113" s="244" t="e">
        <f>MIN(#REF!)</f>
        <v>#REF!</v>
      </c>
    </row>
    <row r="114" spans="1:29" ht="15" hidden="1" customHeight="1" thickBot="1" x14ac:dyDescent="0.2">
      <c r="A114" s="200" t="s">
        <v>91</v>
      </c>
      <c r="B114" s="94" t="s">
        <v>16</v>
      </c>
      <c r="C114" s="249"/>
      <c r="D114" s="249"/>
      <c r="E114" s="249"/>
      <c r="F114" s="249"/>
      <c r="G114" s="249"/>
      <c r="H114" s="249"/>
      <c r="I114" s="249"/>
      <c r="J114" s="249"/>
      <c r="K114" s="249"/>
      <c r="L114" s="249"/>
      <c r="M114" s="249"/>
      <c r="N114" s="262"/>
      <c r="O114" s="245"/>
      <c r="P114" s="249"/>
      <c r="Q114" s="249"/>
      <c r="R114" s="249"/>
      <c r="S114" s="249"/>
      <c r="T114" s="249"/>
      <c r="U114" s="249"/>
      <c r="V114" s="249"/>
      <c r="W114" s="263"/>
      <c r="X114" s="263"/>
      <c r="Y114" s="263"/>
      <c r="Z114" s="249"/>
      <c r="AA114" s="248" t="e">
        <f>ROUND(AVERAGE(#REF!),IF(AVERAGE(#REF!)&lt;100,0,-1))</f>
        <v>#REF!</v>
      </c>
      <c r="AB114" s="242" t="e">
        <f>MAX(#REF!)</f>
        <v>#REF!</v>
      </c>
      <c r="AC114" s="23" t="e">
        <f>MIN(#REF!)</f>
        <v>#REF!</v>
      </c>
    </row>
    <row r="115" spans="1:29" s="54" customFormat="1" ht="15" hidden="1" customHeight="1" thickTop="1" x14ac:dyDescent="0.15">
      <c r="A115" s="111" t="s">
        <v>34</v>
      </c>
      <c r="B115" s="20"/>
      <c r="C115" s="294"/>
      <c r="D115" s="295"/>
      <c r="E115" s="295"/>
      <c r="F115" s="295"/>
      <c r="G115" s="295"/>
      <c r="H115" s="295"/>
      <c r="I115" s="295"/>
      <c r="J115" s="295"/>
      <c r="K115" s="295"/>
      <c r="L115" s="295"/>
      <c r="M115" s="295"/>
      <c r="N115" s="296"/>
      <c r="O115" s="294"/>
      <c r="P115" s="295"/>
      <c r="Q115" s="295"/>
      <c r="R115" s="295"/>
      <c r="S115" s="295"/>
      <c r="T115" s="295"/>
      <c r="U115" s="295"/>
      <c r="V115" s="295"/>
      <c r="W115" s="21"/>
      <c r="X115" s="21"/>
      <c r="Y115" s="21"/>
      <c r="Z115" s="296"/>
      <c r="AA115" s="459"/>
      <c r="AB115" s="460"/>
      <c r="AC115" s="461"/>
    </row>
    <row r="116" spans="1:29" s="54" customFormat="1" ht="15" hidden="1" customHeight="1" x14ac:dyDescent="0.15">
      <c r="A116" s="112" t="s">
        <v>52</v>
      </c>
      <c r="B116" s="100" t="s">
        <v>1</v>
      </c>
      <c r="C116" s="249"/>
      <c r="D116" s="249"/>
      <c r="E116" s="249"/>
      <c r="F116" s="249"/>
      <c r="G116" s="249"/>
      <c r="H116" s="249"/>
      <c r="I116" s="249"/>
      <c r="J116" s="249"/>
      <c r="K116" s="249"/>
      <c r="L116" s="249"/>
      <c r="M116" s="249"/>
      <c r="N116" s="262"/>
      <c r="O116" s="245"/>
      <c r="P116" s="249"/>
      <c r="Q116" s="249"/>
      <c r="R116" s="249"/>
      <c r="S116" s="249"/>
      <c r="T116" s="249"/>
      <c r="U116" s="249"/>
      <c r="V116" s="249"/>
      <c r="W116" s="263"/>
      <c r="X116" s="263"/>
      <c r="Y116" s="263"/>
      <c r="Z116" s="249"/>
      <c r="AA116" s="245" t="e">
        <f>ROUND(AVERAGE(#REF!),1)</f>
        <v>#REF!</v>
      </c>
      <c r="AB116" s="243" t="e">
        <f>MAX(#REF!)</f>
        <v>#REF!</v>
      </c>
      <c r="AC116" s="244" t="e">
        <f>MIN(#REF!)</f>
        <v>#REF!</v>
      </c>
    </row>
    <row r="117" spans="1:29" s="54" customFormat="1" ht="15" hidden="1" customHeight="1" x14ac:dyDescent="0.15">
      <c r="A117" s="22" t="s">
        <v>53</v>
      </c>
      <c r="B117" s="23" t="s">
        <v>1</v>
      </c>
      <c r="C117" s="249"/>
      <c r="D117" s="249"/>
      <c r="E117" s="249"/>
      <c r="F117" s="249"/>
      <c r="G117" s="249"/>
      <c r="H117" s="249"/>
      <c r="I117" s="249"/>
      <c r="J117" s="249"/>
      <c r="K117" s="249"/>
      <c r="L117" s="249"/>
      <c r="M117" s="249"/>
      <c r="N117" s="262"/>
      <c r="O117" s="245"/>
      <c r="P117" s="249"/>
      <c r="Q117" s="249"/>
      <c r="R117" s="249"/>
      <c r="S117" s="249"/>
      <c r="T117" s="249"/>
      <c r="U117" s="249"/>
      <c r="V117" s="249"/>
      <c r="W117" s="263"/>
      <c r="X117" s="263"/>
      <c r="Y117" s="263"/>
      <c r="Z117" s="249"/>
      <c r="AA117" s="245" t="e">
        <f>ROUND(AVERAGE(#REF!),1)</f>
        <v>#REF!</v>
      </c>
      <c r="AB117" s="243" t="e">
        <f>MAX(#REF!)</f>
        <v>#REF!</v>
      </c>
      <c r="AC117" s="244" t="e">
        <f>MIN(#REF!)</f>
        <v>#REF!</v>
      </c>
    </row>
    <row r="118" spans="1:29" ht="15" hidden="1" customHeight="1" x14ac:dyDescent="0.15">
      <c r="A118" s="22" t="s">
        <v>54</v>
      </c>
      <c r="B118" s="23" t="s">
        <v>1</v>
      </c>
      <c r="C118" s="249"/>
      <c r="D118" s="249"/>
      <c r="E118" s="249"/>
      <c r="F118" s="249"/>
      <c r="G118" s="249"/>
      <c r="H118" s="249"/>
      <c r="I118" s="249"/>
      <c r="J118" s="249"/>
      <c r="K118" s="249"/>
      <c r="L118" s="249"/>
      <c r="M118" s="249"/>
      <c r="N118" s="262"/>
      <c r="O118" s="245"/>
      <c r="P118" s="249"/>
      <c r="Q118" s="249"/>
      <c r="R118" s="249"/>
      <c r="S118" s="249"/>
      <c r="T118" s="249"/>
      <c r="U118" s="249"/>
      <c r="V118" s="249"/>
      <c r="W118" s="263"/>
      <c r="X118" s="263"/>
      <c r="Y118" s="263"/>
      <c r="Z118" s="249"/>
      <c r="AA118" s="248" t="e">
        <f>ROUND(AVERAGE(#REF!),1)</f>
        <v>#REF!</v>
      </c>
      <c r="AB118" s="242" t="e">
        <f>MAX(#REF!)</f>
        <v>#REF!</v>
      </c>
      <c r="AC118" s="23" t="e">
        <f>MIN(#REF!)</f>
        <v>#REF!</v>
      </c>
    </row>
    <row r="119" spans="1:29" s="91" customFormat="1" ht="15" hidden="1" customHeight="1" x14ac:dyDescent="0.15">
      <c r="A119" s="200" t="s">
        <v>71</v>
      </c>
      <c r="B119" s="94" t="s">
        <v>16</v>
      </c>
      <c r="C119" s="249"/>
      <c r="D119" s="249"/>
      <c r="E119" s="249"/>
      <c r="F119" s="249"/>
      <c r="G119" s="249"/>
      <c r="H119" s="249"/>
      <c r="I119" s="249"/>
      <c r="J119" s="249"/>
      <c r="K119" s="249"/>
      <c r="L119" s="249"/>
      <c r="M119" s="249"/>
      <c r="N119" s="262"/>
      <c r="O119" s="245"/>
      <c r="P119" s="249"/>
      <c r="Q119" s="249"/>
      <c r="R119" s="249"/>
      <c r="S119" s="249"/>
      <c r="T119" s="249"/>
      <c r="U119" s="249"/>
      <c r="V119" s="249"/>
      <c r="W119" s="263"/>
      <c r="X119" s="263"/>
      <c r="Y119" s="263"/>
      <c r="Z119" s="249"/>
      <c r="AA119" s="264" t="e">
        <f>ROUND(AVERAGE(#REF!),IF(AVERAGE(#REF!)&lt;1000,-1,-2))</f>
        <v>#REF!</v>
      </c>
      <c r="AB119" s="265" t="e">
        <f>(ROUND(MAX(#REF!),IF(MAX(#REF!)&lt;1000,-1,-2)))</f>
        <v>#REF!</v>
      </c>
      <c r="AC119" s="266" t="e">
        <f>MIN(#REF!)</f>
        <v>#REF!</v>
      </c>
    </row>
    <row r="120" spans="1:29" ht="15" hidden="1" customHeight="1" x14ac:dyDescent="0.15">
      <c r="A120" s="200" t="s">
        <v>90</v>
      </c>
      <c r="B120" s="94" t="s">
        <v>16</v>
      </c>
      <c r="C120" s="249"/>
      <c r="D120" s="249"/>
      <c r="E120" s="249"/>
      <c r="F120" s="249"/>
      <c r="G120" s="249"/>
      <c r="H120" s="249"/>
      <c r="I120" s="249"/>
      <c r="J120" s="249"/>
      <c r="K120" s="249"/>
      <c r="L120" s="249"/>
      <c r="M120" s="249"/>
      <c r="N120" s="262"/>
      <c r="O120" s="245"/>
      <c r="P120" s="249"/>
      <c r="Q120" s="249"/>
      <c r="R120" s="249"/>
      <c r="S120" s="249"/>
      <c r="T120" s="249"/>
      <c r="U120" s="249"/>
      <c r="V120" s="249"/>
      <c r="W120" s="263"/>
      <c r="X120" s="263"/>
      <c r="Y120" s="263"/>
      <c r="Z120" s="249"/>
      <c r="AA120" s="264" t="e">
        <f>ROUND(AVERAGE(#REF!),IF(AVERAGE(#REF!)&lt;1000,-1,-2))</f>
        <v>#REF!</v>
      </c>
      <c r="AB120" s="265" t="e">
        <f>(ROUND(MAX(#REF!),IF(MAX(#REF!)&lt;1000,-1,-2)))</f>
        <v>#REF!</v>
      </c>
      <c r="AC120" s="266" t="e">
        <f>MIN(#REF!)</f>
        <v>#REF!</v>
      </c>
    </row>
    <row r="121" spans="1:29" ht="15" hidden="1" customHeight="1" thickBot="1" x14ac:dyDescent="0.2">
      <c r="A121" s="200" t="s">
        <v>91</v>
      </c>
      <c r="B121" s="94" t="s">
        <v>16</v>
      </c>
      <c r="C121" s="249"/>
      <c r="D121" s="249"/>
      <c r="E121" s="249"/>
      <c r="F121" s="249"/>
      <c r="G121" s="249"/>
      <c r="H121" s="249"/>
      <c r="I121" s="249"/>
      <c r="J121" s="249"/>
      <c r="K121" s="249"/>
      <c r="L121" s="249"/>
      <c r="M121" s="249"/>
      <c r="N121" s="262"/>
      <c r="O121" s="245"/>
      <c r="P121" s="249"/>
      <c r="Q121" s="249"/>
      <c r="R121" s="249"/>
      <c r="S121" s="249"/>
      <c r="T121" s="249"/>
      <c r="U121" s="249"/>
      <c r="V121" s="249"/>
      <c r="W121" s="263"/>
      <c r="X121" s="263"/>
      <c r="Y121" s="263"/>
      <c r="Z121" s="249"/>
      <c r="AA121" s="264" t="e">
        <f>ROUND(AVERAGE(#REF!),IF(AVERAGE(#REF!)&lt;100,0,-1))</f>
        <v>#REF!</v>
      </c>
      <c r="AB121" s="265" t="e">
        <f>MAX(#REF!)</f>
        <v>#REF!</v>
      </c>
      <c r="AC121" s="266" t="e">
        <f>MIN(#REF!)</f>
        <v>#REF!</v>
      </c>
    </row>
    <row r="122" spans="1:29" s="54" customFormat="1" ht="15" customHeight="1" thickTop="1" x14ac:dyDescent="0.15">
      <c r="A122" s="111" t="s">
        <v>41</v>
      </c>
      <c r="B122" s="20"/>
      <c r="C122" s="294"/>
      <c r="D122" s="295"/>
      <c r="E122" s="295"/>
      <c r="F122" s="295"/>
      <c r="G122" s="295"/>
      <c r="H122" s="295"/>
      <c r="I122" s="295"/>
      <c r="J122" s="295"/>
      <c r="K122" s="295"/>
      <c r="L122" s="295"/>
      <c r="M122" s="295"/>
      <c r="N122" s="296"/>
      <c r="O122" s="294"/>
      <c r="P122" s="295"/>
      <c r="Q122" s="295"/>
      <c r="R122" s="295"/>
      <c r="S122" s="295"/>
      <c r="T122" s="295"/>
      <c r="U122" s="295"/>
      <c r="V122" s="295"/>
      <c r="W122" s="21"/>
      <c r="X122" s="21"/>
      <c r="Y122" s="21"/>
      <c r="Z122" s="296"/>
      <c r="AA122" s="409"/>
      <c r="AB122" s="410"/>
      <c r="AC122" s="411"/>
    </row>
    <row r="123" spans="1:29" s="54" customFormat="1" ht="15" customHeight="1" x14ac:dyDescent="0.15">
      <c r="A123" s="201" t="s">
        <v>52</v>
      </c>
      <c r="B123" s="152" t="s">
        <v>1</v>
      </c>
      <c r="C123" s="24">
        <v>22.7</v>
      </c>
      <c r="D123" s="25" t="s">
        <v>10</v>
      </c>
      <c r="E123" s="25" t="s">
        <v>10</v>
      </c>
      <c r="F123" s="25" t="s">
        <v>10</v>
      </c>
      <c r="G123" s="25">
        <v>23.9</v>
      </c>
      <c r="H123" s="25">
        <v>23.4</v>
      </c>
      <c r="I123" s="25">
        <v>26.4</v>
      </c>
      <c r="J123" s="25">
        <v>24.2</v>
      </c>
      <c r="K123" s="25">
        <v>25.1</v>
      </c>
      <c r="L123" s="25">
        <v>25.8</v>
      </c>
      <c r="M123" s="25">
        <v>25.7</v>
      </c>
      <c r="N123" s="30">
        <v>24.3</v>
      </c>
      <c r="O123" s="29">
        <v>23.3</v>
      </c>
      <c r="P123" s="25">
        <v>24.4</v>
      </c>
      <c r="Q123" s="25">
        <v>25</v>
      </c>
      <c r="R123" s="25" t="s">
        <v>10</v>
      </c>
      <c r="S123" s="25">
        <v>24.7</v>
      </c>
      <c r="T123" s="25">
        <v>25.4</v>
      </c>
      <c r="U123" s="25">
        <v>22.9</v>
      </c>
      <c r="V123" s="25">
        <v>24.7</v>
      </c>
      <c r="W123" s="25">
        <v>23.6</v>
      </c>
      <c r="X123" s="25">
        <v>24.2</v>
      </c>
      <c r="Y123" s="25">
        <v>22</v>
      </c>
      <c r="Z123" s="28">
        <v>23</v>
      </c>
      <c r="AA123" s="29">
        <v>24.2</v>
      </c>
      <c r="AB123" s="25">
        <v>26.4</v>
      </c>
      <c r="AC123" s="30">
        <v>22</v>
      </c>
    </row>
    <row r="124" spans="1:29" s="54" customFormat="1" ht="15" customHeight="1" x14ac:dyDescent="0.15">
      <c r="A124" s="92" t="s">
        <v>53</v>
      </c>
      <c r="B124" s="23" t="s">
        <v>1</v>
      </c>
      <c r="C124" s="32">
        <v>6.27</v>
      </c>
      <c r="D124" s="33" t="s">
        <v>10</v>
      </c>
      <c r="E124" s="33" t="s">
        <v>10</v>
      </c>
      <c r="F124" s="33" t="s">
        <v>10</v>
      </c>
      <c r="G124" s="33">
        <v>6.59</v>
      </c>
      <c r="H124" s="33">
        <v>6.58</v>
      </c>
      <c r="I124" s="33">
        <v>7.55</v>
      </c>
      <c r="J124" s="33">
        <v>7.7</v>
      </c>
      <c r="K124" s="33">
        <v>8.08</v>
      </c>
      <c r="L124" s="33">
        <v>8.16</v>
      </c>
      <c r="M124" s="33">
        <v>8.2100000000000009</v>
      </c>
      <c r="N124" s="34">
        <v>7.73</v>
      </c>
      <c r="O124" s="37">
        <v>7.35</v>
      </c>
      <c r="P124" s="33">
        <v>7.37</v>
      </c>
      <c r="Q124" s="33">
        <v>7.56</v>
      </c>
      <c r="R124" s="33" t="s">
        <v>10</v>
      </c>
      <c r="S124" s="33">
        <v>7.19</v>
      </c>
      <c r="T124" s="33">
        <v>7.3</v>
      </c>
      <c r="U124" s="33">
        <v>6.6</v>
      </c>
      <c r="V124" s="33">
        <v>6.88</v>
      </c>
      <c r="W124" s="33">
        <v>6.47</v>
      </c>
      <c r="X124" s="33">
        <v>6.69</v>
      </c>
      <c r="Y124" s="33">
        <v>5.97</v>
      </c>
      <c r="Z124" s="36">
        <v>5.92</v>
      </c>
      <c r="AA124" s="37">
        <v>7.11</v>
      </c>
      <c r="AB124" s="33">
        <v>8.2100000000000009</v>
      </c>
      <c r="AC124" s="34">
        <v>5.92</v>
      </c>
    </row>
    <row r="125" spans="1:29" ht="15" customHeight="1" thickBot="1" x14ac:dyDescent="0.2">
      <c r="A125" s="125" t="s">
        <v>54</v>
      </c>
      <c r="B125" s="39" t="s">
        <v>1</v>
      </c>
      <c r="C125" s="68">
        <v>72.400000000000006</v>
      </c>
      <c r="D125" s="70" t="s">
        <v>10</v>
      </c>
      <c r="E125" s="70" t="s">
        <v>10</v>
      </c>
      <c r="F125" s="70" t="s">
        <v>10</v>
      </c>
      <c r="G125" s="70">
        <v>72.400000000000006</v>
      </c>
      <c r="H125" s="70">
        <v>71.900000000000006</v>
      </c>
      <c r="I125" s="70">
        <v>71.400000000000006</v>
      </c>
      <c r="J125" s="70">
        <v>68.2</v>
      </c>
      <c r="K125" s="70">
        <v>67.8</v>
      </c>
      <c r="L125" s="70">
        <v>68.400000000000006</v>
      </c>
      <c r="M125" s="70">
        <v>68.099999999999994</v>
      </c>
      <c r="N125" s="71">
        <v>68.2</v>
      </c>
      <c r="O125" s="69">
        <v>68.5</v>
      </c>
      <c r="P125" s="70">
        <v>69.8</v>
      </c>
      <c r="Q125" s="70">
        <v>69.8</v>
      </c>
      <c r="R125" s="70" t="s">
        <v>10</v>
      </c>
      <c r="S125" s="70">
        <v>70.900000000000006</v>
      </c>
      <c r="T125" s="70">
        <v>71.3</v>
      </c>
      <c r="U125" s="70">
        <v>71.2</v>
      </c>
      <c r="V125" s="70">
        <v>72.099999999999994</v>
      </c>
      <c r="W125" s="70">
        <v>72.599999999999994</v>
      </c>
      <c r="X125" s="70">
        <v>72.400000000000006</v>
      </c>
      <c r="Y125" s="70">
        <v>72.900000000000006</v>
      </c>
      <c r="Z125" s="188">
        <v>74.3</v>
      </c>
      <c r="AA125" s="69">
        <v>70.7</v>
      </c>
      <c r="AB125" s="70">
        <v>74.3</v>
      </c>
      <c r="AC125" s="71">
        <v>67.8</v>
      </c>
    </row>
    <row r="126" spans="1:29" s="91" customFormat="1" ht="15" hidden="1" customHeight="1" x14ac:dyDescent="0.15">
      <c r="A126" s="202" t="s">
        <v>71</v>
      </c>
      <c r="B126" s="203" t="s">
        <v>16</v>
      </c>
      <c r="C126" s="256"/>
      <c r="D126" s="256"/>
      <c r="E126" s="256"/>
      <c r="F126" s="256"/>
      <c r="G126" s="256"/>
      <c r="H126" s="256"/>
      <c r="I126" s="256"/>
      <c r="J126" s="256"/>
      <c r="K126" s="256"/>
      <c r="L126" s="256"/>
      <c r="M126" s="256"/>
      <c r="N126" s="257"/>
      <c r="O126" s="258"/>
      <c r="P126" s="256"/>
      <c r="Q126" s="256"/>
      <c r="R126" s="256"/>
      <c r="S126" s="256"/>
      <c r="T126" s="256"/>
      <c r="U126" s="256"/>
      <c r="V126" s="256"/>
      <c r="W126" s="259"/>
      <c r="X126" s="259"/>
      <c r="Y126" s="259"/>
      <c r="Z126" s="256"/>
      <c r="AA126" s="322" t="e">
        <v>#DIV/0!</v>
      </c>
      <c r="AB126" s="323">
        <v>0</v>
      </c>
      <c r="AC126" s="324">
        <v>0</v>
      </c>
    </row>
    <row r="127" spans="1:29" ht="15" hidden="1" customHeight="1" x14ac:dyDescent="0.15">
      <c r="A127" s="200" t="s">
        <v>90</v>
      </c>
      <c r="B127" s="94" t="s">
        <v>16</v>
      </c>
      <c r="C127" s="249"/>
      <c r="D127" s="249"/>
      <c r="E127" s="249"/>
      <c r="F127" s="249"/>
      <c r="G127" s="249"/>
      <c r="H127" s="249"/>
      <c r="I127" s="249"/>
      <c r="J127" s="249"/>
      <c r="K127" s="249"/>
      <c r="L127" s="249"/>
      <c r="M127" s="249"/>
      <c r="N127" s="262"/>
      <c r="O127" s="245"/>
      <c r="P127" s="249"/>
      <c r="Q127" s="249"/>
      <c r="R127" s="249"/>
      <c r="S127" s="249"/>
      <c r="T127" s="249"/>
      <c r="U127" s="249"/>
      <c r="V127" s="249"/>
      <c r="W127" s="263"/>
      <c r="X127" s="263"/>
      <c r="Y127" s="263"/>
      <c r="Z127" s="249"/>
      <c r="AA127" s="264" t="e">
        <v>#DIV/0!</v>
      </c>
      <c r="AB127" s="265">
        <v>0</v>
      </c>
      <c r="AC127" s="266">
        <v>0</v>
      </c>
    </row>
    <row r="128" spans="1:29" ht="15" hidden="1" customHeight="1" thickBot="1" x14ac:dyDescent="0.2">
      <c r="A128" s="53" t="s">
        <v>91</v>
      </c>
      <c r="B128" s="48" t="s">
        <v>16</v>
      </c>
      <c r="C128" s="318"/>
      <c r="D128" s="318"/>
      <c r="E128" s="318"/>
      <c r="F128" s="318"/>
      <c r="G128" s="318"/>
      <c r="H128" s="318"/>
      <c r="I128" s="318"/>
      <c r="J128" s="318"/>
      <c r="K128" s="318"/>
      <c r="L128" s="318"/>
      <c r="M128" s="318"/>
      <c r="N128" s="319"/>
      <c r="O128" s="215"/>
      <c r="P128" s="318"/>
      <c r="Q128" s="318"/>
      <c r="R128" s="318"/>
      <c r="S128" s="318"/>
      <c r="T128" s="318"/>
      <c r="U128" s="318"/>
      <c r="V128" s="318"/>
      <c r="W128" s="320"/>
      <c r="X128" s="320"/>
      <c r="Y128" s="320"/>
      <c r="Z128" s="318"/>
      <c r="AA128" s="215" t="e">
        <v>#DIV/0!</v>
      </c>
      <c r="AB128" s="214">
        <v>0</v>
      </c>
      <c r="AC128" s="321">
        <v>0</v>
      </c>
    </row>
    <row r="129" spans="1:29" ht="15" customHeight="1" thickTop="1" x14ac:dyDescent="0.15">
      <c r="A129" s="157" t="s">
        <v>35</v>
      </c>
      <c r="B129" s="158"/>
      <c r="C129" s="300"/>
      <c r="D129" s="301"/>
      <c r="E129" s="301"/>
      <c r="F129" s="301"/>
      <c r="G129" s="301"/>
      <c r="H129" s="301"/>
      <c r="I129" s="301"/>
      <c r="J129" s="301"/>
      <c r="K129" s="301"/>
      <c r="L129" s="301"/>
      <c r="M129" s="301"/>
      <c r="N129" s="302"/>
      <c r="O129" s="300"/>
      <c r="P129" s="301"/>
      <c r="Q129" s="301"/>
      <c r="R129" s="301"/>
      <c r="S129" s="301"/>
      <c r="T129" s="301"/>
      <c r="U129" s="301"/>
      <c r="V129" s="301"/>
      <c r="W129" s="255"/>
      <c r="X129" s="255"/>
      <c r="Y129" s="255"/>
      <c r="Z129" s="302"/>
      <c r="AA129" s="417"/>
      <c r="AB129" s="412"/>
      <c r="AC129" s="413"/>
    </row>
    <row r="130" spans="1:29" ht="15" customHeight="1" x14ac:dyDescent="0.15">
      <c r="A130" s="89" t="s">
        <v>52</v>
      </c>
      <c r="B130" s="30" t="s">
        <v>1</v>
      </c>
      <c r="C130" s="432">
        <v>19.5</v>
      </c>
      <c r="D130" s="432" t="s">
        <v>10</v>
      </c>
      <c r="E130" s="432" t="s">
        <v>10</v>
      </c>
      <c r="F130" s="432" t="s">
        <v>10</v>
      </c>
      <c r="G130" s="432">
        <v>18.600000000000001</v>
      </c>
      <c r="H130" s="432">
        <v>17.600000000000001</v>
      </c>
      <c r="I130" s="432">
        <v>20.100000000000001</v>
      </c>
      <c r="J130" s="432">
        <v>19.399999999999999</v>
      </c>
      <c r="K130" s="432">
        <v>21.4</v>
      </c>
      <c r="L130" s="432">
        <v>19.2</v>
      </c>
      <c r="M130" s="432">
        <v>20</v>
      </c>
      <c r="N130" s="445">
        <v>20.100000000000001</v>
      </c>
      <c r="O130" s="437">
        <v>20.9</v>
      </c>
      <c r="P130" s="432">
        <v>19.899999999999999</v>
      </c>
      <c r="Q130" s="432">
        <v>19.399999999999999</v>
      </c>
      <c r="R130" s="432">
        <v>18.5</v>
      </c>
      <c r="S130" s="432">
        <v>19.600000000000001</v>
      </c>
      <c r="T130" s="432">
        <v>18</v>
      </c>
      <c r="U130" s="432">
        <v>17.7</v>
      </c>
      <c r="V130" s="432">
        <v>18.3</v>
      </c>
      <c r="W130" s="446">
        <v>15.6</v>
      </c>
      <c r="X130" s="446">
        <v>18.5</v>
      </c>
      <c r="Y130" s="446">
        <v>18.600000000000001</v>
      </c>
      <c r="Z130" s="432">
        <v>18.8</v>
      </c>
      <c r="AA130" s="437">
        <v>19</v>
      </c>
      <c r="AB130" s="447">
        <v>21.4</v>
      </c>
      <c r="AC130" s="448">
        <v>15.6</v>
      </c>
    </row>
    <row r="131" spans="1:29" ht="15" customHeight="1" x14ac:dyDescent="0.15">
      <c r="A131" s="394" t="s">
        <v>53</v>
      </c>
      <c r="B131" s="30" t="s">
        <v>1</v>
      </c>
      <c r="C131" s="431">
        <v>4.7300000000000004</v>
      </c>
      <c r="D131" s="431" t="s">
        <v>10</v>
      </c>
      <c r="E131" s="431" t="s">
        <v>10</v>
      </c>
      <c r="F131" s="431" t="s">
        <v>10</v>
      </c>
      <c r="G131" s="431">
        <v>4.42</v>
      </c>
      <c r="H131" s="431">
        <v>4.4000000000000004</v>
      </c>
      <c r="I131" s="431">
        <v>5.22</v>
      </c>
      <c r="J131" s="431">
        <v>5.63</v>
      </c>
      <c r="K131" s="431">
        <v>6.28</v>
      </c>
      <c r="L131" s="431">
        <v>5.58</v>
      </c>
      <c r="M131" s="431">
        <v>5.88</v>
      </c>
      <c r="N131" s="442">
        <v>5.91</v>
      </c>
      <c r="O131" s="428">
        <v>6.06</v>
      </c>
      <c r="P131" s="431">
        <v>5.56</v>
      </c>
      <c r="Q131" s="431">
        <v>5.36</v>
      </c>
      <c r="R131" s="431">
        <v>5.09</v>
      </c>
      <c r="S131" s="431">
        <v>5.18</v>
      </c>
      <c r="T131" s="431">
        <v>4.6500000000000004</v>
      </c>
      <c r="U131" s="431">
        <v>4.41</v>
      </c>
      <c r="V131" s="431">
        <v>4.55</v>
      </c>
      <c r="W131" s="443">
        <v>3.81</v>
      </c>
      <c r="X131" s="443">
        <v>4.53</v>
      </c>
      <c r="Y131" s="443">
        <v>4.5</v>
      </c>
      <c r="Z131" s="431">
        <v>4.42</v>
      </c>
      <c r="AA131" s="428">
        <v>5.0599999999999996</v>
      </c>
      <c r="AB131" s="430">
        <v>6.28</v>
      </c>
      <c r="AC131" s="444">
        <v>3.81</v>
      </c>
    </row>
    <row r="132" spans="1:29" ht="15" customHeight="1" x14ac:dyDescent="0.15">
      <c r="A132" s="155" t="s">
        <v>54</v>
      </c>
      <c r="B132" s="179" t="s">
        <v>1</v>
      </c>
      <c r="C132" s="432">
        <v>75.7</v>
      </c>
      <c r="D132" s="432" t="s">
        <v>10</v>
      </c>
      <c r="E132" s="432" t="s">
        <v>10</v>
      </c>
      <c r="F132" s="432" t="s">
        <v>10</v>
      </c>
      <c r="G132" s="432">
        <v>76.2</v>
      </c>
      <c r="H132" s="432">
        <v>75</v>
      </c>
      <c r="I132" s="432">
        <v>74</v>
      </c>
      <c r="J132" s="432">
        <v>71.099999999999994</v>
      </c>
      <c r="K132" s="432">
        <v>70.7</v>
      </c>
      <c r="L132" s="432">
        <v>70.900000000000006</v>
      </c>
      <c r="M132" s="432">
        <v>70.599999999999994</v>
      </c>
      <c r="N132" s="445">
        <v>70.599999999999994</v>
      </c>
      <c r="O132" s="437">
        <v>71</v>
      </c>
      <c r="P132" s="432">
        <v>72.099999999999994</v>
      </c>
      <c r="Q132" s="432">
        <v>72.400000000000006</v>
      </c>
      <c r="R132" s="432">
        <v>72.599999999999994</v>
      </c>
      <c r="S132" s="432">
        <v>73.599999999999994</v>
      </c>
      <c r="T132" s="432">
        <v>74.2</v>
      </c>
      <c r="U132" s="432">
        <v>75.099999999999994</v>
      </c>
      <c r="V132" s="432">
        <v>75.2</v>
      </c>
      <c r="W132" s="446">
        <v>75.599999999999994</v>
      </c>
      <c r="X132" s="446">
        <v>75.5</v>
      </c>
      <c r="Y132" s="446">
        <v>75.8</v>
      </c>
      <c r="Z132" s="432">
        <v>76.5</v>
      </c>
      <c r="AA132" s="29">
        <v>73.5</v>
      </c>
      <c r="AB132" s="25">
        <v>76.5</v>
      </c>
      <c r="AC132" s="30">
        <v>70.599999999999994</v>
      </c>
    </row>
    <row r="133" spans="1:29" ht="15" customHeight="1" x14ac:dyDescent="0.15">
      <c r="A133" s="156" t="s">
        <v>92</v>
      </c>
      <c r="B133" s="30" t="s">
        <v>24</v>
      </c>
      <c r="C133" s="46" t="s">
        <v>10</v>
      </c>
      <c r="D133" s="46" t="s">
        <v>10</v>
      </c>
      <c r="E133" s="46" t="s">
        <v>10</v>
      </c>
      <c r="F133" s="46" t="s">
        <v>10</v>
      </c>
      <c r="G133" s="46" t="s">
        <v>10</v>
      </c>
      <c r="H133" s="46" t="s">
        <v>10</v>
      </c>
      <c r="I133" s="46" t="s">
        <v>10</v>
      </c>
      <c r="J133" s="46" t="s">
        <v>10</v>
      </c>
      <c r="K133" s="46" t="s">
        <v>10</v>
      </c>
      <c r="L133" s="46">
        <v>220</v>
      </c>
      <c r="M133" s="46" t="s">
        <v>10</v>
      </c>
      <c r="N133" s="95" t="s">
        <v>10</v>
      </c>
      <c r="O133" s="50" t="s">
        <v>10</v>
      </c>
      <c r="P133" s="46" t="s">
        <v>10</v>
      </c>
      <c r="Q133" s="46" t="s">
        <v>10</v>
      </c>
      <c r="R133" s="46">
        <v>280</v>
      </c>
      <c r="S133" s="46" t="s">
        <v>10</v>
      </c>
      <c r="T133" s="46" t="s">
        <v>10</v>
      </c>
      <c r="U133" s="46" t="s">
        <v>10</v>
      </c>
      <c r="V133" s="46" t="s">
        <v>10</v>
      </c>
      <c r="W133" s="105" t="s">
        <v>10</v>
      </c>
      <c r="X133" s="105">
        <v>260</v>
      </c>
      <c r="Y133" s="105" t="s">
        <v>10</v>
      </c>
      <c r="Z133" s="46" t="s">
        <v>10</v>
      </c>
      <c r="AA133" s="96">
        <v>250</v>
      </c>
      <c r="AB133" s="97">
        <v>280</v>
      </c>
      <c r="AC133" s="98">
        <v>220</v>
      </c>
    </row>
    <row r="134" spans="1:29" ht="15" customHeight="1" x14ac:dyDescent="0.15">
      <c r="A134" s="93" t="s">
        <v>93</v>
      </c>
      <c r="B134" s="30" t="s">
        <v>24</v>
      </c>
      <c r="C134" s="46" t="s">
        <v>10</v>
      </c>
      <c r="D134" s="46" t="s">
        <v>10</v>
      </c>
      <c r="E134" s="46" t="s">
        <v>10</v>
      </c>
      <c r="F134" s="46" t="s">
        <v>10</v>
      </c>
      <c r="G134" s="46" t="s">
        <v>10</v>
      </c>
      <c r="H134" s="46" t="s">
        <v>10</v>
      </c>
      <c r="I134" s="46" t="s">
        <v>10</v>
      </c>
      <c r="J134" s="46" t="s">
        <v>10</v>
      </c>
      <c r="K134" s="46" t="s">
        <v>10</v>
      </c>
      <c r="L134" s="46">
        <v>850</v>
      </c>
      <c r="M134" s="46" t="s">
        <v>10</v>
      </c>
      <c r="N134" s="95" t="s">
        <v>10</v>
      </c>
      <c r="O134" s="50" t="s">
        <v>10</v>
      </c>
      <c r="P134" s="46" t="s">
        <v>10</v>
      </c>
      <c r="Q134" s="46" t="s">
        <v>10</v>
      </c>
      <c r="R134" s="46">
        <v>850</v>
      </c>
      <c r="S134" s="46" t="s">
        <v>10</v>
      </c>
      <c r="T134" s="46" t="s">
        <v>10</v>
      </c>
      <c r="U134" s="46" t="s">
        <v>10</v>
      </c>
      <c r="V134" s="46" t="s">
        <v>10</v>
      </c>
      <c r="W134" s="105" t="s">
        <v>10</v>
      </c>
      <c r="X134" s="105">
        <v>890</v>
      </c>
      <c r="Y134" s="105" t="s">
        <v>10</v>
      </c>
      <c r="Z134" s="46" t="s">
        <v>10</v>
      </c>
      <c r="AA134" s="96">
        <v>860</v>
      </c>
      <c r="AB134" s="97">
        <v>890</v>
      </c>
      <c r="AC134" s="98">
        <v>850</v>
      </c>
    </row>
    <row r="135" spans="1:29" ht="15" customHeight="1" thickBot="1" x14ac:dyDescent="0.2">
      <c r="A135" s="99" t="s">
        <v>94</v>
      </c>
      <c r="B135" s="71" t="s">
        <v>24</v>
      </c>
      <c r="C135" s="107" t="s">
        <v>10</v>
      </c>
      <c r="D135" s="107" t="s">
        <v>10</v>
      </c>
      <c r="E135" s="107" t="s">
        <v>10</v>
      </c>
      <c r="F135" s="107" t="s">
        <v>10</v>
      </c>
      <c r="G135" s="107" t="s">
        <v>10</v>
      </c>
      <c r="H135" s="107" t="s">
        <v>10</v>
      </c>
      <c r="I135" s="107" t="s">
        <v>10</v>
      </c>
      <c r="J135" s="107" t="s">
        <v>10</v>
      </c>
      <c r="K135" s="107" t="s">
        <v>10</v>
      </c>
      <c r="L135" s="107">
        <v>74</v>
      </c>
      <c r="M135" s="107" t="s">
        <v>10</v>
      </c>
      <c r="N135" s="208" t="s">
        <v>10</v>
      </c>
      <c r="O135" s="108" t="s">
        <v>10</v>
      </c>
      <c r="P135" s="107" t="s">
        <v>10</v>
      </c>
      <c r="Q135" s="107" t="s">
        <v>10</v>
      </c>
      <c r="R135" s="107">
        <v>80</v>
      </c>
      <c r="S135" s="107" t="s">
        <v>10</v>
      </c>
      <c r="T135" s="107" t="s">
        <v>10</v>
      </c>
      <c r="U135" s="107" t="s">
        <v>10</v>
      </c>
      <c r="V135" s="107" t="s">
        <v>10</v>
      </c>
      <c r="W135" s="209" t="s">
        <v>10</v>
      </c>
      <c r="X135" s="209">
        <v>110</v>
      </c>
      <c r="Y135" s="209" t="s">
        <v>10</v>
      </c>
      <c r="Z135" s="107" t="s">
        <v>10</v>
      </c>
      <c r="AA135" s="108">
        <v>88</v>
      </c>
      <c r="AB135" s="109">
        <v>110</v>
      </c>
      <c r="AC135" s="110">
        <v>74</v>
      </c>
    </row>
    <row r="136" spans="1:29" ht="15" customHeight="1" x14ac:dyDescent="0.15">
      <c r="A136" s="404"/>
      <c r="B136" s="190"/>
      <c r="C136" s="405"/>
      <c r="D136" s="457" t="s">
        <v>128</v>
      </c>
      <c r="E136" s="405"/>
      <c r="F136" s="405"/>
      <c r="G136" s="405"/>
      <c r="H136" s="405"/>
      <c r="I136" s="405"/>
      <c r="J136" s="405"/>
      <c r="K136" s="405"/>
      <c r="L136" s="405"/>
      <c r="M136" s="406"/>
      <c r="N136" s="405"/>
      <c r="O136" s="405"/>
      <c r="P136" s="405"/>
      <c r="Q136" s="405"/>
      <c r="R136" s="405"/>
      <c r="S136" s="405"/>
      <c r="T136" s="405"/>
      <c r="U136" s="405"/>
      <c r="V136" s="405"/>
      <c r="W136" s="407"/>
      <c r="X136" s="407"/>
      <c r="Y136" s="407"/>
      <c r="Z136" s="405"/>
      <c r="AA136" s="405"/>
      <c r="AB136" s="405"/>
      <c r="AC136" s="405"/>
    </row>
  </sheetData>
  <mergeCells count="4">
    <mergeCell ref="AA108:AC108"/>
    <mergeCell ref="AA94:AC94"/>
    <mergeCell ref="AA101:AC101"/>
    <mergeCell ref="AA115:AC115"/>
  </mergeCells>
  <phoneticPr fontId="2"/>
  <printOptions horizontalCentered="1"/>
  <pageMargins left="0.19685039370078741" right="0.19685039370078741" top="0.39370078740157483" bottom="0.19685039370078741" header="0.51181102362204722" footer="0.51181102362204722"/>
  <pageSetup paperSize="9" scale="79" pageOrder="overThenDown" orientation="landscape" r:id="rId1"/>
  <headerFooter scaleWithDoc="0" alignWithMargins="0"/>
  <rowBreaks count="1" manualBreakCount="1">
    <brk id="55" max="29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38"/>
  <sheetViews>
    <sheetView zoomScaleNormal="100" zoomScaleSheetLayoutView="100" workbookViewId="0">
      <selection activeCell="B1" sqref="B1"/>
    </sheetView>
  </sheetViews>
  <sheetFormatPr defaultColWidth="9" defaultRowHeight="15" customHeight="1" x14ac:dyDescent="0.15"/>
  <cols>
    <col min="1" max="1" width="11.625" style="2" customWidth="1"/>
    <col min="2" max="2" width="6.125" style="3" customWidth="1"/>
    <col min="3" max="22" width="6.125" style="113" customWidth="1"/>
    <col min="23" max="25" width="6.125" style="114" customWidth="1"/>
    <col min="26" max="29" width="6.125" style="113" customWidth="1"/>
    <col min="30" max="16384" width="9" style="6"/>
  </cols>
  <sheetData>
    <row r="1" spans="1:29" ht="18" customHeight="1" x14ac:dyDescent="0.15">
      <c r="AC1" s="1" t="s">
        <v>46</v>
      </c>
    </row>
    <row r="2" spans="1:29" ht="18" customHeight="1" thickBot="1" x14ac:dyDescent="0.2">
      <c r="A2" s="458" t="s">
        <v>131</v>
      </c>
      <c r="AC2" s="6"/>
    </row>
    <row r="3" spans="1:29" s="15" customFormat="1" ht="15" customHeight="1" thickBot="1" x14ac:dyDescent="0.2">
      <c r="A3" s="7" t="s">
        <v>47</v>
      </c>
      <c r="B3" s="8"/>
      <c r="C3" s="115">
        <v>43928</v>
      </c>
      <c r="D3" s="115">
        <v>43942</v>
      </c>
      <c r="E3" s="115">
        <v>43963</v>
      </c>
      <c r="F3" s="115">
        <v>43977</v>
      </c>
      <c r="G3" s="115">
        <v>43991</v>
      </c>
      <c r="H3" s="115">
        <v>44005</v>
      </c>
      <c r="I3" s="115">
        <v>44019</v>
      </c>
      <c r="J3" s="115">
        <v>44040</v>
      </c>
      <c r="K3" s="115">
        <v>44054</v>
      </c>
      <c r="L3" s="115">
        <v>44068</v>
      </c>
      <c r="M3" s="115">
        <v>44082</v>
      </c>
      <c r="N3" s="14">
        <v>44097</v>
      </c>
      <c r="O3" s="12">
        <v>44110</v>
      </c>
      <c r="P3" s="115">
        <v>44124</v>
      </c>
      <c r="Q3" s="115">
        <v>44139</v>
      </c>
      <c r="R3" s="115">
        <v>44153</v>
      </c>
      <c r="S3" s="115">
        <v>44166</v>
      </c>
      <c r="T3" s="115">
        <v>44180</v>
      </c>
      <c r="U3" s="115">
        <v>44202</v>
      </c>
      <c r="V3" s="115">
        <v>44215</v>
      </c>
      <c r="W3" s="116">
        <v>44229</v>
      </c>
      <c r="X3" s="116">
        <v>44243</v>
      </c>
      <c r="Y3" s="116">
        <v>44257</v>
      </c>
      <c r="Z3" s="115">
        <v>44271</v>
      </c>
      <c r="AA3" s="12" t="s">
        <v>0</v>
      </c>
      <c r="AB3" s="13" t="s">
        <v>49</v>
      </c>
      <c r="AC3" s="14" t="s">
        <v>50</v>
      </c>
    </row>
    <row r="4" spans="1:29" ht="15" customHeight="1" thickTop="1" x14ac:dyDescent="0.15">
      <c r="A4" s="16" t="s">
        <v>81</v>
      </c>
      <c r="B4" s="17"/>
      <c r="C4" s="117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9"/>
      <c r="O4" s="117"/>
      <c r="P4" s="118"/>
      <c r="Q4" s="118"/>
      <c r="R4" s="118"/>
      <c r="S4" s="118"/>
      <c r="T4" s="118"/>
      <c r="U4" s="118"/>
      <c r="V4" s="118"/>
      <c r="W4" s="120"/>
      <c r="X4" s="120"/>
      <c r="Y4" s="120"/>
      <c r="Z4" s="119"/>
      <c r="AA4" s="117"/>
      <c r="AB4" s="118"/>
      <c r="AC4" s="119"/>
    </row>
    <row r="5" spans="1:29" ht="15" hidden="1" customHeight="1" x14ac:dyDescent="0.15">
      <c r="A5" s="92" t="s">
        <v>18</v>
      </c>
      <c r="B5" s="23"/>
      <c r="C5" s="241" t="s">
        <v>10</v>
      </c>
      <c r="D5" s="242" t="s">
        <v>10</v>
      </c>
      <c r="E5" s="242" t="s">
        <v>10</v>
      </c>
      <c r="F5" s="243" t="s">
        <v>10</v>
      </c>
      <c r="G5" s="243" t="s">
        <v>10</v>
      </c>
      <c r="H5" s="243" t="s">
        <v>10</v>
      </c>
      <c r="I5" s="242" t="s">
        <v>10</v>
      </c>
      <c r="J5" s="242" t="s">
        <v>10</v>
      </c>
      <c r="K5" s="242" t="s">
        <v>10</v>
      </c>
      <c r="L5" s="242" t="s">
        <v>10</v>
      </c>
      <c r="M5" s="242" t="s">
        <v>10</v>
      </c>
      <c r="N5" s="23" t="s">
        <v>10</v>
      </c>
      <c r="O5" s="248" t="s">
        <v>10</v>
      </c>
      <c r="P5" s="242" t="s">
        <v>10</v>
      </c>
      <c r="Q5" s="242" t="s">
        <v>10</v>
      </c>
      <c r="R5" s="242" t="s">
        <v>10</v>
      </c>
      <c r="S5" s="242" t="s">
        <v>10</v>
      </c>
      <c r="T5" s="242" t="s">
        <v>10</v>
      </c>
      <c r="U5" s="242" t="s">
        <v>10</v>
      </c>
      <c r="V5" s="242" t="s">
        <v>10</v>
      </c>
      <c r="W5" s="242" t="s">
        <v>10</v>
      </c>
      <c r="X5" s="242" t="s">
        <v>10</v>
      </c>
      <c r="Y5" s="242" t="s">
        <v>10</v>
      </c>
      <c r="Z5" s="247" t="s">
        <v>10</v>
      </c>
      <c r="AA5" s="248" t="s">
        <v>10</v>
      </c>
      <c r="AB5" s="242" t="s">
        <v>10</v>
      </c>
      <c r="AC5" s="23" t="s">
        <v>10</v>
      </c>
    </row>
    <row r="6" spans="1:29" ht="15" customHeight="1" x14ac:dyDescent="0.15">
      <c r="A6" s="92" t="s">
        <v>52</v>
      </c>
      <c r="B6" s="23" t="s">
        <v>8</v>
      </c>
      <c r="C6" s="32">
        <v>2.19</v>
      </c>
      <c r="D6" s="33" t="s">
        <v>10</v>
      </c>
      <c r="E6" s="33" t="s">
        <v>10</v>
      </c>
      <c r="F6" s="33" t="s">
        <v>10</v>
      </c>
      <c r="G6" s="33">
        <v>1.41</v>
      </c>
      <c r="H6" s="33">
        <v>2.04</v>
      </c>
      <c r="I6" s="33">
        <v>2.17</v>
      </c>
      <c r="J6" s="33">
        <v>1.46</v>
      </c>
      <c r="K6" s="33">
        <v>1.69</v>
      </c>
      <c r="L6" s="33">
        <v>1.64</v>
      </c>
      <c r="M6" s="33">
        <v>1.52</v>
      </c>
      <c r="N6" s="34">
        <v>1.83</v>
      </c>
      <c r="O6" s="37">
        <v>1.45</v>
      </c>
      <c r="P6" s="33">
        <v>1.9</v>
      </c>
      <c r="Q6" s="33">
        <v>1.47</v>
      </c>
      <c r="R6" s="33">
        <v>1.87</v>
      </c>
      <c r="S6" s="33">
        <v>0.98</v>
      </c>
      <c r="T6" s="33">
        <v>1.32</v>
      </c>
      <c r="U6" s="33">
        <v>1.1299999999999999</v>
      </c>
      <c r="V6" s="33">
        <v>0.71</v>
      </c>
      <c r="W6" s="33">
        <v>0.76</v>
      </c>
      <c r="X6" s="33">
        <v>0.94</v>
      </c>
      <c r="Y6" s="33">
        <v>0.91</v>
      </c>
      <c r="Z6" s="36">
        <v>1.1299999999999999</v>
      </c>
      <c r="AA6" s="37">
        <v>1.45</v>
      </c>
      <c r="AB6" s="33">
        <v>2.19</v>
      </c>
      <c r="AC6" s="34">
        <v>0.71</v>
      </c>
    </row>
    <row r="7" spans="1:29" s="31" customFormat="1" ht="15" customHeight="1" x14ac:dyDescent="0.15">
      <c r="A7" s="92" t="s">
        <v>53</v>
      </c>
      <c r="B7" s="23" t="s">
        <v>1</v>
      </c>
      <c r="C7" s="32">
        <v>0.28000000000000003</v>
      </c>
      <c r="D7" s="33" t="s">
        <v>10</v>
      </c>
      <c r="E7" s="33" t="s">
        <v>10</v>
      </c>
      <c r="F7" s="33" t="s">
        <v>10</v>
      </c>
      <c r="G7" s="33">
        <v>0.15</v>
      </c>
      <c r="H7" s="33">
        <v>0.25</v>
      </c>
      <c r="I7" s="33">
        <v>0.28999999999999998</v>
      </c>
      <c r="J7" s="33">
        <v>0.2</v>
      </c>
      <c r="K7" s="33">
        <v>0.19</v>
      </c>
      <c r="L7" s="33">
        <v>0.18</v>
      </c>
      <c r="M7" s="33">
        <v>0.2</v>
      </c>
      <c r="N7" s="34">
        <v>0.22</v>
      </c>
      <c r="O7" s="37">
        <v>0.16</v>
      </c>
      <c r="P7" s="33">
        <v>0.21</v>
      </c>
      <c r="Q7" s="33">
        <v>0.18</v>
      </c>
      <c r="R7" s="33">
        <v>0.2</v>
      </c>
      <c r="S7" s="33">
        <v>0.1</v>
      </c>
      <c r="T7" s="33">
        <v>0.15</v>
      </c>
      <c r="U7" s="33">
        <v>0.12</v>
      </c>
      <c r="V7" s="33">
        <v>0.09</v>
      </c>
      <c r="W7" s="33">
        <v>0.09</v>
      </c>
      <c r="X7" s="33">
        <v>0.12</v>
      </c>
      <c r="Y7" s="33">
        <v>0.12</v>
      </c>
      <c r="Z7" s="36">
        <v>0.13</v>
      </c>
      <c r="AA7" s="37">
        <v>0.17</v>
      </c>
      <c r="AB7" s="33">
        <v>0.28999999999999998</v>
      </c>
      <c r="AC7" s="34">
        <v>0.09</v>
      </c>
    </row>
    <row r="8" spans="1:29" ht="15" customHeight="1" thickBot="1" x14ac:dyDescent="0.2">
      <c r="A8" s="125" t="s">
        <v>54</v>
      </c>
      <c r="B8" s="39" t="s">
        <v>1</v>
      </c>
      <c r="C8" s="68">
        <v>87.2</v>
      </c>
      <c r="D8" s="70" t="s">
        <v>10</v>
      </c>
      <c r="E8" s="70" t="s">
        <v>10</v>
      </c>
      <c r="F8" s="70" t="s">
        <v>10</v>
      </c>
      <c r="G8" s="70">
        <v>89.4</v>
      </c>
      <c r="H8" s="70">
        <v>87.7</v>
      </c>
      <c r="I8" s="70">
        <v>86.6</v>
      </c>
      <c r="J8" s="70">
        <v>86.3</v>
      </c>
      <c r="K8" s="70">
        <v>88.8</v>
      </c>
      <c r="L8" s="70">
        <v>89</v>
      </c>
      <c r="M8" s="70">
        <v>86.8</v>
      </c>
      <c r="N8" s="71">
        <v>88</v>
      </c>
      <c r="O8" s="69">
        <v>89</v>
      </c>
      <c r="P8" s="70">
        <v>88.9</v>
      </c>
      <c r="Q8" s="70">
        <v>87.8</v>
      </c>
      <c r="R8" s="70">
        <v>89.3</v>
      </c>
      <c r="S8" s="70">
        <v>89.8</v>
      </c>
      <c r="T8" s="70">
        <v>88.6</v>
      </c>
      <c r="U8" s="70">
        <v>89.4</v>
      </c>
      <c r="V8" s="70">
        <v>87.3</v>
      </c>
      <c r="W8" s="70">
        <v>88.2</v>
      </c>
      <c r="X8" s="70">
        <v>87.2</v>
      </c>
      <c r="Y8" s="70">
        <v>86.8</v>
      </c>
      <c r="Z8" s="188">
        <v>88.5</v>
      </c>
      <c r="AA8" s="69">
        <v>88.1</v>
      </c>
      <c r="AB8" s="70">
        <v>89.8</v>
      </c>
      <c r="AC8" s="71">
        <v>86.3</v>
      </c>
    </row>
    <row r="9" spans="1:29" ht="15" customHeight="1" thickTop="1" x14ac:dyDescent="0.15">
      <c r="A9" s="16" t="s">
        <v>82</v>
      </c>
      <c r="B9" s="17"/>
      <c r="C9" s="329"/>
      <c r="D9" s="330"/>
      <c r="E9" s="330"/>
      <c r="F9" s="330"/>
      <c r="G9" s="330"/>
      <c r="H9" s="330"/>
      <c r="I9" s="330"/>
      <c r="J9" s="330"/>
      <c r="K9" s="330"/>
      <c r="L9" s="330"/>
      <c r="M9" s="330"/>
      <c r="N9" s="331"/>
      <c r="O9" s="329"/>
      <c r="P9" s="330"/>
      <c r="Q9" s="330"/>
      <c r="R9" s="330"/>
      <c r="S9" s="330"/>
      <c r="T9" s="330"/>
      <c r="U9" s="330"/>
      <c r="V9" s="330"/>
      <c r="W9" s="332"/>
      <c r="X9" s="332"/>
      <c r="Y9" s="332"/>
      <c r="Z9" s="331"/>
      <c r="AA9" s="418"/>
      <c r="AB9" s="419"/>
      <c r="AC9" s="420"/>
    </row>
    <row r="10" spans="1:29" ht="15.75" hidden="1" customHeight="1" x14ac:dyDescent="0.15">
      <c r="A10" s="92" t="s">
        <v>18</v>
      </c>
      <c r="B10" s="23"/>
      <c r="C10" s="241" t="s">
        <v>10</v>
      </c>
      <c r="D10" s="242" t="s">
        <v>10</v>
      </c>
      <c r="E10" s="242" t="s">
        <v>10</v>
      </c>
      <c r="F10" s="243" t="s">
        <v>10</v>
      </c>
      <c r="G10" s="243" t="s">
        <v>10</v>
      </c>
      <c r="H10" s="243" t="s">
        <v>10</v>
      </c>
      <c r="I10" s="242" t="s">
        <v>10</v>
      </c>
      <c r="J10" s="242" t="s">
        <v>10</v>
      </c>
      <c r="K10" s="242" t="s">
        <v>10</v>
      </c>
      <c r="L10" s="242" t="s">
        <v>10</v>
      </c>
      <c r="M10" s="242" t="s">
        <v>10</v>
      </c>
      <c r="N10" s="23" t="s">
        <v>10</v>
      </c>
      <c r="O10" s="248" t="s">
        <v>10</v>
      </c>
      <c r="P10" s="242" t="s">
        <v>10</v>
      </c>
      <c r="Q10" s="242" t="s">
        <v>10</v>
      </c>
      <c r="R10" s="242" t="s">
        <v>10</v>
      </c>
      <c r="S10" s="242" t="s">
        <v>10</v>
      </c>
      <c r="T10" s="242" t="s">
        <v>10</v>
      </c>
      <c r="U10" s="242" t="s">
        <v>10</v>
      </c>
      <c r="V10" s="242" t="s">
        <v>10</v>
      </c>
      <c r="W10" s="242" t="s">
        <v>10</v>
      </c>
      <c r="X10" s="242" t="s">
        <v>10</v>
      </c>
      <c r="Y10" s="242" t="s">
        <v>10</v>
      </c>
      <c r="Z10" s="247" t="s">
        <v>10</v>
      </c>
      <c r="AA10" s="248" t="s">
        <v>10</v>
      </c>
      <c r="AB10" s="242" t="s">
        <v>10</v>
      </c>
      <c r="AC10" s="23" t="s">
        <v>10</v>
      </c>
    </row>
    <row r="11" spans="1:29" ht="15" customHeight="1" x14ac:dyDescent="0.15">
      <c r="A11" s="92" t="s">
        <v>52</v>
      </c>
      <c r="B11" s="23" t="s">
        <v>8</v>
      </c>
      <c r="C11" s="32">
        <v>1.98</v>
      </c>
      <c r="D11" s="33" t="s">
        <v>10</v>
      </c>
      <c r="E11" s="33" t="s">
        <v>10</v>
      </c>
      <c r="F11" s="33" t="s">
        <v>10</v>
      </c>
      <c r="G11" s="33">
        <v>1.6</v>
      </c>
      <c r="H11" s="33">
        <v>1.61</v>
      </c>
      <c r="I11" s="33">
        <v>1.74</v>
      </c>
      <c r="J11" s="33">
        <v>1.04</v>
      </c>
      <c r="K11" s="33">
        <v>2.04</v>
      </c>
      <c r="L11" s="33">
        <v>1.3</v>
      </c>
      <c r="M11" s="33">
        <v>1.62</v>
      </c>
      <c r="N11" s="34">
        <v>1.59</v>
      </c>
      <c r="O11" s="37">
        <v>1.1599999999999999</v>
      </c>
      <c r="P11" s="33">
        <v>1.1100000000000001</v>
      </c>
      <c r="Q11" s="33">
        <v>2.16</v>
      </c>
      <c r="R11" s="33">
        <v>2.11</v>
      </c>
      <c r="S11" s="33">
        <v>1.25</v>
      </c>
      <c r="T11" s="33">
        <v>1.1100000000000001</v>
      </c>
      <c r="U11" s="33">
        <v>2.09</v>
      </c>
      <c r="V11" s="33">
        <v>1.07</v>
      </c>
      <c r="W11" s="33">
        <v>1.03</v>
      </c>
      <c r="X11" s="33">
        <v>0.87</v>
      </c>
      <c r="Y11" s="33">
        <v>2.33</v>
      </c>
      <c r="Z11" s="36">
        <v>1.42</v>
      </c>
      <c r="AA11" s="37">
        <v>1.53</v>
      </c>
      <c r="AB11" s="33">
        <v>2.33</v>
      </c>
      <c r="AC11" s="34">
        <v>0.87</v>
      </c>
    </row>
    <row r="12" spans="1:29" s="31" customFormat="1" ht="15" customHeight="1" x14ac:dyDescent="0.15">
      <c r="A12" s="92" t="s">
        <v>53</v>
      </c>
      <c r="B12" s="23" t="s">
        <v>1</v>
      </c>
      <c r="C12" s="32">
        <v>0.27</v>
      </c>
      <c r="D12" s="33" t="s">
        <v>10</v>
      </c>
      <c r="E12" s="33" t="s">
        <v>10</v>
      </c>
      <c r="F12" s="33" t="s">
        <v>10</v>
      </c>
      <c r="G12" s="33">
        <v>0.15</v>
      </c>
      <c r="H12" s="33">
        <v>0.19</v>
      </c>
      <c r="I12" s="33">
        <v>0.24</v>
      </c>
      <c r="J12" s="33">
        <v>0.14000000000000001</v>
      </c>
      <c r="K12" s="33">
        <v>0.26</v>
      </c>
      <c r="L12" s="33">
        <v>0.16</v>
      </c>
      <c r="M12" s="33">
        <v>0.2</v>
      </c>
      <c r="N12" s="34">
        <v>0.18</v>
      </c>
      <c r="O12" s="37">
        <v>0.14000000000000001</v>
      </c>
      <c r="P12" s="33">
        <v>0.15</v>
      </c>
      <c r="Q12" s="33">
        <v>0.24</v>
      </c>
      <c r="R12" s="33">
        <v>0.22</v>
      </c>
      <c r="S12" s="33">
        <v>0.14000000000000001</v>
      </c>
      <c r="T12" s="33">
        <v>0.14000000000000001</v>
      </c>
      <c r="U12" s="33">
        <v>0.2</v>
      </c>
      <c r="V12" s="33">
        <v>0.12</v>
      </c>
      <c r="W12" s="33">
        <v>0.14000000000000001</v>
      </c>
      <c r="X12" s="33">
        <v>0.12</v>
      </c>
      <c r="Y12" s="33">
        <v>0.25</v>
      </c>
      <c r="Z12" s="36">
        <v>0.16</v>
      </c>
      <c r="AA12" s="37">
        <v>0.18</v>
      </c>
      <c r="AB12" s="33">
        <v>0.27</v>
      </c>
      <c r="AC12" s="34">
        <v>0.12</v>
      </c>
    </row>
    <row r="13" spans="1:29" ht="15" customHeight="1" thickBot="1" x14ac:dyDescent="0.2">
      <c r="A13" s="125" t="s">
        <v>54</v>
      </c>
      <c r="B13" s="39" t="s">
        <v>1</v>
      </c>
      <c r="C13" s="68">
        <v>86.4</v>
      </c>
      <c r="D13" s="70" t="s">
        <v>10</v>
      </c>
      <c r="E13" s="70" t="s">
        <v>10</v>
      </c>
      <c r="F13" s="70" t="s">
        <v>10</v>
      </c>
      <c r="G13" s="70">
        <v>90.6</v>
      </c>
      <c r="H13" s="70">
        <v>88.2</v>
      </c>
      <c r="I13" s="70">
        <v>86.2</v>
      </c>
      <c r="J13" s="70">
        <v>86.5</v>
      </c>
      <c r="K13" s="70">
        <v>87.3</v>
      </c>
      <c r="L13" s="70">
        <v>87.7</v>
      </c>
      <c r="M13" s="70">
        <v>87.7</v>
      </c>
      <c r="N13" s="71">
        <v>88.7</v>
      </c>
      <c r="O13" s="69">
        <v>87.9</v>
      </c>
      <c r="P13" s="70">
        <v>86.5</v>
      </c>
      <c r="Q13" s="70">
        <v>88.9</v>
      </c>
      <c r="R13" s="70">
        <v>89.6</v>
      </c>
      <c r="S13" s="70">
        <v>88.8</v>
      </c>
      <c r="T13" s="70">
        <v>87.4</v>
      </c>
      <c r="U13" s="70">
        <v>90.4</v>
      </c>
      <c r="V13" s="70">
        <v>88.8</v>
      </c>
      <c r="W13" s="70">
        <v>86.4</v>
      </c>
      <c r="X13" s="70">
        <v>86.2</v>
      </c>
      <c r="Y13" s="70">
        <v>89.3</v>
      </c>
      <c r="Z13" s="188">
        <v>88.7</v>
      </c>
      <c r="AA13" s="69">
        <v>88</v>
      </c>
      <c r="AB13" s="70">
        <v>90.6</v>
      </c>
      <c r="AC13" s="71">
        <v>86.2</v>
      </c>
    </row>
    <row r="14" spans="1:29" ht="15" hidden="1" customHeight="1" thickTop="1" x14ac:dyDescent="0.15">
      <c r="A14" s="16" t="s">
        <v>83</v>
      </c>
      <c r="B14" s="17"/>
      <c r="C14" s="329"/>
      <c r="D14" s="330"/>
      <c r="E14" s="330"/>
      <c r="F14" s="330"/>
      <c r="G14" s="330"/>
      <c r="H14" s="330"/>
      <c r="I14" s="330"/>
      <c r="J14" s="330"/>
      <c r="K14" s="330"/>
      <c r="L14" s="330"/>
      <c r="M14" s="330"/>
      <c r="N14" s="331"/>
      <c r="O14" s="329"/>
      <c r="P14" s="330"/>
      <c r="Q14" s="330"/>
      <c r="R14" s="330"/>
      <c r="S14" s="330"/>
      <c r="T14" s="330"/>
      <c r="U14" s="330"/>
      <c r="V14" s="330"/>
      <c r="W14" s="332"/>
      <c r="X14" s="332"/>
      <c r="Y14" s="332"/>
      <c r="Z14" s="331"/>
      <c r="AA14" s="329"/>
      <c r="AB14" s="330"/>
      <c r="AC14" s="331"/>
    </row>
    <row r="15" spans="1:29" ht="15" hidden="1" customHeight="1" x14ac:dyDescent="0.15">
      <c r="A15" s="22" t="s">
        <v>18</v>
      </c>
      <c r="B15" s="23"/>
      <c r="C15" s="131"/>
      <c r="D15" s="132"/>
      <c r="E15" s="132"/>
      <c r="F15" s="132"/>
      <c r="G15" s="132"/>
      <c r="H15" s="132"/>
      <c r="I15" s="132"/>
      <c r="J15" s="132"/>
      <c r="K15" s="132"/>
      <c r="L15" s="132"/>
      <c r="M15" s="132"/>
      <c r="N15" s="133"/>
      <c r="O15" s="134"/>
      <c r="P15" s="132"/>
      <c r="Q15" s="132"/>
      <c r="R15" s="132"/>
      <c r="S15" s="132"/>
      <c r="T15" s="132"/>
      <c r="U15" s="132"/>
      <c r="V15" s="132"/>
      <c r="W15" s="135"/>
      <c r="X15" s="135"/>
      <c r="Y15" s="135"/>
      <c r="Z15" s="136"/>
      <c r="AA15" s="134" t="e">
        <v>#NUM!</v>
      </c>
      <c r="AB15" s="132">
        <v>0</v>
      </c>
      <c r="AC15" s="133">
        <v>0</v>
      </c>
    </row>
    <row r="16" spans="1:29" ht="15" hidden="1" customHeight="1" x14ac:dyDescent="0.15">
      <c r="A16" s="22" t="s">
        <v>52</v>
      </c>
      <c r="B16" s="23" t="s">
        <v>8</v>
      </c>
      <c r="C16" s="241" t="s">
        <v>10</v>
      </c>
      <c r="D16" s="242" t="s">
        <v>10</v>
      </c>
      <c r="E16" s="242" t="s">
        <v>10</v>
      </c>
      <c r="F16" s="242" t="s">
        <v>10</v>
      </c>
      <c r="G16" s="242" t="s">
        <v>10</v>
      </c>
      <c r="H16" s="242" t="s">
        <v>10</v>
      </c>
      <c r="I16" s="242" t="s">
        <v>10</v>
      </c>
      <c r="J16" s="242" t="s">
        <v>10</v>
      </c>
      <c r="K16" s="242" t="s">
        <v>10</v>
      </c>
      <c r="L16" s="242" t="s">
        <v>10</v>
      </c>
      <c r="M16" s="242" t="s">
        <v>10</v>
      </c>
      <c r="N16" s="23" t="s">
        <v>10</v>
      </c>
      <c r="O16" s="248" t="s">
        <v>10</v>
      </c>
      <c r="P16" s="242" t="s">
        <v>10</v>
      </c>
      <c r="Q16" s="242" t="s">
        <v>10</v>
      </c>
      <c r="R16" s="242" t="s">
        <v>10</v>
      </c>
      <c r="S16" s="242" t="s">
        <v>10</v>
      </c>
      <c r="T16" s="242" t="s">
        <v>10</v>
      </c>
      <c r="U16" s="242" t="s">
        <v>10</v>
      </c>
      <c r="V16" s="242" t="s">
        <v>10</v>
      </c>
      <c r="W16" s="242" t="s">
        <v>10</v>
      </c>
      <c r="X16" s="242" t="s">
        <v>10</v>
      </c>
      <c r="Y16" s="242" t="s">
        <v>10</v>
      </c>
      <c r="Z16" s="247" t="s">
        <v>10</v>
      </c>
      <c r="AA16" s="248" t="e">
        <v>#DIV/0!</v>
      </c>
      <c r="AB16" s="242">
        <v>0</v>
      </c>
      <c r="AC16" s="23">
        <v>0</v>
      </c>
    </row>
    <row r="17" spans="1:29" s="31" customFormat="1" ht="15" hidden="1" customHeight="1" x14ac:dyDescent="0.15">
      <c r="A17" s="22" t="s">
        <v>53</v>
      </c>
      <c r="B17" s="23" t="s">
        <v>1</v>
      </c>
      <c r="C17" s="241" t="s">
        <v>10</v>
      </c>
      <c r="D17" s="242" t="s">
        <v>10</v>
      </c>
      <c r="E17" s="242" t="s">
        <v>10</v>
      </c>
      <c r="F17" s="242" t="s">
        <v>10</v>
      </c>
      <c r="G17" s="242" t="s">
        <v>10</v>
      </c>
      <c r="H17" s="242" t="s">
        <v>10</v>
      </c>
      <c r="I17" s="242" t="s">
        <v>10</v>
      </c>
      <c r="J17" s="242" t="s">
        <v>10</v>
      </c>
      <c r="K17" s="242" t="s">
        <v>10</v>
      </c>
      <c r="L17" s="242" t="s">
        <v>10</v>
      </c>
      <c r="M17" s="242" t="s">
        <v>10</v>
      </c>
      <c r="N17" s="23" t="s">
        <v>10</v>
      </c>
      <c r="O17" s="248" t="s">
        <v>10</v>
      </c>
      <c r="P17" s="242" t="s">
        <v>10</v>
      </c>
      <c r="Q17" s="242" t="s">
        <v>10</v>
      </c>
      <c r="R17" s="242" t="s">
        <v>10</v>
      </c>
      <c r="S17" s="242" t="s">
        <v>10</v>
      </c>
      <c r="T17" s="242" t="s">
        <v>10</v>
      </c>
      <c r="U17" s="242" t="s">
        <v>10</v>
      </c>
      <c r="V17" s="242" t="s">
        <v>10</v>
      </c>
      <c r="W17" s="242" t="s">
        <v>10</v>
      </c>
      <c r="X17" s="242" t="s">
        <v>10</v>
      </c>
      <c r="Y17" s="242" t="s">
        <v>10</v>
      </c>
      <c r="Z17" s="247" t="s">
        <v>10</v>
      </c>
      <c r="AA17" s="248" t="e">
        <v>#DIV/0!</v>
      </c>
      <c r="AB17" s="242">
        <v>0</v>
      </c>
      <c r="AC17" s="23">
        <v>0</v>
      </c>
    </row>
    <row r="18" spans="1:29" ht="15" hidden="1" customHeight="1" thickBot="1" x14ac:dyDescent="0.2">
      <c r="A18" s="38" t="s">
        <v>54</v>
      </c>
      <c r="B18" s="39" t="s">
        <v>1</v>
      </c>
      <c r="C18" s="316" t="s">
        <v>10</v>
      </c>
      <c r="D18" s="251" t="s">
        <v>10</v>
      </c>
      <c r="E18" s="251" t="s">
        <v>10</v>
      </c>
      <c r="F18" s="251" t="s">
        <v>10</v>
      </c>
      <c r="G18" s="251" t="s">
        <v>10</v>
      </c>
      <c r="H18" s="251" t="s">
        <v>10</v>
      </c>
      <c r="I18" s="251" t="s">
        <v>10</v>
      </c>
      <c r="J18" s="251" t="s">
        <v>10</v>
      </c>
      <c r="K18" s="251" t="s">
        <v>10</v>
      </c>
      <c r="L18" s="251" t="s">
        <v>10</v>
      </c>
      <c r="M18" s="251" t="s">
        <v>10</v>
      </c>
      <c r="N18" s="67" t="s">
        <v>10</v>
      </c>
      <c r="O18" s="317" t="s">
        <v>10</v>
      </c>
      <c r="P18" s="251" t="s">
        <v>10</v>
      </c>
      <c r="Q18" s="251" t="s">
        <v>10</v>
      </c>
      <c r="R18" s="251" t="s">
        <v>10</v>
      </c>
      <c r="S18" s="251" t="s">
        <v>10</v>
      </c>
      <c r="T18" s="251" t="s">
        <v>10</v>
      </c>
      <c r="U18" s="251" t="s">
        <v>10</v>
      </c>
      <c r="V18" s="251" t="s">
        <v>10</v>
      </c>
      <c r="W18" s="251" t="s">
        <v>10</v>
      </c>
      <c r="X18" s="251" t="s">
        <v>10</v>
      </c>
      <c r="Y18" s="251" t="s">
        <v>10</v>
      </c>
      <c r="Z18" s="222" t="s">
        <v>10</v>
      </c>
      <c r="AA18" s="317" t="e">
        <v>#DIV/0!</v>
      </c>
      <c r="AB18" s="251">
        <v>0</v>
      </c>
      <c r="AC18" s="67">
        <v>0</v>
      </c>
    </row>
    <row r="19" spans="1:29" ht="15" customHeight="1" thickTop="1" x14ac:dyDescent="0.15">
      <c r="A19" s="16" t="s">
        <v>84</v>
      </c>
      <c r="B19" s="17"/>
      <c r="C19" s="329"/>
      <c r="D19" s="330"/>
      <c r="E19" s="330"/>
      <c r="F19" s="330"/>
      <c r="G19" s="330"/>
      <c r="H19" s="330"/>
      <c r="I19" s="330"/>
      <c r="J19" s="330"/>
      <c r="K19" s="330"/>
      <c r="L19" s="330"/>
      <c r="M19" s="330"/>
      <c r="N19" s="331"/>
      <c r="O19" s="329"/>
      <c r="P19" s="330"/>
      <c r="Q19" s="330"/>
      <c r="R19" s="330"/>
      <c r="S19" s="330"/>
      <c r="T19" s="330"/>
      <c r="U19" s="330"/>
      <c r="V19" s="330"/>
      <c r="W19" s="332"/>
      <c r="X19" s="332"/>
      <c r="Y19" s="332"/>
      <c r="Z19" s="331"/>
      <c r="AA19" s="418"/>
      <c r="AB19" s="419"/>
      <c r="AC19" s="420"/>
    </row>
    <row r="20" spans="1:29" ht="15" hidden="1" customHeight="1" x14ac:dyDescent="0.15">
      <c r="A20" s="92" t="s">
        <v>18</v>
      </c>
      <c r="B20" s="23"/>
      <c r="C20" s="241" t="s">
        <v>10</v>
      </c>
      <c r="D20" s="242" t="s">
        <v>10</v>
      </c>
      <c r="E20" s="242" t="s">
        <v>10</v>
      </c>
      <c r="F20" s="243" t="s">
        <v>10</v>
      </c>
      <c r="G20" s="243" t="s">
        <v>10</v>
      </c>
      <c r="H20" s="243" t="s">
        <v>10</v>
      </c>
      <c r="I20" s="242" t="s">
        <v>10</v>
      </c>
      <c r="J20" s="242" t="s">
        <v>10</v>
      </c>
      <c r="K20" s="242" t="s">
        <v>10</v>
      </c>
      <c r="L20" s="242" t="s">
        <v>10</v>
      </c>
      <c r="M20" s="242" t="s">
        <v>10</v>
      </c>
      <c r="N20" s="23" t="s">
        <v>10</v>
      </c>
      <c r="O20" s="248" t="s">
        <v>10</v>
      </c>
      <c r="P20" s="242" t="s">
        <v>10</v>
      </c>
      <c r="Q20" s="242" t="s">
        <v>10</v>
      </c>
      <c r="R20" s="242" t="s">
        <v>10</v>
      </c>
      <c r="S20" s="242" t="s">
        <v>10</v>
      </c>
      <c r="T20" s="242" t="s">
        <v>10</v>
      </c>
      <c r="U20" s="242" t="s">
        <v>10</v>
      </c>
      <c r="V20" s="242" t="s">
        <v>10</v>
      </c>
      <c r="W20" s="242" t="s">
        <v>10</v>
      </c>
      <c r="X20" s="242" t="s">
        <v>10</v>
      </c>
      <c r="Y20" s="242" t="s">
        <v>10</v>
      </c>
      <c r="Z20" s="247" t="s">
        <v>10</v>
      </c>
      <c r="AA20" s="248" t="s">
        <v>10</v>
      </c>
      <c r="AB20" s="242" t="s">
        <v>10</v>
      </c>
      <c r="AC20" s="23" t="s">
        <v>10</v>
      </c>
    </row>
    <row r="21" spans="1:29" ht="15" customHeight="1" x14ac:dyDescent="0.15">
      <c r="A21" s="92" t="s">
        <v>52</v>
      </c>
      <c r="B21" s="23" t="s">
        <v>8</v>
      </c>
      <c r="C21" s="32">
        <v>4.2699999999999996</v>
      </c>
      <c r="D21" s="33" t="s">
        <v>10</v>
      </c>
      <c r="E21" s="33" t="s">
        <v>10</v>
      </c>
      <c r="F21" s="33" t="s">
        <v>10</v>
      </c>
      <c r="G21" s="33">
        <v>5.05</v>
      </c>
      <c r="H21" s="33">
        <v>5.41</v>
      </c>
      <c r="I21" s="33">
        <v>4.87</v>
      </c>
      <c r="J21" s="33">
        <v>5.13</v>
      </c>
      <c r="K21" s="33">
        <v>5.21</v>
      </c>
      <c r="L21" s="33">
        <v>6.32</v>
      </c>
      <c r="M21" s="33">
        <v>5.91</v>
      </c>
      <c r="N21" s="34">
        <v>5.12</v>
      </c>
      <c r="O21" s="37">
        <v>4.6900000000000004</v>
      </c>
      <c r="P21" s="33">
        <v>4.3499999999999996</v>
      </c>
      <c r="Q21" s="33">
        <v>4.32</v>
      </c>
      <c r="R21" s="33" t="s">
        <v>10</v>
      </c>
      <c r="S21" s="33" t="s">
        <v>10</v>
      </c>
      <c r="T21" s="33" t="s">
        <v>10</v>
      </c>
      <c r="U21" s="33" t="s">
        <v>10</v>
      </c>
      <c r="V21" s="33" t="s">
        <v>10</v>
      </c>
      <c r="W21" s="33" t="s">
        <v>10</v>
      </c>
      <c r="X21" s="33" t="s">
        <v>10</v>
      </c>
      <c r="Y21" s="33" t="s">
        <v>10</v>
      </c>
      <c r="Z21" s="36" t="s">
        <v>10</v>
      </c>
      <c r="AA21" s="37">
        <v>5.05</v>
      </c>
      <c r="AB21" s="33">
        <v>6.32</v>
      </c>
      <c r="AC21" s="34">
        <v>4.2699999999999996</v>
      </c>
    </row>
    <row r="22" spans="1:29" s="31" customFormat="1" ht="15" customHeight="1" x14ac:dyDescent="0.15">
      <c r="A22" s="92" t="s">
        <v>53</v>
      </c>
      <c r="B22" s="23" t="s">
        <v>1</v>
      </c>
      <c r="C22" s="32">
        <v>0.46</v>
      </c>
      <c r="D22" s="33" t="s">
        <v>10</v>
      </c>
      <c r="E22" s="33" t="s">
        <v>10</v>
      </c>
      <c r="F22" s="33" t="s">
        <v>10</v>
      </c>
      <c r="G22" s="33">
        <v>0.45</v>
      </c>
      <c r="H22" s="33">
        <v>0.57999999999999996</v>
      </c>
      <c r="I22" s="33">
        <v>0.56000000000000005</v>
      </c>
      <c r="J22" s="33">
        <v>0.59</v>
      </c>
      <c r="K22" s="33">
        <v>0.48</v>
      </c>
      <c r="L22" s="33">
        <v>0.65</v>
      </c>
      <c r="M22" s="33">
        <v>0.68</v>
      </c>
      <c r="N22" s="34">
        <v>0.55000000000000004</v>
      </c>
      <c r="O22" s="37">
        <v>0.48</v>
      </c>
      <c r="P22" s="33">
        <v>0.46</v>
      </c>
      <c r="Q22" s="33">
        <v>0.45</v>
      </c>
      <c r="R22" s="33" t="s">
        <v>10</v>
      </c>
      <c r="S22" s="33" t="s">
        <v>10</v>
      </c>
      <c r="T22" s="33" t="s">
        <v>10</v>
      </c>
      <c r="U22" s="33" t="s">
        <v>10</v>
      </c>
      <c r="V22" s="33" t="s">
        <v>10</v>
      </c>
      <c r="W22" s="33" t="s">
        <v>10</v>
      </c>
      <c r="X22" s="33" t="s">
        <v>10</v>
      </c>
      <c r="Y22" s="33" t="s">
        <v>10</v>
      </c>
      <c r="Z22" s="36" t="s">
        <v>10</v>
      </c>
      <c r="AA22" s="37">
        <v>0.53</v>
      </c>
      <c r="AB22" s="33">
        <v>0.68</v>
      </c>
      <c r="AC22" s="34">
        <v>0.45</v>
      </c>
    </row>
    <row r="23" spans="1:29" ht="15" customHeight="1" thickBot="1" x14ac:dyDescent="0.2">
      <c r="A23" s="125" t="s">
        <v>54</v>
      </c>
      <c r="B23" s="39" t="s">
        <v>1</v>
      </c>
      <c r="C23" s="68">
        <v>89.2</v>
      </c>
      <c r="D23" s="70" t="s">
        <v>10</v>
      </c>
      <c r="E23" s="70" t="s">
        <v>10</v>
      </c>
      <c r="F23" s="70" t="s">
        <v>10</v>
      </c>
      <c r="G23" s="70">
        <v>91.1</v>
      </c>
      <c r="H23" s="70">
        <v>89.3</v>
      </c>
      <c r="I23" s="70">
        <v>88.5</v>
      </c>
      <c r="J23" s="70">
        <v>88.5</v>
      </c>
      <c r="K23" s="70">
        <v>90.8</v>
      </c>
      <c r="L23" s="70">
        <v>89.7</v>
      </c>
      <c r="M23" s="70">
        <v>88.5</v>
      </c>
      <c r="N23" s="71">
        <v>89.3</v>
      </c>
      <c r="O23" s="69">
        <v>89.8</v>
      </c>
      <c r="P23" s="70">
        <v>89.4</v>
      </c>
      <c r="Q23" s="70">
        <v>89.6</v>
      </c>
      <c r="R23" s="70" t="s">
        <v>10</v>
      </c>
      <c r="S23" s="70" t="s">
        <v>10</v>
      </c>
      <c r="T23" s="70" t="s">
        <v>10</v>
      </c>
      <c r="U23" s="70" t="s">
        <v>10</v>
      </c>
      <c r="V23" s="70" t="s">
        <v>10</v>
      </c>
      <c r="W23" s="70" t="s">
        <v>10</v>
      </c>
      <c r="X23" s="70" t="s">
        <v>10</v>
      </c>
      <c r="Y23" s="70" t="s">
        <v>10</v>
      </c>
      <c r="Z23" s="188" t="s">
        <v>10</v>
      </c>
      <c r="AA23" s="69">
        <v>89.5</v>
      </c>
      <c r="AB23" s="70">
        <v>91.1</v>
      </c>
      <c r="AC23" s="71">
        <v>88.5</v>
      </c>
    </row>
    <row r="24" spans="1:29" ht="15" customHeight="1" thickTop="1" x14ac:dyDescent="0.15">
      <c r="A24" s="126" t="s">
        <v>21</v>
      </c>
      <c r="B24" s="20"/>
      <c r="C24" s="329"/>
      <c r="D24" s="330"/>
      <c r="E24" s="330"/>
      <c r="F24" s="330"/>
      <c r="G24" s="330"/>
      <c r="H24" s="330"/>
      <c r="I24" s="330"/>
      <c r="J24" s="330"/>
      <c r="K24" s="330"/>
      <c r="L24" s="330"/>
      <c r="M24" s="330"/>
      <c r="N24" s="331"/>
      <c r="O24" s="329"/>
      <c r="P24" s="330"/>
      <c r="Q24" s="330"/>
      <c r="R24" s="330"/>
      <c r="S24" s="330"/>
      <c r="T24" s="330"/>
      <c r="U24" s="330"/>
      <c r="V24" s="330"/>
      <c r="W24" s="332"/>
      <c r="X24" s="332"/>
      <c r="Y24" s="332"/>
      <c r="Z24" s="331"/>
      <c r="AA24" s="418"/>
      <c r="AB24" s="419"/>
      <c r="AC24" s="420"/>
    </row>
    <row r="25" spans="1:29" ht="15" customHeight="1" x14ac:dyDescent="0.15">
      <c r="A25" s="127" t="s">
        <v>52</v>
      </c>
      <c r="B25" s="128" t="s">
        <v>1</v>
      </c>
      <c r="C25" s="32">
        <v>3.81</v>
      </c>
      <c r="D25" s="33" t="s">
        <v>10</v>
      </c>
      <c r="E25" s="33" t="s">
        <v>10</v>
      </c>
      <c r="F25" s="33" t="s">
        <v>10</v>
      </c>
      <c r="G25" s="33">
        <v>4.0199999999999996</v>
      </c>
      <c r="H25" s="33">
        <v>3.88</v>
      </c>
      <c r="I25" s="33">
        <v>3.48</v>
      </c>
      <c r="J25" s="33">
        <v>3.92</v>
      </c>
      <c r="K25" s="33">
        <v>4.3099999999999996</v>
      </c>
      <c r="L25" s="33">
        <v>4.1900000000000004</v>
      </c>
      <c r="M25" s="33">
        <v>4.18</v>
      </c>
      <c r="N25" s="34">
        <v>4.24</v>
      </c>
      <c r="O25" s="37">
        <v>4.0199999999999996</v>
      </c>
      <c r="P25" s="33">
        <v>4.21</v>
      </c>
      <c r="Q25" s="33">
        <v>4.2</v>
      </c>
      <c r="R25" s="33" t="s">
        <v>10</v>
      </c>
      <c r="S25" s="33" t="s">
        <v>10</v>
      </c>
      <c r="T25" s="33" t="s">
        <v>10</v>
      </c>
      <c r="U25" s="33" t="s">
        <v>10</v>
      </c>
      <c r="V25" s="33" t="s">
        <v>10</v>
      </c>
      <c r="W25" s="33" t="s">
        <v>10</v>
      </c>
      <c r="X25" s="33" t="s">
        <v>10</v>
      </c>
      <c r="Y25" s="33" t="s">
        <v>10</v>
      </c>
      <c r="Z25" s="36" t="s">
        <v>10</v>
      </c>
      <c r="AA25" s="37">
        <v>4.04</v>
      </c>
      <c r="AB25" s="33">
        <v>4.3099999999999996</v>
      </c>
      <c r="AC25" s="34">
        <v>3.48</v>
      </c>
    </row>
    <row r="26" spans="1:29" s="104" customFormat="1" ht="15" customHeight="1" x14ac:dyDescent="0.15">
      <c r="A26" s="127" t="s">
        <v>53</v>
      </c>
      <c r="B26" s="128" t="s">
        <v>1</v>
      </c>
      <c r="C26" s="32">
        <v>0.72</v>
      </c>
      <c r="D26" s="33" t="s">
        <v>10</v>
      </c>
      <c r="E26" s="33" t="s">
        <v>10</v>
      </c>
      <c r="F26" s="33" t="s">
        <v>10</v>
      </c>
      <c r="G26" s="33">
        <v>0.83</v>
      </c>
      <c r="H26" s="33">
        <v>0.78</v>
      </c>
      <c r="I26" s="33">
        <v>0.68</v>
      </c>
      <c r="J26" s="33">
        <v>0.73</v>
      </c>
      <c r="K26" s="33">
        <v>0.84</v>
      </c>
      <c r="L26" s="33">
        <v>0.87</v>
      </c>
      <c r="M26" s="33">
        <v>0.87</v>
      </c>
      <c r="N26" s="34">
        <v>0.86</v>
      </c>
      <c r="O26" s="37">
        <v>0.78</v>
      </c>
      <c r="P26" s="33">
        <v>0.82</v>
      </c>
      <c r="Q26" s="33">
        <v>0.77</v>
      </c>
      <c r="R26" s="33" t="s">
        <v>10</v>
      </c>
      <c r="S26" s="33" t="s">
        <v>10</v>
      </c>
      <c r="T26" s="33" t="s">
        <v>10</v>
      </c>
      <c r="U26" s="33" t="s">
        <v>10</v>
      </c>
      <c r="V26" s="33" t="s">
        <v>10</v>
      </c>
      <c r="W26" s="33" t="s">
        <v>10</v>
      </c>
      <c r="X26" s="33" t="s">
        <v>10</v>
      </c>
      <c r="Y26" s="33" t="s">
        <v>10</v>
      </c>
      <c r="Z26" s="36" t="s">
        <v>10</v>
      </c>
      <c r="AA26" s="37">
        <v>0.8</v>
      </c>
      <c r="AB26" s="33">
        <v>0.87</v>
      </c>
      <c r="AC26" s="34">
        <v>0.68</v>
      </c>
    </row>
    <row r="27" spans="1:29" ht="15" customHeight="1" thickBot="1" x14ac:dyDescent="0.2">
      <c r="A27" s="197" t="s">
        <v>54</v>
      </c>
      <c r="B27" s="42" t="s">
        <v>1</v>
      </c>
      <c r="C27" s="40">
        <v>81.099999999999994</v>
      </c>
      <c r="D27" s="41" t="s">
        <v>10</v>
      </c>
      <c r="E27" s="41" t="s">
        <v>10</v>
      </c>
      <c r="F27" s="41" t="s">
        <v>10</v>
      </c>
      <c r="G27" s="41">
        <v>79.400000000000006</v>
      </c>
      <c r="H27" s="41">
        <v>79.900000000000006</v>
      </c>
      <c r="I27" s="41">
        <v>80.5</v>
      </c>
      <c r="J27" s="41">
        <v>81.400000000000006</v>
      </c>
      <c r="K27" s="41">
        <v>80.5</v>
      </c>
      <c r="L27" s="41">
        <v>79.2</v>
      </c>
      <c r="M27" s="41">
        <v>79.2</v>
      </c>
      <c r="N27" s="42">
        <v>79.7</v>
      </c>
      <c r="O27" s="45">
        <v>80.599999999999994</v>
      </c>
      <c r="P27" s="41">
        <v>80.5</v>
      </c>
      <c r="Q27" s="41">
        <v>81.7</v>
      </c>
      <c r="R27" s="41" t="s">
        <v>10</v>
      </c>
      <c r="S27" s="41" t="s">
        <v>10</v>
      </c>
      <c r="T27" s="41" t="s">
        <v>10</v>
      </c>
      <c r="U27" s="41" t="s">
        <v>10</v>
      </c>
      <c r="V27" s="41" t="s">
        <v>10</v>
      </c>
      <c r="W27" s="41" t="s">
        <v>10</v>
      </c>
      <c r="X27" s="41" t="s">
        <v>10</v>
      </c>
      <c r="Y27" s="41" t="s">
        <v>10</v>
      </c>
      <c r="Z27" s="44" t="s">
        <v>10</v>
      </c>
      <c r="AA27" s="45">
        <v>80.3</v>
      </c>
      <c r="AB27" s="41">
        <v>81.7</v>
      </c>
      <c r="AC27" s="42">
        <v>79.2</v>
      </c>
    </row>
    <row r="28" spans="1:29" ht="15" customHeight="1" thickTop="1" x14ac:dyDescent="0.15">
      <c r="A28" s="397" t="s">
        <v>120</v>
      </c>
      <c r="B28" s="315"/>
      <c r="C28" s="314"/>
      <c r="D28" s="314"/>
      <c r="E28" s="314"/>
      <c r="F28" s="314"/>
      <c r="G28" s="314"/>
      <c r="H28" s="314"/>
      <c r="I28" s="314"/>
      <c r="J28" s="314"/>
      <c r="K28" s="314"/>
      <c r="L28" s="314"/>
      <c r="M28" s="314"/>
      <c r="N28" s="315"/>
      <c r="O28" s="313"/>
      <c r="P28" s="314"/>
      <c r="Q28" s="314"/>
      <c r="R28" s="314"/>
      <c r="S28" s="314"/>
      <c r="T28" s="314"/>
      <c r="U28" s="314"/>
      <c r="V28" s="314"/>
      <c r="W28" s="314"/>
      <c r="X28" s="314"/>
      <c r="Y28" s="314"/>
      <c r="Z28" s="314"/>
      <c r="AA28" s="408"/>
      <c r="AB28" s="314"/>
      <c r="AC28" s="315"/>
    </row>
    <row r="29" spans="1:29" ht="15" customHeight="1" x14ac:dyDescent="0.15">
      <c r="A29" s="395" t="s">
        <v>52</v>
      </c>
      <c r="B29" s="396" t="s">
        <v>1</v>
      </c>
      <c r="C29" s="183">
        <v>3.53</v>
      </c>
      <c r="D29" s="184" t="s">
        <v>10</v>
      </c>
      <c r="E29" s="184" t="s">
        <v>10</v>
      </c>
      <c r="F29" s="184" t="s">
        <v>10</v>
      </c>
      <c r="G29" s="184">
        <v>4.05</v>
      </c>
      <c r="H29" s="184">
        <v>3.82</v>
      </c>
      <c r="I29" s="184">
        <v>4.51</v>
      </c>
      <c r="J29" s="184">
        <v>4.41</v>
      </c>
      <c r="K29" s="184">
        <v>4.67</v>
      </c>
      <c r="L29" s="184">
        <v>4.55</v>
      </c>
      <c r="M29" s="184">
        <v>4.5999999999999996</v>
      </c>
      <c r="N29" s="185">
        <v>4.9400000000000004</v>
      </c>
      <c r="O29" s="186">
        <v>4.18</v>
      </c>
      <c r="P29" s="184">
        <v>4.08</v>
      </c>
      <c r="Q29" s="184">
        <v>4.63</v>
      </c>
      <c r="R29" s="184">
        <v>4.42</v>
      </c>
      <c r="S29" s="184">
        <v>4.76</v>
      </c>
      <c r="T29" s="184">
        <v>4.12</v>
      </c>
      <c r="U29" s="184">
        <v>3.88</v>
      </c>
      <c r="V29" s="184">
        <v>4.13</v>
      </c>
      <c r="W29" s="184">
        <v>4.51</v>
      </c>
      <c r="X29" s="184">
        <v>4.1500000000000004</v>
      </c>
      <c r="Y29" s="184">
        <v>4.6399999999999997</v>
      </c>
      <c r="Z29" s="187">
        <v>4.8899999999999997</v>
      </c>
      <c r="AA29" s="186">
        <v>4.3600000000000003</v>
      </c>
      <c r="AB29" s="184">
        <v>4.9400000000000004</v>
      </c>
      <c r="AC29" s="185">
        <v>3.53</v>
      </c>
    </row>
    <row r="30" spans="1:29" ht="15" customHeight="1" x14ac:dyDescent="0.15">
      <c r="A30" s="127" t="s">
        <v>53</v>
      </c>
      <c r="B30" s="128" t="s">
        <v>1</v>
      </c>
      <c r="C30" s="32">
        <v>0.44</v>
      </c>
      <c r="D30" s="33" t="s">
        <v>10</v>
      </c>
      <c r="E30" s="33" t="s">
        <v>10</v>
      </c>
      <c r="F30" s="33" t="s">
        <v>10</v>
      </c>
      <c r="G30" s="33">
        <v>0.54</v>
      </c>
      <c r="H30" s="33">
        <v>0.53</v>
      </c>
      <c r="I30" s="33">
        <v>0.6</v>
      </c>
      <c r="J30" s="33">
        <v>0.63</v>
      </c>
      <c r="K30" s="33">
        <v>0.62</v>
      </c>
      <c r="L30" s="33">
        <v>0.64</v>
      </c>
      <c r="M30" s="33">
        <v>0.73</v>
      </c>
      <c r="N30" s="34">
        <v>0.62</v>
      </c>
      <c r="O30" s="37">
        <v>0.51</v>
      </c>
      <c r="P30" s="33">
        <v>0.5</v>
      </c>
      <c r="Q30" s="33">
        <v>0.55000000000000004</v>
      </c>
      <c r="R30" s="33">
        <v>0.51</v>
      </c>
      <c r="S30" s="33">
        <v>0.53</v>
      </c>
      <c r="T30" s="33">
        <v>0.49</v>
      </c>
      <c r="U30" s="33">
        <v>0.43</v>
      </c>
      <c r="V30" s="33">
        <v>0.47</v>
      </c>
      <c r="W30" s="33">
        <v>0.54</v>
      </c>
      <c r="X30" s="33">
        <v>0.54</v>
      </c>
      <c r="Y30" s="33">
        <v>0.52</v>
      </c>
      <c r="Z30" s="36">
        <v>0.55000000000000004</v>
      </c>
      <c r="AA30" s="37">
        <v>0.55000000000000004</v>
      </c>
      <c r="AB30" s="33">
        <v>0.73</v>
      </c>
      <c r="AC30" s="34">
        <v>0.43</v>
      </c>
    </row>
    <row r="31" spans="1:29" ht="15" customHeight="1" thickBot="1" x14ac:dyDescent="0.2">
      <c r="A31" s="125" t="s">
        <v>54</v>
      </c>
      <c r="B31" s="39" t="s">
        <v>1</v>
      </c>
      <c r="C31" s="40">
        <v>87.5</v>
      </c>
      <c r="D31" s="41" t="s">
        <v>10</v>
      </c>
      <c r="E31" s="41" t="s">
        <v>10</v>
      </c>
      <c r="F31" s="41" t="s">
        <v>10</v>
      </c>
      <c r="G31" s="41">
        <v>86.7</v>
      </c>
      <c r="H31" s="41">
        <v>86.1</v>
      </c>
      <c r="I31" s="41">
        <v>86.7</v>
      </c>
      <c r="J31" s="41">
        <v>85.7</v>
      </c>
      <c r="K31" s="41">
        <v>86.7</v>
      </c>
      <c r="L31" s="41">
        <v>85.9</v>
      </c>
      <c r="M31" s="41">
        <v>84.1</v>
      </c>
      <c r="N31" s="42">
        <v>87.4</v>
      </c>
      <c r="O31" s="45">
        <v>87.8</v>
      </c>
      <c r="P31" s="41">
        <v>87.7</v>
      </c>
      <c r="Q31" s="41">
        <v>88.1</v>
      </c>
      <c r="R31" s="41">
        <v>88.5</v>
      </c>
      <c r="S31" s="41">
        <v>88.9</v>
      </c>
      <c r="T31" s="41">
        <v>88.1</v>
      </c>
      <c r="U31" s="41">
        <v>88.9</v>
      </c>
      <c r="V31" s="41">
        <v>88.6</v>
      </c>
      <c r="W31" s="41">
        <v>88</v>
      </c>
      <c r="X31" s="41">
        <v>87</v>
      </c>
      <c r="Y31" s="41">
        <v>88.8</v>
      </c>
      <c r="Z31" s="44">
        <v>88.8</v>
      </c>
      <c r="AA31" s="45">
        <v>87.4</v>
      </c>
      <c r="AB31" s="41">
        <v>88.9</v>
      </c>
      <c r="AC31" s="42">
        <v>84.1</v>
      </c>
    </row>
    <row r="32" spans="1:29" ht="15" customHeight="1" thickTop="1" x14ac:dyDescent="0.15">
      <c r="A32" s="49" t="s">
        <v>85</v>
      </c>
      <c r="B32" s="20"/>
      <c r="C32" s="329"/>
      <c r="D32" s="330"/>
      <c r="E32" s="330"/>
      <c r="F32" s="330"/>
      <c r="G32" s="330"/>
      <c r="H32" s="330"/>
      <c r="I32" s="330"/>
      <c r="J32" s="330"/>
      <c r="K32" s="330"/>
      <c r="L32" s="330"/>
      <c r="M32" s="330"/>
      <c r="N32" s="331"/>
      <c r="O32" s="329"/>
      <c r="P32" s="330"/>
      <c r="Q32" s="330"/>
      <c r="R32" s="330"/>
      <c r="S32" s="330"/>
      <c r="T32" s="330"/>
      <c r="U32" s="330"/>
      <c r="V32" s="330"/>
      <c r="W32" s="332"/>
      <c r="X32" s="332"/>
      <c r="Y32" s="332"/>
      <c r="Z32" s="331"/>
      <c r="AA32" s="418"/>
      <c r="AB32" s="419"/>
      <c r="AC32" s="420"/>
    </row>
    <row r="33" spans="1:29" ht="15" customHeight="1" x14ac:dyDescent="0.15">
      <c r="A33" s="92" t="s">
        <v>18</v>
      </c>
      <c r="B33" s="23"/>
      <c r="C33" s="24">
        <v>7.2</v>
      </c>
      <c r="D33" s="25" t="s">
        <v>10</v>
      </c>
      <c r="E33" s="25" t="s">
        <v>10</v>
      </c>
      <c r="F33" s="25" t="s">
        <v>10</v>
      </c>
      <c r="G33" s="25">
        <v>7.1</v>
      </c>
      <c r="H33" s="25">
        <v>7.1</v>
      </c>
      <c r="I33" s="25">
        <v>7.1</v>
      </c>
      <c r="J33" s="25">
        <v>7.2</v>
      </c>
      <c r="K33" s="25">
        <v>7.1</v>
      </c>
      <c r="L33" s="25">
        <v>7.2</v>
      </c>
      <c r="M33" s="25">
        <v>7.2</v>
      </c>
      <c r="N33" s="30">
        <v>7.1</v>
      </c>
      <c r="O33" s="29">
        <v>7.2</v>
      </c>
      <c r="P33" s="25">
        <v>7.1</v>
      </c>
      <c r="Q33" s="25">
        <v>7.1</v>
      </c>
      <c r="R33" s="25">
        <v>7.1</v>
      </c>
      <c r="S33" s="25">
        <v>7.1</v>
      </c>
      <c r="T33" s="25">
        <v>7.2</v>
      </c>
      <c r="U33" s="25">
        <v>7.1</v>
      </c>
      <c r="V33" s="25">
        <v>7.1</v>
      </c>
      <c r="W33" s="27">
        <v>7.1</v>
      </c>
      <c r="X33" s="27">
        <v>7.1</v>
      </c>
      <c r="Y33" s="27">
        <v>7.1</v>
      </c>
      <c r="Z33" s="28">
        <v>7.2</v>
      </c>
      <c r="AA33" s="29" t="s">
        <v>10</v>
      </c>
      <c r="AB33" s="25">
        <v>7.2</v>
      </c>
      <c r="AC33" s="30">
        <v>7.1</v>
      </c>
    </row>
    <row r="34" spans="1:29" ht="15" customHeight="1" x14ac:dyDescent="0.15">
      <c r="A34" s="92" t="s">
        <v>52</v>
      </c>
      <c r="B34" s="23" t="s">
        <v>1</v>
      </c>
      <c r="C34" s="32">
        <v>1.78</v>
      </c>
      <c r="D34" s="33" t="s">
        <v>10</v>
      </c>
      <c r="E34" s="33" t="s">
        <v>10</v>
      </c>
      <c r="F34" s="33" t="s">
        <v>10</v>
      </c>
      <c r="G34" s="33">
        <v>2.08</v>
      </c>
      <c r="H34" s="33">
        <v>2.19</v>
      </c>
      <c r="I34" s="33">
        <v>2.2200000000000002</v>
      </c>
      <c r="J34" s="33">
        <v>2.25</v>
      </c>
      <c r="K34" s="33">
        <v>2.25</v>
      </c>
      <c r="L34" s="33">
        <v>2.27</v>
      </c>
      <c r="M34" s="33">
        <v>2.38</v>
      </c>
      <c r="N34" s="34">
        <v>2.42</v>
      </c>
      <c r="O34" s="37">
        <v>2.36</v>
      </c>
      <c r="P34" s="33">
        <v>2.2799999999999998</v>
      </c>
      <c r="Q34" s="33">
        <v>2.2000000000000002</v>
      </c>
      <c r="R34" s="33">
        <v>2.2400000000000002</v>
      </c>
      <c r="S34" s="33">
        <v>2.23</v>
      </c>
      <c r="T34" s="33">
        <v>2.23</v>
      </c>
      <c r="U34" s="33">
        <v>2.14</v>
      </c>
      <c r="V34" s="33">
        <v>2.0099999999999998</v>
      </c>
      <c r="W34" s="35">
        <v>2.0299999999999998</v>
      </c>
      <c r="X34" s="35">
        <v>2</v>
      </c>
      <c r="Y34" s="35">
        <v>1.91</v>
      </c>
      <c r="Z34" s="36">
        <v>1.96</v>
      </c>
      <c r="AA34" s="37">
        <v>2.16</v>
      </c>
      <c r="AB34" s="433">
        <v>2.42</v>
      </c>
      <c r="AC34" s="434">
        <v>1.78</v>
      </c>
    </row>
    <row r="35" spans="1:29" ht="15" customHeight="1" x14ac:dyDescent="0.15">
      <c r="A35" s="92" t="s">
        <v>53</v>
      </c>
      <c r="B35" s="23" t="s">
        <v>1</v>
      </c>
      <c r="C35" s="32">
        <v>0.45</v>
      </c>
      <c r="D35" s="33" t="s">
        <v>10</v>
      </c>
      <c r="E35" s="33" t="s">
        <v>10</v>
      </c>
      <c r="F35" s="33" t="s">
        <v>10</v>
      </c>
      <c r="G35" s="33">
        <v>0.51</v>
      </c>
      <c r="H35" s="33">
        <v>0.56000000000000005</v>
      </c>
      <c r="I35" s="33">
        <v>0.56000000000000005</v>
      </c>
      <c r="J35" s="33">
        <v>0.57999999999999996</v>
      </c>
      <c r="K35" s="33">
        <v>0.59</v>
      </c>
      <c r="L35" s="33">
        <v>0.6</v>
      </c>
      <c r="M35" s="33">
        <v>0.62</v>
      </c>
      <c r="N35" s="34">
        <v>0.62</v>
      </c>
      <c r="O35" s="37">
        <v>0.61</v>
      </c>
      <c r="P35" s="33">
        <v>0.59</v>
      </c>
      <c r="Q35" s="33">
        <v>0.54</v>
      </c>
      <c r="R35" s="33">
        <v>0.54</v>
      </c>
      <c r="S35" s="33">
        <v>0.52</v>
      </c>
      <c r="T35" s="33">
        <v>0.52</v>
      </c>
      <c r="U35" s="33">
        <v>0.48</v>
      </c>
      <c r="V35" s="33">
        <v>0.46</v>
      </c>
      <c r="W35" s="35">
        <v>0.45</v>
      </c>
      <c r="X35" s="35">
        <v>0.46</v>
      </c>
      <c r="Y35" s="35">
        <v>0.44</v>
      </c>
      <c r="Z35" s="36">
        <v>0.46</v>
      </c>
      <c r="AA35" s="37">
        <v>0.53</v>
      </c>
      <c r="AB35" s="33">
        <v>0.62</v>
      </c>
      <c r="AC35" s="34">
        <v>0.44</v>
      </c>
    </row>
    <row r="36" spans="1:29" ht="15" customHeight="1" x14ac:dyDescent="0.15">
      <c r="A36" s="92" t="s">
        <v>54</v>
      </c>
      <c r="B36" s="23" t="s">
        <v>1</v>
      </c>
      <c r="C36" s="24">
        <v>74.7</v>
      </c>
      <c r="D36" s="25" t="s">
        <v>10</v>
      </c>
      <c r="E36" s="25" t="s">
        <v>10</v>
      </c>
      <c r="F36" s="25" t="s">
        <v>10</v>
      </c>
      <c r="G36" s="25">
        <v>75.5</v>
      </c>
      <c r="H36" s="25">
        <v>74.400000000000006</v>
      </c>
      <c r="I36" s="25">
        <v>74.8</v>
      </c>
      <c r="J36" s="25">
        <v>74.2</v>
      </c>
      <c r="K36" s="25">
        <v>73.8</v>
      </c>
      <c r="L36" s="25">
        <v>73.599999999999994</v>
      </c>
      <c r="M36" s="25">
        <v>73.900000000000006</v>
      </c>
      <c r="N36" s="30">
        <v>74.400000000000006</v>
      </c>
      <c r="O36" s="29">
        <v>74.2</v>
      </c>
      <c r="P36" s="25">
        <v>74.099999999999994</v>
      </c>
      <c r="Q36" s="25">
        <v>75.5</v>
      </c>
      <c r="R36" s="25">
        <v>75.900000000000006</v>
      </c>
      <c r="S36" s="25">
        <v>76.7</v>
      </c>
      <c r="T36" s="25">
        <v>76.7</v>
      </c>
      <c r="U36" s="25">
        <v>77.599999999999994</v>
      </c>
      <c r="V36" s="25">
        <v>77.099999999999994</v>
      </c>
      <c r="W36" s="27">
        <v>77.8</v>
      </c>
      <c r="X36" s="27">
        <v>77</v>
      </c>
      <c r="Y36" s="27">
        <v>77</v>
      </c>
      <c r="Z36" s="28">
        <v>76.5</v>
      </c>
      <c r="AA36" s="29">
        <v>75.5</v>
      </c>
      <c r="AB36" s="25">
        <v>77.8</v>
      </c>
      <c r="AC36" s="30">
        <v>73.599999999999994</v>
      </c>
    </row>
    <row r="37" spans="1:29" ht="15" customHeight="1" x14ac:dyDescent="0.15">
      <c r="A37" s="92" t="s">
        <v>61</v>
      </c>
      <c r="B37" s="23" t="s">
        <v>16</v>
      </c>
      <c r="C37" s="46">
        <v>3200</v>
      </c>
      <c r="D37" s="102" t="s">
        <v>10</v>
      </c>
      <c r="E37" s="102" t="s">
        <v>10</v>
      </c>
      <c r="F37" s="102" t="s">
        <v>10</v>
      </c>
      <c r="G37" s="102">
        <v>3600</v>
      </c>
      <c r="H37" s="102">
        <v>3700</v>
      </c>
      <c r="I37" s="102">
        <v>3700</v>
      </c>
      <c r="J37" s="102">
        <v>3800</v>
      </c>
      <c r="K37" s="102">
        <v>4000</v>
      </c>
      <c r="L37" s="102">
        <v>4200</v>
      </c>
      <c r="M37" s="102">
        <v>4000</v>
      </c>
      <c r="N37" s="103">
        <v>3900</v>
      </c>
      <c r="O37" s="50">
        <v>3900</v>
      </c>
      <c r="P37" s="102">
        <v>3900</v>
      </c>
      <c r="Q37" s="102">
        <v>3700</v>
      </c>
      <c r="R37" s="102">
        <v>3900</v>
      </c>
      <c r="S37" s="102">
        <v>3700</v>
      </c>
      <c r="T37" s="102">
        <v>3800</v>
      </c>
      <c r="U37" s="102">
        <v>3900</v>
      </c>
      <c r="V37" s="102">
        <v>3800</v>
      </c>
      <c r="W37" s="306">
        <v>3600</v>
      </c>
      <c r="X37" s="306">
        <v>3700</v>
      </c>
      <c r="Y37" s="306">
        <v>3800</v>
      </c>
      <c r="Z37" s="307">
        <v>3900</v>
      </c>
      <c r="AA37" s="50">
        <v>3800</v>
      </c>
      <c r="AB37" s="102">
        <v>4200</v>
      </c>
      <c r="AC37" s="103">
        <v>3200</v>
      </c>
    </row>
    <row r="38" spans="1:29" ht="15" customHeight="1" thickBot="1" x14ac:dyDescent="0.2">
      <c r="A38" s="125" t="s">
        <v>62</v>
      </c>
      <c r="B38" s="39" t="s">
        <v>16</v>
      </c>
      <c r="C38" s="61">
        <v>7.4</v>
      </c>
      <c r="D38" s="52" t="s">
        <v>10</v>
      </c>
      <c r="E38" s="214" t="s">
        <v>10</v>
      </c>
      <c r="F38" s="214" t="s">
        <v>10</v>
      </c>
      <c r="G38" s="214">
        <v>7.3</v>
      </c>
      <c r="H38" s="214">
        <v>6.9</v>
      </c>
      <c r="I38" s="52">
        <v>8.3000000000000007</v>
      </c>
      <c r="J38" s="214">
        <v>12</v>
      </c>
      <c r="K38" s="214">
        <v>9.1</v>
      </c>
      <c r="L38" s="214">
        <v>12</v>
      </c>
      <c r="M38" s="52">
        <v>13</v>
      </c>
      <c r="N38" s="39">
        <v>8.3000000000000007</v>
      </c>
      <c r="O38" s="429">
        <v>7</v>
      </c>
      <c r="P38" s="52">
        <v>5.4</v>
      </c>
      <c r="Q38" s="214">
        <v>5.7</v>
      </c>
      <c r="R38" s="214">
        <v>7.6</v>
      </c>
      <c r="S38" s="214">
        <v>8.3000000000000007</v>
      </c>
      <c r="T38" s="52">
        <v>5.5</v>
      </c>
      <c r="U38" s="41">
        <v>7</v>
      </c>
      <c r="V38" s="52">
        <v>5.3</v>
      </c>
      <c r="W38" s="62" t="s">
        <v>118</v>
      </c>
      <c r="X38" s="453">
        <v>5</v>
      </c>
      <c r="Y38" s="62">
        <v>5.5</v>
      </c>
      <c r="Z38" s="213" t="s">
        <v>118</v>
      </c>
      <c r="AA38" s="215">
        <v>6.1</v>
      </c>
      <c r="AB38" s="52">
        <v>13</v>
      </c>
      <c r="AC38" s="39" t="s">
        <v>118</v>
      </c>
    </row>
    <row r="39" spans="1:29" ht="15" customHeight="1" thickTop="1" x14ac:dyDescent="0.15">
      <c r="A39" s="49" t="s">
        <v>86</v>
      </c>
      <c r="B39" s="20"/>
      <c r="C39" s="329"/>
      <c r="D39" s="330"/>
      <c r="E39" s="330"/>
      <c r="F39" s="330"/>
      <c r="G39" s="330"/>
      <c r="H39" s="330"/>
      <c r="I39" s="330"/>
      <c r="J39" s="330"/>
      <c r="K39" s="330"/>
      <c r="L39" s="330"/>
      <c r="M39" s="330"/>
      <c r="N39" s="331"/>
      <c r="O39" s="329"/>
      <c r="P39" s="330"/>
      <c r="Q39" s="330"/>
      <c r="R39" s="330"/>
      <c r="S39" s="330"/>
      <c r="T39" s="330"/>
      <c r="U39" s="330"/>
      <c r="V39" s="330"/>
      <c r="W39" s="332"/>
      <c r="X39" s="332"/>
      <c r="Y39" s="332"/>
      <c r="Z39" s="331"/>
      <c r="AA39" s="418"/>
      <c r="AB39" s="419"/>
      <c r="AC39" s="420"/>
    </row>
    <row r="40" spans="1:29" ht="15" customHeight="1" x14ac:dyDescent="0.15">
      <c r="A40" s="92" t="s">
        <v>18</v>
      </c>
      <c r="B40" s="23"/>
      <c r="C40" s="24">
        <v>7.2</v>
      </c>
      <c r="D40" s="25" t="s">
        <v>10</v>
      </c>
      <c r="E40" s="25" t="s">
        <v>10</v>
      </c>
      <c r="F40" s="25" t="s">
        <v>10</v>
      </c>
      <c r="G40" s="25">
        <v>7.1</v>
      </c>
      <c r="H40" s="25">
        <v>7.1</v>
      </c>
      <c r="I40" s="25">
        <v>7.1</v>
      </c>
      <c r="J40" s="25">
        <v>7.1</v>
      </c>
      <c r="K40" s="25">
        <v>7.1</v>
      </c>
      <c r="L40" s="25">
        <v>7.1</v>
      </c>
      <c r="M40" s="25">
        <v>7.2</v>
      </c>
      <c r="N40" s="30">
        <v>7.1</v>
      </c>
      <c r="O40" s="29">
        <v>7.2</v>
      </c>
      <c r="P40" s="25">
        <v>7.1</v>
      </c>
      <c r="Q40" s="25">
        <v>7.1</v>
      </c>
      <c r="R40" s="25">
        <v>7.1</v>
      </c>
      <c r="S40" s="25">
        <v>7.2</v>
      </c>
      <c r="T40" s="25">
        <v>7.3</v>
      </c>
      <c r="U40" s="25">
        <v>7.2</v>
      </c>
      <c r="V40" s="25">
        <v>7.2</v>
      </c>
      <c r="W40" s="27">
        <v>7.2</v>
      </c>
      <c r="X40" s="27">
        <v>7.2</v>
      </c>
      <c r="Y40" s="27">
        <v>7.2</v>
      </c>
      <c r="Z40" s="28">
        <v>7.3</v>
      </c>
      <c r="AA40" s="29" t="s">
        <v>10</v>
      </c>
      <c r="AB40" s="25">
        <v>7.3</v>
      </c>
      <c r="AC40" s="30">
        <v>7.1</v>
      </c>
    </row>
    <row r="41" spans="1:29" ht="15" customHeight="1" x14ac:dyDescent="0.15">
      <c r="A41" s="234" t="s">
        <v>52</v>
      </c>
      <c r="B41" s="34" t="s">
        <v>1</v>
      </c>
      <c r="C41" s="32">
        <v>1.35</v>
      </c>
      <c r="D41" s="33" t="s">
        <v>10</v>
      </c>
      <c r="E41" s="33" t="s">
        <v>10</v>
      </c>
      <c r="F41" s="33" t="s">
        <v>10</v>
      </c>
      <c r="G41" s="33">
        <v>1.65</v>
      </c>
      <c r="H41" s="33">
        <v>1.77</v>
      </c>
      <c r="I41" s="33">
        <v>1.8</v>
      </c>
      <c r="J41" s="33">
        <v>1.72</v>
      </c>
      <c r="K41" s="33">
        <v>1.76</v>
      </c>
      <c r="L41" s="33">
        <v>1.83</v>
      </c>
      <c r="M41" s="33">
        <v>1.85</v>
      </c>
      <c r="N41" s="34">
        <v>1.88</v>
      </c>
      <c r="O41" s="37">
        <v>1.85</v>
      </c>
      <c r="P41" s="33">
        <v>1.86</v>
      </c>
      <c r="Q41" s="33">
        <v>1.82</v>
      </c>
      <c r="R41" s="33">
        <v>1.76</v>
      </c>
      <c r="S41" s="33">
        <v>1.61</v>
      </c>
      <c r="T41" s="33">
        <v>1.48</v>
      </c>
      <c r="U41" s="33">
        <v>1.61</v>
      </c>
      <c r="V41" s="33">
        <v>1.59</v>
      </c>
      <c r="W41" s="35">
        <v>1.6</v>
      </c>
      <c r="X41" s="35">
        <v>1.56</v>
      </c>
      <c r="Y41" s="35">
        <v>1.64</v>
      </c>
      <c r="Z41" s="36">
        <v>1.63</v>
      </c>
      <c r="AA41" s="37">
        <v>1.7</v>
      </c>
      <c r="AB41" s="433">
        <v>1.88</v>
      </c>
      <c r="AC41" s="434">
        <v>1.35</v>
      </c>
    </row>
    <row r="42" spans="1:29" ht="15" customHeight="1" x14ac:dyDescent="0.15">
      <c r="A42" s="234" t="s">
        <v>53</v>
      </c>
      <c r="B42" s="34" t="s">
        <v>1</v>
      </c>
      <c r="C42" s="32">
        <v>0.37</v>
      </c>
      <c r="D42" s="33" t="s">
        <v>10</v>
      </c>
      <c r="E42" s="33" t="s">
        <v>10</v>
      </c>
      <c r="F42" s="33" t="s">
        <v>10</v>
      </c>
      <c r="G42" s="33">
        <v>0.42</v>
      </c>
      <c r="H42" s="33">
        <v>0.45</v>
      </c>
      <c r="I42" s="33">
        <v>0.46</v>
      </c>
      <c r="J42" s="33">
        <v>0.46</v>
      </c>
      <c r="K42" s="33">
        <v>0.47</v>
      </c>
      <c r="L42" s="33">
        <v>0.49</v>
      </c>
      <c r="M42" s="33">
        <v>0.49</v>
      </c>
      <c r="N42" s="34">
        <v>0.49</v>
      </c>
      <c r="O42" s="37">
        <v>0.49</v>
      </c>
      <c r="P42" s="33">
        <v>0.49</v>
      </c>
      <c r="Q42" s="33">
        <v>0.47</v>
      </c>
      <c r="R42" s="33">
        <v>0.43</v>
      </c>
      <c r="S42" s="33">
        <v>0.42</v>
      </c>
      <c r="T42" s="33">
        <v>0.39</v>
      </c>
      <c r="U42" s="33">
        <v>0.41</v>
      </c>
      <c r="V42" s="33">
        <v>0.4</v>
      </c>
      <c r="W42" s="35">
        <v>0.4</v>
      </c>
      <c r="X42" s="35">
        <v>0.39</v>
      </c>
      <c r="Y42" s="35">
        <v>0.42</v>
      </c>
      <c r="Z42" s="36">
        <v>0.43</v>
      </c>
      <c r="AA42" s="37">
        <v>0.44</v>
      </c>
      <c r="AB42" s="33">
        <v>0.49</v>
      </c>
      <c r="AC42" s="34">
        <v>0.37</v>
      </c>
    </row>
    <row r="43" spans="1:29" ht="15" customHeight="1" x14ac:dyDescent="0.15">
      <c r="A43" s="192" t="s">
        <v>54</v>
      </c>
      <c r="B43" s="30" t="s">
        <v>1</v>
      </c>
      <c r="C43" s="24">
        <v>72.599999999999994</v>
      </c>
      <c r="D43" s="25" t="s">
        <v>10</v>
      </c>
      <c r="E43" s="25" t="s">
        <v>10</v>
      </c>
      <c r="F43" s="25" t="s">
        <v>10</v>
      </c>
      <c r="G43" s="25">
        <v>74.5</v>
      </c>
      <c r="H43" s="25">
        <v>74.599999999999994</v>
      </c>
      <c r="I43" s="25">
        <v>74.400000000000006</v>
      </c>
      <c r="J43" s="25">
        <v>73.3</v>
      </c>
      <c r="K43" s="25">
        <v>73.3</v>
      </c>
      <c r="L43" s="25">
        <v>73.2</v>
      </c>
      <c r="M43" s="25">
        <v>73.5</v>
      </c>
      <c r="N43" s="30">
        <v>73.900000000000006</v>
      </c>
      <c r="O43" s="29">
        <v>73.5</v>
      </c>
      <c r="P43" s="25">
        <v>73.7</v>
      </c>
      <c r="Q43" s="25">
        <v>74.2</v>
      </c>
      <c r="R43" s="25">
        <v>75.599999999999994</v>
      </c>
      <c r="S43" s="25">
        <v>73.900000000000006</v>
      </c>
      <c r="T43" s="25">
        <v>73.599999999999994</v>
      </c>
      <c r="U43" s="25">
        <v>74.5</v>
      </c>
      <c r="V43" s="25">
        <v>74.8</v>
      </c>
      <c r="W43" s="27">
        <v>75</v>
      </c>
      <c r="X43" s="27">
        <v>75</v>
      </c>
      <c r="Y43" s="27">
        <v>74.400000000000006</v>
      </c>
      <c r="Z43" s="28">
        <v>73.599999999999994</v>
      </c>
      <c r="AA43" s="29">
        <v>74.099999999999994</v>
      </c>
      <c r="AB43" s="25">
        <v>75.599999999999994</v>
      </c>
      <c r="AC43" s="30">
        <v>72.599999999999994</v>
      </c>
    </row>
    <row r="44" spans="1:29" ht="15" customHeight="1" x14ac:dyDescent="0.15">
      <c r="A44" s="92" t="s">
        <v>61</v>
      </c>
      <c r="B44" s="23" t="s">
        <v>16</v>
      </c>
      <c r="C44" s="46">
        <v>3100</v>
      </c>
      <c r="D44" s="102" t="s">
        <v>10</v>
      </c>
      <c r="E44" s="102" t="s">
        <v>10</v>
      </c>
      <c r="F44" s="102" t="s">
        <v>10</v>
      </c>
      <c r="G44" s="102">
        <v>3500</v>
      </c>
      <c r="H44" s="102">
        <v>3400</v>
      </c>
      <c r="I44" s="102">
        <v>3300</v>
      </c>
      <c r="J44" s="102">
        <v>3300</v>
      </c>
      <c r="K44" s="102">
        <v>3400</v>
      </c>
      <c r="L44" s="102">
        <v>3600</v>
      </c>
      <c r="M44" s="102">
        <v>3500</v>
      </c>
      <c r="N44" s="103">
        <v>3400</v>
      </c>
      <c r="O44" s="50">
        <v>3400</v>
      </c>
      <c r="P44" s="102">
        <v>3400</v>
      </c>
      <c r="Q44" s="102">
        <v>3700</v>
      </c>
      <c r="R44" s="102">
        <v>3400</v>
      </c>
      <c r="S44" s="102">
        <v>3300</v>
      </c>
      <c r="T44" s="102">
        <v>3300</v>
      </c>
      <c r="U44" s="102">
        <v>3800</v>
      </c>
      <c r="V44" s="102">
        <v>3800</v>
      </c>
      <c r="W44" s="306">
        <v>3800</v>
      </c>
      <c r="X44" s="306">
        <v>3900</v>
      </c>
      <c r="Y44" s="306">
        <v>4100</v>
      </c>
      <c r="Z44" s="307">
        <v>4100</v>
      </c>
      <c r="AA44" s="50">
        <v>3500</v>
      </c>
      <c r="AB44" s="102">
        <v>4100</v>
      </c>
      <c r="AC44" s="103">
        <v>3100</v>
      </c>
    </row>
    <row r="45" spans="1:29" ht="15" customHeight="1" thickBot="1" x14ac:dyDescent="0.2">
      <c r="A45" s="125" t="s">
        <v>62</v>
      </c>
      <c r="B45" s="39" t="s">
        <v>16</v>
      </c>
      <c r="C45" s="61" t="s">
        <v>118</v>
      </c>
      <c r="D45" s="52" t="s">
        <v>10</v>
      </c>
      <c r="E45" s="214" t="s">
        <v>10</v>
      </c>
      <c r="F45" s="214" t="s">
        <v>10</v>
      </c>
      <c r="G45" s="214" t="s">
        <v>118</v>
      </c>
      <c r="H45" s="214" t="s">
        <v>118</v>
      </c>
      <c r="I45" s="52">
        <v>7.5</v>
      </c>
      <c r="J45" s="214">
        <v>7.1</v>
      </c>
      <c r="K45" s="214">
        <v>6.3</v>
      </c>
      <c r="L45" s="214">
        <v>11</v>
      </c>
      <c r="M45" s="52">
        <v>5.3</v>
      </c>
      <c r="N45" s="39" t="s">
        <v>118</v>
      </c>
      <c r="O45" s="215">
        <v>6.3</v>
      </c>
      <c r="P45" s="52" t="s">
        <v>118</v>
      </c>
      <c r="Q45" s="214">
        <v>5.3</v>
      </c>
      <c r="R45" s="214">
        <v>5.8</v>
      </c>
      <c r="S45" s="214" t="s">
        <v>118</v>
      </c>
      <c r="T45" s="52">
        <v>7.4</v>
      </c>
      <c r="U45" s="52" t="s">
        <v>118</v>
      </c>
      <c r="V45" s="52" t="s">
        <v>118</v>
      </c>
      <c r="W45" s="62" t="s">
        <v>118</v>
      </c>
      <c r="X45" s="250" t="s">
        <v>118</v>
      </c>
      <c r="Y45" s="62" t="s">
        <v>118</v>
      </c>
      <c r="Z45" s="213">
        <v>6.2</v>
      </c>
      <c r="AA45" s="215" t="s">
        <v>118</v>
      </c>
      <c r="AB45" s="52">
        <v>11</v>
      </c>
      <c r="AC45" s="39" t="s">
        <v>118</v>
      </c>
    </row>
    <row r="46" spans="1:29" ht="15" customHeight="1" thickTop="1" x14ac:dyDescent="0.15">
      <c r="A46" s="49" t="s">
        <v>87</v>
      </c>
      <c r="B46" s="20"/>
      <c r="C46" s="329"/>
      <c r="D46" s="330"/>
      <c r="E46" s="330"/>
      <c r="F46" s="330"/>
      <c r="G46" s="330"/>
      <c r="H46" s="330"/>
      <c r="I46" s="330"/>
      <c r="J46" s="330"/>
      <c r="K46" s="330"/>
      <c r="L46" s="330"/>
      <c r="M46" s="330"/>
      <c r="N46" s="331"/>
      <c r="O46" s="329"/>
      <c r="P46" s="330"/>
      <c r="Q46" s="330"/>
      <c r="R46" s="330"/>
      <c r="S46" s="330"/>
      <c r="T46" s="330"/>
      <c r="U46" s="330"/>
      <c r="V46" s="330"/>
      <c r="W46" s="332"/>
      <c r="X46" s="332"/>
      <c r="Y46" s="332"/>
      <c r="Z46" s="331"/>
      <c r="AA46" s="418"/>
      <c r="AB46" s="419"/>
      <c r="AC46" s="420"/>
    </row>
    <row r="47" spans="1:29" ht="15" customHeight="1" x14ac:dyDescent="0.15">
      <c r="A47" s="92" t="s">
        <v>88</v>
      </c>
      <c r="B47" s="23"/>
      <c r="C47" s="24">
        <v>7.1</v>
      </c>
      <c r="D47" s="25" t="s">
        <v>10</v>
      </c>
      <c r="E47" s="25" t="s">
        <v>10</v>
      </c>
      <c r="F47" s="25" t="s">
        <v>10</v>
      </c>
      <c r="G47" s="25" t="s">
        <v>10</v>
      </c>
      <c r="H47" s="25" t="s">
        <v>10</v>
      </c>
      <c r="I47" s="25" t="s">
        <v>10</v>
      </c>
      <c r="J47" s="25" t="s">
        <v>10</v>
      </c>
      <c r="K47" s="25" t="s">
        <v>10</v>
      </c>
      <c r="L47" s="25" t="s">
        <v>10</v>
      </c>
      <c r="M47" s="25" t="s">
        <v>10</v>
      </c>
      <c r="N47" s="30" t="s">
        <v>10</v>
      </c>
      <c r="O47" s="29" t="s">
        <v>10</v>
      </c>
      <c r="P47" s="25" t="s">
        <v>10</v>
      </c>
      <c r="Q47" s="25" t="s">
        <v>10</v>
      </c>
      <c r="R47" s="25" t="s">
        <v>10</v>
      </c>
      <c r="S47" s="25">
        <v>7</v>
      </c>
      <c r="T47" s="25">
        <v>7.1</v>
      </c>
      <c r="U47" s="25">
        <v>7.1</v>
      </c>
      <c r="V47" s="25">
        <v>7.1</v>
      </c>
      <c r="W47" s="27">
        <v>7.1</v>
      </c>
      <c r="X47" s="27">
        <v>7.1</v>
      </c>
      <c r="Y47" s="27">
        <v>7.2</v>
      </c>
      <c r="Z47" s="28">
        <v>7.2</v>
      </c>
      <c r="AA47" s="29" t="s">
        <v>10</v>
      </c>
      <c r="AB47" s="25">
        <v>7.2</v>
      </c>
      <c r="AC47" s="30">
        <v>7</v>
      </c>
    </row>
    <row r="48" spans="1:29" ht="15" customHeight="1" x14ac:dyDescent="0.15">
      <c r="A48" s="92" t="s">
        <v>52</v>
      </c>
      <c r="B48" s="23" t="s">
        <v>1</v>
      </c>
      <c r="C48" s="32">
        <v>1.68</v>
      </c>
      <c r="D48" s="33" t="s">
        <v>10</v>
      </c>
      <c r="E48" s="33" t="s">
        <v>10</v>
      </c>
      <c r="F48" s="33" t="s">
        <v>10</v>
      </c>
      <c r="G48" s="33" t="s">
        <v>10</v>
      </c>
      <c r="H48" s="33" t="s">
        <v>10</v>
      </c>
      <c r="I48" s="33" t="s">
        <v>10</v>
      </c>
      <c r="J48" s="33" t="s">
        <v>10</v>
      </c>
      <c r="K48" s="33" t="s">
        <v>10</v>
      </c>
      <c r="L48" s="33" t="s">
        <v>10</v>
      </c>
      <c r="M48" s="33" t="s">
        <v>10</v>
      </c>
      <c r="N48" s="34" t="s">
        <v>10</v>
      </c>
      <c r="O48" s="37" t="s">
        <v>10</v>
      </c>
      <c r="P48" s="33" t="s">
        <v>10</v>
      </c>
      <c r="Q48" s="33" t="s">
        <v>10</v>
      </c>
      <c r="R48" s="33" t="s">
        <v>10</v>
      </c>
      <c r="S48" s="33">
        <v>0.87</v>
      </c>
      <c r="T48" s="33">
        <v>1.25</v>
      </c>
      <c r="U48" s="33">
        <v>1.48</v>
      </c>
      <c r="V48" s="33">
        <v>1.58</v>
      </c>
      <c r="W48" s="35">
        <v>1.67</v>
      </c>
      <c r="X48" s="35">
        <v>1.73</v>
      </c>
      <c r="Y48" s="35">
        <v>1.72</v>
      </c>
      <c r="Z48" s="36">
        <v>1.86</v>
      </c>
      <c r="AA48" s="37">
        <v>1.54</v>
      </c>
      <c r="AB48" s="433">
        <v>1.86</v>
      </c>
      <c r="AC48" s="434">
        <v>0.87</v>
      </c>
    </row>
    <row r="49" spans="1:29" ht="15" customHeight="1" x14ac:dyDescent="0.15">
      <c r="A49" s="92" t="s">
        <v>53</v>
      </c>
      <c r="B49" s="23" t="s">
        <v>1</v>
      </c>
      <c r="C49" s="32">
        <v>0.44</v>
      </c>
      <c r="D49" s="33" t="s">
        <v>10</v>
      </c>
      <c r="E49" s="33" t="s">
        <v>10</v>
      </c>
      <c r="F49" s="33" t="s">
        <v>10</v>
      </c>
      <c r="G49" s="33" t="s">
        <v>10</v>
      </c>
      <c r="H49" s="33" t="s">
        <v>10</v>
      </c>
      <c r="I49" s="33" t="s">
        <v>10</v>
      </c>
      <c r="J49" s="33" t="s">
        <v>10</v>
      </c>
      <c r="K49" s="33" t="s">
        <v>10</v>
      </c>
      <c r="L49" s="33" t="s">
        <v>10</v>
      </c>
      <c r="M49" s="33" t="s">
        <v>10</v>
      </c>
      <c r="N49" s="34" t="s">
        <v>10</v>
      </c>
      <c r="O49" s="37" t="s">
        <v>10</v>
      </c>
      <c r="P49" s="33" t="s">
        <v>10</v>
      </c>
      <c r="Q49" s="33" t="s">
        <v>10</v>
      </c>
      <c r="R49" s="33" t="s">
        <v>10</v>
      </c>
      <c r="S49" s="33">
        <v>0.22</v>
      </c>
      <c r="T49" s="33">
        <v>0.3</v>
      </c>
      <c r="U49" s="33">
        <v>0.35</v>
      </c>
      <c r="V49" s="33">
        <v>0.37</v>
      </c>
      <c r="W49" s="35">
        <v>0.4</v>
      </c>
      <c r="X49" s="35">
        <v>0.42</v>
      </c>
      <c r="Y49" s="35">
        <v>0.43</v>
      </c>
      <c r="Z49" s="36">
        <v>0.45</v>
      </c>
      <c r="AA49" s="37">
        <v>0.38</v>
      </c>
      <c r="AB49" s="33">
        <v>0.45</v>
      </c>
      <c r="AC49" s="34">
        <v>0.22</v>
      </c>
    </row>
    <row r="50" spans="1:29" ht="15" customHeight="1" x14ac:dyDescent="0.15">
      <c r="A50" s="92" t="s">
        <v>54</v>
      </c>
      <c r="B50" s="23" t="s">
        <v>1</v>
      </c>
      <c r="C50" s="24">
        <v>73.8</v>
      </c>
      <c r="D50" s="25" t="s">
        <v>10</v>
      </c>
      <c r="E50" s="25" t="s">
        <v>10</v>
      </c>
      <c r="F50" s="25" t="s">
        <v>10</v>
      </c>
      <c r="G50" s="25" t="s">
        <v>10</v>
      </c>
      <c r="H50" s="25" t="s">
        <v>10</v>
      </c>
      <c r="I50" s="25" t="s">
        <v>10</v>
      </c>
      <c r="J50" s="25" t="s">
        <v>10</v>
      </c>
      <c r="K50" s="25" t="s">
        <v>10</v>
      </c>
      <c r="L50" s="25" t="s">
        <v>10</v>
      </c>
      <c r="M50" s="25" t="s">
        <v>10</v>
      </c>
      <c r="N50" s="30" t="s">
        <v>10</v>
      </c>
      <c r="O50" s="29" t="s">
        <v>10</v>
      </c>
      <c r="P50" s="25" t="s">
        <v>10</v>
      </c>
      <c r="Q50" s="25" t="s">
        <v>10</v>
      </c>
      <c r="R50" s="25" t="s">
        <v>10</v>
      </c>
      <c r="S50" s="25">
        <v>74.7</v>
      </c>
      <c r="T50" s="25">
        <v>76</v>
      </c>
      <c r="U50" s="25">
        <v>76.400000000000006</v>
      </c>
      <c r="V50" s="25">
        <v>76.599999999999994</v>
      </c>
      <c r="W50" s="27">
        <v>76</v>
      </c>
      <c r="X50" s="27">
        <v>75.7</v>
      </c>
      <c r="Y50" s="27">
        <v>75</v>
      </c>
      <c r="Z50" s="28">
        <v>75.8</v>
      </c>
      <c r="AA50" s="29">
        <v>75.599999999999994</v>
      </c>
      <c r="AB50" s="25">
        <v>76.599999999999994</v>
      </c>
      <c r="AC50" s="30">
        <v>73.8</v>
      </c>
    </row>
    <row r="51" spans="1:29" ht="15" customHeight="1" x14ac:dyDescent="0.15">
      <c r="A51" s="92" t="s">
        <v>61</v>
      </c>
      <c r="B51" s="23" t="s">
        <v>16</v>
      </c>
      <c r="C51" s="46">
        <v>3200</v>
      </c>
      <c r="D51" s="102" t="s">
        <v>10</v>
      </c>
      <c r="E51" s="102" t="s">
        <v>10</v>
      </c>
      <c r="F51" s="102" t="s">
        <v>10</v>
      </c>
      <c r="G51" s="102" t="s">
        <v>10</v>
      </c>
      <c r="H51" s="102" t="s">
        <v>10</v>
      </c>
      <c r="I51" s="102" t="s">
        <v>10</v>
      </c>
      <c r="J51" s="102" t="s">
        <v>10</v>
      </c>
      <c r="K51" s="102" t="s">
        <v>10</v>
      </c>
      <c r="L51" s="102" t="s">
        <v>10</v>
      </c>
      <c r="M51" s="102" t="s">
        <v>10</v>
      </c>
      <c r="N51" s="103" t="s">
        <v>10</v>
      </c>
      <c r="O51" s="50" t="s">
        <v>10</v>
      </c>
      <c r="P51" s="102" t="s">
        <v>10</v>
      </c>
      <c r="Q51" s="102" t="s">
        <v>10</v>
      </c>
      <c r="R51" s="102" t="s">
        <v>10</v>
      </c>
      <c r="S51" s="102">
        <v>1900</v>
      </c>
      <c r="T51" s="102">
        <v>2500</v>
      </c>
      <c r="U51" s="102">
        <v>3000</v>
      </c>
      <c r="V51" s="102">
        <v>3300</v>
      </c>
      <c r="W51" s="306">
        <v>3500</v>
      </c>
      <c r="X51" s="306">
        <v>3800</v>
      </c>
      <c r="Y51" s="306">
        <v>4100</v>
      </c>
      <c r="Z51" s="307">
        <v>4000</v>
      </c>
      <c r="AA51" s="50">
        <v>3300</v>
      </c>
      <c r="AB51" s="102">
        <v>4100</v>
      </c>
      <c r="AC51" s="103">
        <v>1900</v>
      </c>
    </row>
    <row r="52" spans="1:29" ht="15" customHeight="1" thickBot="1" x14ac:dyDescent="0.2">
      <c r="A52" s="125" t="s">
        <v>62</v>
      </c>
      <c r="B52" s="39" t="s">
        <v>16</v>
      </c>
      <c r="C52" s="61">
        <v>7.9</v>
      </c>
      <c r="D52" s="52" t="s">
        <v>10</v>
      </c>
      <c r="E52" s="214" t="s">
        <v>10</v>
      </c>
      <c r="F52" s="214" t="s">
        <v>10</v>
      </c>
      <c r="G52" s="214" t="s">
        <v>10</v>
      </c>
      <c r="H52" s="214" t="s">
        <v>10</v>
      </c>
      <c r="I52" s="52" t="s">
        <v>10</v>
      </c>
      <c r="J52" s="214" t="s">
        <v>10</v>
      </c>
      <c r="K52" s="214" t="s">
        <v>10</v>
      </c>
      <c r="L52" s="214" t="s">
        <v>10</v>
      </c>
      <c r="M52" s="52" t="s">
        <v>10</v>
      </c>
      <c r="N52" s="39" t="s">
        <v>10</v>
      </c>
      <c r="O52" s="215" t="s">
        <v>10</v>
      </c>
      <c r="P52" s="52" t="s">
        <v>10</v>
      </c>
      <c r="Q52" s="214" t="s">
        <v>10</v>
      </c>
      <c r="R52" s="214" t="s">
        <v>10</v>
      </c>
      <c r="S52" s="214">
        <v>10</v>
      </c>
      <c r="T52" s="52">
        <v>10</v>
      </c>
      <c r="U52" s="52" t="s">
        <v>118</v>
      </c>
      <c r="V52" s="52" t="s">
        <v>118</v>
      </c>
      <c r="W52" s="62" t="s">
        <v>118</v>
      </c>
      <c r="X52" s="250" t="s">
        <v>118</v>
      </c>
      <c r="Y52" s="62" t="s">
        <v>118</v>
      </c>
      <c r="Z52" s="213">
        <v>6.8</v>
      </c>
      <c r="AA52" s="215" t="s">
        <v>118</v>
      </c>
      <c r="AB52" s="52">
        <v>10</v>
      </c>
      <c r="AC52" s="39" t="s">
        <v>118</v>
      </c>
    </row>
    <row r="53" spans="1:29" ht="15" customHeight="1" thickTop="1" x14ac:dyDescent="0.15">
      <c r="A53" s="49" t="s">
        <v>89</v>
      </c>
      <c r="B53" s="20"/>
      <c r="C53" s="329"/>
      <c r="D53" s="330"/>
      <c r="E53" s="330"/>
      <c r="F53" s="330"/>
      <c r="G53" s="330"/>
      <c r="H53" s="330"/>
      <c r="I53" s="330"/>
      <c r="J53" s="330"/>
      <c r="K53" s="330"/>
      <c r="L53" s="330"/>
      <c r="M53" s="330"/>
      <c r="N53" s="331"/>
      <c r="O53" s="329"/>
      <c r="P53" s="330"/>
      <c r="Q53" s="330"/>
      <c r="R53" s="330"/>
      <c r="S53" s="330"/>
      <c r="T53" s="330"/>
      <c r="U53" s="330"/>
      <c r="V53" s="330"/>
      <c r="W53" s="332"/>
      <c r="X53" s="332"/>
      <c r="Y53" s="332"/>
      <c r="Z53" s="331"/>
      <c r="AA53" s="418"/>
      <c r="AB53" s="419"/>
      <c r="AC53" s="420"/>
    </row>
    <row r="54" spans="1:29" ht="15" hidden="1" customHeight="1" x14ac:dyDescent="0.15">
      <c r="A54" s="137" t="s">
        <v>18</v>
      </c>
      <c r="B54" s="138"/>
      <c r="C54" s="24">
        <v>7.3</v>
      </c>
      <c r="D54" s="25" t="s">
        <v>10</v>
      </c>
      <c r="E54" s="25" t="s">
        <v>10</v>
      </c>
      <c r="F54" s="447" t="s">
        <v>10</v>
      </c>
      <c r="G54" s="447">
        <v>7.2</v>
      </c>
      <c r="H54" s="447">
        <v>7.2</v>
      </c>
      <c r="I54" s="25">
        <v>7.2</v>
      </c>
      <c r="J54" s="25">
        <v>7.2</v>
      </c>
      <c r="K54" s="25">
        <v>7.3</v>
      </c>
      <c r="L54" s="25">
        <v>7.3</v>
      </c>
      <c r="M54" s="25">
        <v>7.3</v>
      </c>
      <c r="N54" s="30">
        <v>7.2</v>
      </c>
      <c r="O54" s="29">
        <v>7.3</v>
      </c>
      <c r="P54" s="25">
        <v>7.2</v>
      </c>
      <c r="Q54" s="25">
        <v>7.3</v>
      </c>
      <c r="R54" s="25">
        <v>7.2</v>
      </c>
      <c r="S54" s="25">
        <v>7.3</v>
      </c>
      <c r="T54" s="25">
        <v>7.4</v>
      </c>
      <c r="U54" s="25">
        <v>7.3</v>
      </c>
      <c r="V54" s="25">
        <v>7.3</v>
      </c>
      <c r="W54" s="25">
        <v>7.3</v>
      </c>
      <c r="X54" s="25">
        <v>7.3</v>
      </c>
      <c r="Y54" s="25">
        <v>7.3</v>
      </c>
      <c r="Z54" s="28">
        <v>7.4</v>
      </c>
      <c r="AA54" s="29" t="s">
        <v>10</v>
      </c>
      <c r="AB54" s="25">
        <v>7.4</v>
      </c>
      <c r="AC54" s="30">
        <v>7.2</v>
      </c>
    </row>
    <row r="55" spans="1:29" ht="15" customHeight="1" x14ac:dyDescent="0.15">
      <c r="A55" s="234" t="s">
        <v>52</v>
      </c>
      <c r="B55" s="34" t="s">
        <v>1</v>
      </c>
      <c r="C55" s="32">
        <v>1.38</v>
      </c>
      <c r="D55" s="33" t="s">
        <v>10</v>
      </c>
      <c r="E55" s="33" t="s">
        <v>10</v>
      </c>
      <c r="F55" s="33" t="s">
        <v>10</v>
      </c>
      <c r="G55" s="33">
        <v>1.67</v>
      </c>
      <c r="H55" s="33">
        <v>1.79</v>
      </c>
      <c r="I55" s="33">
        <v>1.83</v>
      </c>
      <c r="J55" s="33">
        <v>1.77</v>
      </c>
      <c r="K55" s="33">
        <v>1.79</v>
      </c>
      <c r="L55" s="33">
        <v>1.83</v>
      </c>
      <c r="M55" s="33">
        <v>1.91</v>
      </c>
      <c r="N55" s="34">
        <v>1.91</v>
      </c>
      <c r="O55" s="37">
        <v>1.89</v>
      </c>
      <c r="P55" s="33">
        <v>1.88</v>
      </c>
      <c r="Q55" s="33">
        <v>1.83</v>
      </c>
      <c r="R55" s="33">
        <v>1.77</v>
      </c>
      <c r="S55" s="33">
        <v>1.59</v>
      </c>
      <c r="T55" s="33">
        <v>1.44</v>
      </c>
      <c r="U55" s="33">
        <v>1.61</v>
      </c>
      <c r="V55" s="33">
        <v>1.63</v>
      </c>
      <c r="W55" s="33">
        <v>1.62</v>
      </c>
      <c r="X55" s="33">
        <v>1.65</v>
      </c>
      <c r="Y55" s="33">
        <v>1.62</v>
      </c>
      <c r="Z55" s="36">
        <v>1.63</v>
      </c>
      <c r="AA55" s="37">
        <v>1.72</v>
      </c>
      <c r="AB55" s="33">
        <v>1.91</v>
      </c>
      <c r="AC55" s="34">
        <v>1.38</v>
      </c>
    </row>
    <row r="56" spans="1:29" ht="15" customHeight="1" x14ac:dyDescent="0.15">
      <c r="A56" s="234" t="s">
        <v>53</v>
      </c>
      <c r="B56" s="34" t="s">
        <v>1</v>
      </c>
      <c r="C56" s="32">
        <v>0.39</v>
      </c>
      <c r="D56" s="33" t="s">
        <v>10</v>
      </c>
      <c r="E56" s="33" t="s">
        <v>10</v>
      </c>
      <c r="F56" s="33" t="s">
        <v>10</v>
      </c>
      <c r="G56" s="33">
        <v>0.43</v>
      </c>
      <c r="H56" s="33">
        <v>0.47</v>
      </c>
      <c r="I56" s="33">
        <v>0.48</v>
      </c>
      <c r="J56" s="33">
        <v>0.5</v>
      </c>
      <c r="K56" s="33">
        <v>0.47</v>
      </c>
      <c r="L56" s="33">
        <v>0.5</v>
      </c>
      <c r="M56" s="33">
        <v>0.52</v>
      </c>
      <c r="N56" s="34">
        <v>0.5</v>
      </c>
      <c r="O56" s="37">
        <v>0.5</v>
      </c>
      <c r="P56" s="33">
        <v>0.49</v>
      </c>
      <c r="Q56" s="33">
        <v>0.46</v>
      </c>
      <c r="R56" s="33">
        <v>0.44</v>
      </c>
      <c r="S56" s="33">
        <v>0.41</v>
      </c>
      <c r="T56" s="33">
        <v>0.37</v>
      </c>
      <c r="U56" s="33">
        <v>0.4</v>
      </c>
      <c r="V56" s="33">
        <v>0.41</v>
      </c>
      <c r="W56" s="33">
        <v>0.41</v>
      </c>
      <c r="X56" s="33">
        <v>0.41</v>
      </c>
      <c r="Y56" s="33">
        <v>0.41</v>
      </c>
      <c r="Z56" s="36">
        <v>0.42</v>
      </c>
      <c r="AA56" s="37">
        <v>0.45</v>
      </c>
      <c r="AB56" s="33">
        <v>0.52</v>
      </c>
      <c r="AC56" s="34">
        <v>0.37</v>
      </c>
    </row>
    <row r="57" spans="1:29" ht="15" customHeight="1" thickBot="1" x14ac:dyDescent="0.2">
      <c r="A57" s="125" t="s">
        <v>54</v>
      </c>
      <c r="B57" s="39" t="s">
        <v>1</v>
      </c>
      <c r="C57" s="45">
        <v>71.7</v>
      </c>
      <c r="D57" s="70" t="s">
        <v>10</v>
      </c>
      <c r="E57" s="70" t="s">
        <v>10</v>
      </c>
      <c r="F57" s="70" t="s">
        <v>10</v>
      </c>
      <c r="G57" s="70">
        <v>74.3</v>
      </c>
      <c r="H57" s="70">
        <v>73.7</v>
      </c>
      <c r="I57" s="70">
        <v>73.8</v>
      </c>
      <c r="J57" s="70">
        <v>71.8</v>
      </c>
      <c r="K57" s="70">
        <v>73.7</v>
      </c>
      <c r="L57" s="70">
        <v>72.7</v>
      </c>
      <c r="M57" s="70">
        <v>72.8</v>
      </c>
      <c r="N57" s="71">
        <v>73.8</v>
      </c>
      <c r="O57" s="69">
        <v>73.5</v>
      </c>
      <c r="P57" s="70">
        <v>73.900000000000006</v>
      </c>
      <c r="Q57" s="70">
        <v>74.900000000000006</v>
      </c>
      <c r="R57" s="70">
        <v>75.099999999999994</v>
      </c>
      <c r="S57" s="70">
        <v>74.2</v>
      </c>
      <c r="T57" s="70">
        <v>74.3</v>
      </c>
      <c r="U57" s="70">
        <v>75.2</v>
      </c>
      <c r="V57" s="70">
        <v>74.8</v>
      </c>
      <c r="W57" s="70">
        <v>74.7</v>
      </c>
      <c r="X57" s="70">
        <v>75.2</v>
      </c>
      <c r="Y57" s="70">
        <v>74.7</v>
      </c>
      <c r="Z57" s="188">
        <v>74.2</v>
      </c>
      <c r="AA57" s="69">
        <v>74</v>
      </c>
      <c r="AB57" s="70">
        <v>75.2</v>
      </c>
      <c r="AC57" s="71">
        <v>71.7</v>
      </c>
    </row>
    <row r="58" spans="1:29" s="15" customFormat="1" ht="15" customHeight="1" thickTop="1" x14ac:dyDescent="0.15">
      <c r="A58" s="49" t="s">
        <v>124</v>
      </c>
      <c r="B58" s="427"/>
      <c r="C58" s="329"/>
      <c r="D58" s="330"/>
      <c r="E58" s="330"/>
      <c r="F58" s="330"/>
      <c r="G58" s="330"/>
      <c r="H58" s="330"/>
      <c r="I58" s="330"/>
      <c r="J58" s="330"/>
      <c r="K58" s="330"/>
      <c r="L58" s="330"/>
      <c r="M58" s="330"/>
      <c r="N58" s="331"/>
      <c r="O58" s="329"/>
      <c r="P58" s="330"/>
      <c r="Q58" s="330"/>
      <c r="R58" s="330"/>
      <c r="S58" s="330"/>
      <c r="T58" s="330"/>
      <c r="U58" s="330"/>
      <c r="V58" s="330"/>
      <c r="W58" s="332"/>
      <c r="X58" s="332"/>
      <c r="Y58" s="332"/>
      <c r="Z58" s="331"/>
      <c r="AA58" s="418"/>
      <c r="AB58" s="419"/>
      <c r="AC58" s="420"/>
    </row>
    <row r="59" spans="1:29" s="15" customFormat="1" ht="15" hidden="1" customHeight="1" thickBot="1" x14ac:dyDescent="0.2">
      <c r="A59" s="137" t="s">
        <v>19</v>
      </c>
      <c r="B59" s="138"/>
      <c r="C59" s="24" t="s">
        <v>10</v>
      </c>
      <c r="D59" s="25" t="s">
        <v>10</v>
      </c>
      <c r="E59" s="25" t="s">
        <v>10</v>
      </c>
      <c r="F59" s="447" t="s">
        <v>10</v>
      </c>
      <c r="G59" s="447" t="s">
        <v>10</v>
      </c>
      <c r="H59" s="447" t="s">
        <v>10</v>
      </c>
      <c r="I59" s="25" t="s">
        <v>10</v>
      </c>
      <c r="J59" s="25" t="s">
        <v>10</v>
      </c>
      <c r="K59" s="25" t="s">
        <v>10</v>
      </c>
      <c r="L59" s="25" t="s">
        <v>10</v>
      </c>
      <c r="M59" s="25" t="s">
        <v>10</v>
      </c>
      <c r="N59" s="30" t="s">
        <v>10</v>
      </c>
      <c r="O59" s="29" t="s">
        <v>10</v>
      </c>
      <c r="P59" s="25" t="s">
        <v>10</v>
      </c>
      <c r="Q59" s="25" t="s">
        <v>10</v>
      </c>
      <c r="R59" s="25" t="s">
        <v>10</v>
      </c>
      <c r="S59" s="25" t="s">
        <v>10</v>
      </c>
      <c r="T59" s="25" t="s">
        <v>10</v>
      </c>
      <c r="U59" s="25" t="s">
        <v>10</v>
      </c>
      <c r="V59" s="25" t="s">
        <v>10</v>
      </c>
      <c r="W59" s="25" t="s">
        <v>10</v>
      </c>
      <c r="X59" s="25" t="s">
        <v>10</v>
      </c>
      <c r="Y59" s="25" t="s">
        <v>10</v>
      </c>
      <c r="Z59" s="28" t="s">
        <v>10</v>
      </c>
      <c r="AA59" s="29" t="s">
        <v>10</v>
      </c>
      <c r="AB59" s="25" t="s">
        <v>10</v>
      </c>
      <c r="AC59" s="30" t="s">
        <v>10</v>
      </c>
    </row>
    <row r="60" spans="1:29" ht="15" customHeight="1" x14ac:dyDescent="0.15">
      <c r="A60" s="234" t="s">
        <v>125</v>
      </c>
      <c r="B60" s="34" t="s">
        <v>1</v>
      </c>
      <c r="C60" s="241">
        <v>12.4</v>
      </c>
      <c r="D60" s="33" t="s">
        <v>10</v>
      </c>
      <c r="E60" s="33" t="s">
        <v>10</v>
      </c>
      <c r="F60" s="33" t="s">
        <v>10</v>
      </c>
      <c r="G60" s="25">
        <v>12</v>
      </c>
      <c r="H60" s="242">
        <v>7.83</v>
      </c>
      <c r="I60" s="242">
        <v>7.47</v>
      </c>
      <c r="J60" s="242">
        <v>7.29</v>
      </c>
      <c r="K60" s="33" t="s">
        <v>10</v>
      </c>
      <c r="L60" s="33">
        <v>6.7</v>
      </c>
      <c r="M60" s="33" t="s">
        <v>10</v>
      </c>
      <c r="N60" s="34">
        <v>5.9</v>
      </c>
      <c r="O60" s="248">
        <v>6.44</v>
      </c>
      <c r="P60" s="242">
        <v>6.95</v>
      </c>
      <c r="Q60" s="33">
        <v>6.7</v>
      </c>
      <c r="R60" s="33" t="s">
        <v>10</v>
      </c>
      <c r="S60" s="33" t="s">
        <v>10</v>
      </c>
      <c r="T60" s="242">
        <v>6.51</v>
      </c>
      <c r="U60" s="242">
        <v>6.05</v>
      </c>
      <c r="V60" s="33" t="s">
        <v>10</v>
      </c>
      <c r="W60" s="33" t="s">
        <v>10</v>
      </c>
      <c r="X60" s="33" t="s">
        <v>10</v>
      </c>
      <c r="Y60" s="242">
        <v>6.57</v>
      </c>
      <c r="Z60" s="247">
        <v>7.43</v>
      </c>
      <c r="AA60" s="248">
        <v>7.58</v>
      </c>
      <c r="AB60" s="242">
        <v>12.4</v>
      </c>
      <c r="AC60" s="34">
        <v>5.9</v>
      </c>
    </row>
    <row r="61" spans="1:29" s="91" customFormat="1" ht="15" customHeight="1" x14ac:dyDescent="0.15">
      <c r="A61" s="234" t="s">
        <v>126</v>
      </c>
      <c r="B61" s="34" t="s">
        <v>1</v>
      </c>
      <c r="C61" s="241">
        <v>3.78</v>
      </c>
      <c r="D61" s="33" t="s">
        <v>10</v>
      </c>
      <c r="E61" s="33" t="s">
        <v>10</v>
      </c>
      <c r="F61" s="33" t="s">
        <v>10</v>
      </c>
      <c r="G61" s="242">
        <v>2.64</v>
      </c>
      <c r="H61" s="242">
        <v>1.85</v>
      </c>
      <c r="I61" s="33">
        <v>1.7</v>
      </c>
      <c r="J61" s="242">
        <v>1.75</v>
      </c>
      <c r="K61" s="33" t="s">
        <v>10</v>
      </c>
      <c r="L61" s="242">
        <v>1.63</v>
      </c>
      <c r="M61" s="33" t="s">
        <v>10</v>
      </c>
      <c r="N61" s="23">
        <v>1.34</v>
      </c>
      <c r="O61" s="248">
        <v>1.44</v>
      </c>
      <c r="P61" s="242">
        <v>1.63</v>
      </c>
      <c r="Q61" s="242">
        <v>1.52</v>
      </c>
      <c r="R61" s="33" t="s">
        <v>10</v>
      </c>
      <c r="S61" s="33" t="s">
        <v>10</v>
      </c>
      <c r="T61" s="242">
        <v>1.54</v>
      </c>
      <c r="U61" s="242">
        <v>1.31</v>
      </c>
      <c r="V61" s="33" t="s">
        <v>10</v>
      </c>
      <c r="W61" s="33" t="s">
        <v>10</v>
      </c>
      <c r="X61" s="33" t="s">
        <v>10</v>
      </c>
      <c r="Y61" s="242">
        <v>1.42</v>
      </c>
      <c r="Z61" s="247">
        <v>1.68</v>
      </c>
      <c r="AA61" s="37">
        <v>1.8</v>
      </c>
      <c r="AB61" s="242">
        <v>3.78</v>
      </c>
      <c r="AC61" s="23">
        <v>1.31</v>
      </c>
    </row>
    <row r="62" spans="1:29" s="91" customFormat="1" ht="15" customHeight="1" thickBot="1" x14ac:dyDescent="0.2">
      <c r="A62" s="125" t="s">
        <v>127</v>
      </c>
      <c r="B62" s="39" t="s">
        <v>1</v>
      </c>
      <c r="C62" s="63">
        <v>69.400000000000006</v>
      </c>
      <c r="D62" s="70" t="s">
        <v>10</v>
      </c>
      <c r="E62" s="70" t="s">
        <v>10</v>
      </c>
      <c r="F62" s="70" t="s">
        <v>10</v>
      </c>
      <c r="G62" s="251">
        <v>77.900000000000006</v>
      </c>
      <c r="H62" s="251">
        <v>76.400000000000006</v>
      </c>
      <c r="I62" s="251">
        <v>77.2</v>
      </c>
      <c r="J62" s="70">
        <v>76</v>
      </c>
      <c r="K62" s="70" t="s">
        <v>10</v>
      </c>
      <c r="L62" s="251">
        <v>75.7</v>
      </c>
      <c r="M62" s="70" t="s">
        <v>10</v>
      </c>
      <c r="N62" s="67">
        <v>77.3</v>
      </c>
      <c r="O62" s="317">
        <v>77.599999999999994</v>
      </c>
      <c r="P62" s="251">
        <v>76.5</v>
      </c>
      <c r="Q62" s="251">
        <v>77.3</v>
      </c>
      <c r="R62" s="70" t="s">
        <v>10</v>
      </c>
      <c r="S62" s="70" t="s">
        <v>10</v>
      </c>
      <c r="T62" s="251">
        <v>76.3</v>
      </c>
      <c r="U62" s="251">
        <v>78.3</v>
      </c>
      <c r="V62" s="70" t="s">
        <v>10</v>
      </c>
      <c r="W62" s="70" t="s">
        <v>10</v>
      </c>
      <c r="X62" s="70" t="s">
        <v>10</v>
      </c>
      <c r="Y62" s="251">
        <v>78.400000000000006</v>
      </c>
      <c r="Z62" s="222">
        <v>77.400000000000006</v>
      </c>
      <c r="AA62" s="317">
        <v>76.599999999999994</v>
      </c>
      <c r="AB62" s="251">
        <v>78.400000000000006</v>
      </c>
      <c r="AC62" s="67">
        <v>69.400000000000006</v>
      </c>
    </row>
    <row r="63" spans="1:29" ht="15" hidden="1" customHeight="1" thickTop="1" thickBot="1" x14ac:dyDescent="0.2">
      <c r="A63" s="139" t="s">
        <v>38</v>
      </c>
      <c r="B63" s="140"/>
      <c r="C63" s="342"/>
      <c r="D63" s="342"/>
      <c r="E63" s="342"/>
      <c r="F63" s="342"/>
      <c r="G63" s="342"/>
      <c r="H63" s="342"/>
      <c r="I63" s="342"/>
      <c r="J63" s="342"/>
      <c r="K63" s="342"/>
      <c r="L63" s="342"/>
      <c r="M63" s="342"/>
      <c r="N63" s="342"/>
      <c r="O63" s="342"/>
      <c r="P63" s="342"/>
      <c r="Q63" s="342"/>
      <c r="R63" s="342"/>
      <c r="S63" s="342"/>
      <c r="T63" s="342"/>
      <c r="U63" s="342"/>
      <c r="V63" s="342"/>
      <c r="W63" s="343"/>
      <c r="X63" s="343"/>
      <c r="Y63" s="343"/>
      <c r="Z63" s="342"/>
      <c r="AA63" s="342"/>
      <c r="AB63" s="342"/>
      <c r="AC63" s="342"/>
    </row>
    <row r="64" spans="1:29" s="54" customFormat="1" ht="15" hidden="1" customHeight="1" thickBot="1" x14ac:dyDescent="0.2">
      <c r="A64" s="77" t="s">
        <v>47</v>
      </c>
      <c r="B64" s="78"/>
      <c r="C64" s="344"/>
      <c r="D64" s="344"/>
      <c r="E64" s="344"/>
      <c r="F64" s="344"/>
      <c r="G64" s="344"/>
      <c r="H64" s="344"/>
      <c r="I64" s="344"/>
      <c r="J64" s="344"/>
      <c r="K64" s="344"/>
      <c r="L64" s="344"/>
      <c r="M64" s="344"/>
      <c r="N64" s="254"/>
      <c r="O64" s="252"/>
      <c r="P64" s="344"/>
      <c r="Q64" s="344"/>
      <c r="R64" s="344"/>
      <c r="S64" s="344"/>
      <c r="T64" s="344"/>
      <c r="U64" s="344"/>
      <c r="V64" s="344"/>
      <c r="W64" s="345"/>
      <c r="X64" s="345"/>
      <c r="Y64" s="345"/>
      <c r="Z64" s="344"/>
      <c r="AA64" s="252" t="s">
        <v>48</v>
      </c>
      <c r="AB64" s="253" t="s">
        <v>49</v>
      </c>
      <c r="AC64" s="254" t="s">
        <v>50</v>
      </c>
    </row>
    <row r="65" spans="1:29" s="54" customFormat="1" ht="15" hidden="1" customHeight="1" x14ac:dyDescent="0.15">
      <c r="A65" s="126" t="s">
        <v>36</v>
      </c>
      <c r="B65" s="17"/>
      <c r="C65" s="346"/>
      <c r="D65" s="346"/>
      <c r="E65" s="346"/>
      <c r="F65" s="346"/>
      <c r="G65" s="346"/>
      <c r="H65" s="346"/>
      <c r="I65" s="346"/>
      <c r="J65" s="346"/>
      <c r="K65" s="346"/>
      <c r="L65" s="346"/>
      <c r="M65" s="346"/>
      <c r="N65" s="347"/>
      <c r="O65" s="348"/>
      <c r="P65" s="346"/>
      <c r="Q65" s="346"/>
      <c r="R65" s="346"/>
      <c r="S65" s="346"/>
      <c r="T65" s="346"/>
      <c r="U65" s="346"/>
      <c r="V65" s="346"/>
      <c r="W65" s="349"/>
      <c r="X65" s="349"/>
      <c r="Y65" s="349"/>
      <c r="Z65" s="347"/>
      <c r="AA65" s="348"/>
      <c r="AB65" s="346"/>
      <c r="AC65" s="347"/>
    </row>
    <row r="66" spans="1:29" s="54" customFormat="1" ht="15" hidden="1" customHeight="1" thickBot="1" x14ac:dyDescent="0.2">
      <c r="A66" s="142" t="s">
        <v>52</v>
      </c>
      <c r="B66" s="90" t="s">
        <v>1</v>
      </c>
      <c r="C66" s="350"/>
      <c r="D66" s="351"/>
      <c r="E66" s="351"/>
      <c r="F66" s="352"/>
      <c r="G66" s="351"/>
      <c r="H66" s="351"/>
      <c r="I66" s="351"/>
      <c r="J66" s="351"/>
      <c r="K66" s="351"/>
      <c r="L66" s="351"/>
      <c r="M66" s="351"/>
      <c r="N66" s="353"/>
      <c r="O66" s="354"/>
      <c r="P66" s="351"/>
      <c r="Q66" s="351"/>
      <c r="R66" s="351"/>
      <c r="S66" s="351"/>
      <c r="T66" s="351"/>
      <c r="U66" s="351"/>
      <c r="V66" s="351"/>
      <c r="W66" s="355"/>
      <c r="X66" s="355"/>
      <c r="Y66" s="355"/>
      <c r="Z66" s="352"/>
      <c r="AA66" s="354" t="e">
        <f>ROUND(AVERAGE(#REF!),2)</f>
        <v>#REF!</v>
      </c>
      <c r="AB66" s="351" t="e">
        <f>MAX(#REF!)</f>
        <v>#REF!</v>
      </c>
      <c r="AC66" s="353" t="e">
        <f>MIN(#REF!)</f>
        <v>#REF!</v>
      </c>
    </row>
    <row r="67" spans="1:29" ht="15" hidden="1" customHeight="1" thickTop="1" x14ac:dyDescent="0.15">
      <c r="A67" s="112" t="s">
        <v>53</v>
      </c>
      <c r="B67" s="100" t="s">
        <v>1</v>
      </c>
      <c r="C67" s="131"/>
      <c r="D67" s="132"/>
      <c r="E67" s="132"/>
      <c r="F67" s="132"/>
      <c r="G67" s="132"/>
      <c r="H67" s="132"/>
      <c r="I67" s="132"/>
      <c r="J67" s="132"/>
      <c r="K67" s="132"/>
      <c r="L67" s="132"/>
      <c r="M67" s="132"/>
      <c r="N67" s="133"/>
      <c r="O67" s="134"/>
      <c r="P67" s="132"/>
      <c r="Q67" s="132"/>
      <c r="R67" s="132"/>
      <c r="S67" s="132"/>
      <c r="T67" s="132"/>
      <c r="U67" s="132"/>
      <c r="V67" s="132"/>
      <c r="W67" s="135"/>
      <c r="X67" s="135"/>
      <c r="Y67" s="135"/>
      <c r="Z67" s="136"/>
      <c r="AA67" s="134" t="e">
        <f>ROUND(AVERAGE(#REF!),2)</f>
        <v>#REF!</v>
      </c>
      <c r="AB67" s="132" t="e">
        <f>MAX(#REF!)</f>
        <v>#REF!</v>
      </c>
      <c r="AC67" s="133" t="e">
        <f>MIN(#REF!)</f>
        <v>#REF!</v>
      </c>
    </row>
    <row r="68" spans="1:29" s="91" customFormat="1" ht="15" hidden="1" customHeight="1" x14ac:dyDescent="0.15">
      <c r="A68" s="22" t="s">
        <v>54</v>
      </c>
      <c r="B68" s="23" t="s">
        <v>1</v>
      </c>
      <c r="C68" s="131"/>
      <c r="D68" s="132"/>
      <c r="E68" s="132"/>
      <c r="F68" s="132"/>
      <c r="G68" s="132"/>
      <c r="H68" s="132"/>
      <c r="I68" s="132"/>
      <c r="J68" s="132"/>
      <c r="K68" s="132"/>
      <c r="L68" s="132"/>
      <c r="M68" s="132"/>
      <c r="N68" s="133"/>
      <c r="O68" s="134"/>
      <c r="P68" s="132"/>
      <c r="Q68" s="132"/>
      <c r="R68" s="132"/>
      <c r="S68" s="132"/>
      <c r="T68" s="132"/>
      <c r="U68" s="132"/>
      <c r="V68" s="132"/>
      <c r="W68" s="135"/>
      <c r="X68" s="135"/>
      <c r="Y68" s="135"/>
      <c r="Z68" s="136"/>
      <c r="AA68" s="333" t="e">
        <f>ROUND(AVERAGE(#REF!),2)</f>
        <v>#REF!</v>
      </c>
      <c r="AB68" s="132" t="e">
        <f>MAX(#REF!)</f>
        <v>#REF!</v>
      </c>
      <c r="AC68" s="133" t="e">
        <f>MIN(#REF!)</f>
        <v>#REF!</v>
      </c>
    </row>
    <row r="69" spans="1:29" s="91" customFormat="1" ht="15" hidden="1" customHeight="1" x14ac:dyDescent="0.15">
      <c r="A69" s="147" t="s">
        <v>71</v>
      </c>
      <c r="B69" s="148" t="s">
        <v>16</v>
      </c>
      <c r="C69" s="356"/>
      <c r="D69" s="357"/>
      <c r="E69" s="357"/>
      <c r="F69" s="357"/>
      <c r="G69" s="357"/>
      <c r="H69" s="357"/>
      <c r="I69" s="357"/>
      <c r="J69" s="357"/>
      <c r="K69" s="357"/>
      <c r="L69" s="357"/>
      <c r="M69" s="357"/>
      <c r="N69" s="358"/>
      <c r="O69" s="359"/>
      <c r="P69" s="357"/>
      <c r="Q69" s="357"/>
      <c r="R69" s="357"/>
      <c r="S69" s="357"/>
      <c r="T69" s="357"/>
      <c r="U69" s="357"/>
      <c r="V69" s="357"/>
      <c r="W69" s="360"/>
      <c r="X69" s="360"/>
      <c r="Y69" s="360"/>
      <c r="Z69" s="357"/>
      <c r="AA69" s="361" t="e">
        <f>ROUND(AVERAGE(#REF!),IF(AVERAGE(#REF!)&lt;1000,-1,-2))</f>
        <v>#REF!</v>
      </c>
      <c r="AB69" s="362" t="e">
        <f>(ROUND(MAX(#REF!),IF(MAX(#REF!)&lt;1000,-1,-2)))</f>
        <v>#REF!</v>
      </c>
      <c r="AC69" s="363" t="e">
        <f>MIN(#REF!)</f>
        <v>#REF!</v>
      </c>
    </row>
    <row r="70" spans="1:29" ht="15" hidden="1" customHeight="1" x14ac:dyDescent="0.15">
      <c r="A70" s="149" t="s">
        <v>90</v>
      </c>
      <c r="B70" s="101" t="s">
        <v>16</v>
      </c>
      <c r="C70" s="364"/>
      <c r="D70" s="365"/>
      <c r="E70" s="365"/>
      <c r="F70" s="365"/>
      <c r="G70" s="365"/>
      <c r="H70" s="365"/>
      <c r="I70" s="365"/>
      <c r="J70" s="365"/>
      <c r="K70" s="365"/>
      <c r="L70" s="365"/>
      <c r="M70" s="365"/>
      <c r="N70" s="366"/>
      <c r="O70" s="367"/>
      <c r="P70" s="365"/>
      <c r="Q70" s="365"/>
      <c r="R70" s="365"/>
      <c r="S70" s="365"/>
      <c r="T70" s="365"/>
      <c r="U70" s="365"/>
      <c r="V70" s="365"/>
      <c r="W70" s="368"/>
      <c r="X70" s="368"/>
      <c r="Y70" s="368"/>
      <c r="Z70" s="365"/>
      <c r="AA70" s="333" t="e">
        <f>ROUND(AVERAGE(#REF!),IF(AVERAGE(#REF!)&lt;1000,-1,-2))</f>
        <v>#REF!</v>
      </c>
      <c r="AB70" s="335" t="e">
        <f>(ROUND(MAX(#REF!),IF(MAX(#REF!)&lt;1000,-1,-2)))</f>
        <v>#REF!</v>
      </c>
      <c r="AC70" s="369" t="e">
        <f>MIN(#REF!)</f>
        <v>#REF!</v>
      </c>
    </row>
    <row r="71" spans="1:29" s="54" customFormat="1" ht="15" hidden="1" customHeight="1" thickBot="1" x14ac:dyDescent="0.2">
      <c r="A71" s="150" t="s">
        <v>91</v>
      </c>
      <c r="B71" s="48" t="s">
        <v>16</v>
      </c>
      <c r="C71" s="370"/>
      <c r="D71" s="325"/>
      <c r="E71" s="325"/>
      <c r="F71" s="325"/>
      <c r="G71" s="325"/>
      <c r="H71" s="325"/>
      <c r="I71" s="325"/>
      <c r="J71" s="325"/>
      <c r="K71" s="325"/>
      <c r="L71" s="325"/>
      <c r="M71" s="325"/>
      <c r="N71" s="371"/>
      <c r="O71" s="334"/>
      <c r="P71" s="325"/>
      <c r="Q71" s="325"/>
      <c r="R71" s="325"/>
      <c r="S71" s="325"/>
      <c r="T71" s="325"/>
      <c r="U71" s="325"/>
      <c r="V71" s="325"/>
      <c r="W71" s="326"/>
      <c r="X71" s="326"/>
      <c r="Y71" s="326"/>
      <c r="Z71" s="325"/>
      <c r="AA71" s="334" t="e">
        <f>ROUND(AVERAGE(#REF!),IF(AVERAGE(#REF!)&lt;100,0,-1))</f>
        <v>#REF!</v>
      </c>
      <c r="AB71" s="325" t="e">
        <f>MAX(#REF!)</f>
        <v>#REF!</v>
      </c>
      <c r="AC71" s="371" t="e">
        <f>MIN(#REF!)</f>
        <v>#REF!</v>
      </c>
    </row>
    <row r="72" spans="1:29" s="54" customFormat="1" ht="15" hidden="1" customHeight="1" thickTop="1" x14ac:dyDescent="0.15">
      <c r="A72" s="111" t="s">
        <v>39</v>
      </c>
      <c r="B72" s="20"/>
      <c r="C72" s="330"/>
      <c r="D72" s="330"/>
      <c r="E72" s="330"/>
      <c r="F72" s="330"/>
      <c r="G72" s="330"/>
      <c r="H72" s="330"/>
      <c r="I72" s="330"/>
      <c r="J72" s="330"/>
      <c r="K72" s="330"/>
      <c r="L72" s="330"/>
      <c r="M72" s="330"/>
      <c r="N72" s="331"/>
      <c r="O72" s="329"/>
      <c r="P72" s="330"/>
      <c r="Q72" s="330"/>
      <c r="R72" s="330"/>
      <c r="S72" s="330"/>
      <c r="T72" s="330"/>
      <c r="U72" s="330"/>
      <c r="V72" s="330"/>
      <c r="W72" s="332"/>
      <c r="X72" s="332"/>
      <c r="Y72" s="332"/>
      <c r="Z72" s="331"/>
      <c r="AA72" s="329"/>
      <c r="AB72" s="330"/>
      <c r="AC72" s="331"/>
    </row>
    <row r="73" spans="1:29" s="54" customFormat="1" ht="15" hidden="1" customHeight="1" thickBot="1" x14ac:dyDescent="0.2">
      <c r="A73" s="112" t="s">
        <v>52</v>
      </c>
      <c r="B73" s="100" t="s">
        <v>1</v>
      </c>
      <c r="C73" s="131"/>
      <c r="D73" s="132"/>
      <c r="E73" s="132"/>
      <c r="F73" s="136"/>
      <c r="G73" s="132"/>
      <c r="H73" s="132"/>
      <c r="I73" s="132"/>
      <c r="J73" s="132"/>
      <c r="K73" s="132"/>
      <c r="L73" s="132"/>
      <c r="M73" s="132"/>
      <c r="N73" s="133"/>
      <c r="O73" s="134"/>
      <c r="P73" s="132"/>
      <c r="Q73" s="132"/>
      <c r="R73" s="132"/>
      <c r="S73" s="132"/>
      <c r="T73" s="132"/>
      <c r="U73" s="132"/>
      <c r="V73" s="132"/>
      <c r="W73" s="135"/>
      <c r="X73" s="135"/>
      <c r="Y73" s="135"/>
      <c r="Z73" s="136"/>
      <c r="AA73" s="134" t="e">
        <f>ROUND(AVERAGE(#REF!),2)</f>
        <v>#REF!</v>
      </c>
      <c r="AB73" s="132" t="e">
        <f>MAX(#REF!)</f>
        <v>#REF!</v>
      </c>
      <c r="AC73" s="133" t="e">
        <f>MIN(#REF!)</f>
        <v>#REF!</v>
      </c>
    </row>
    <row r="74" spans="1:29" ht="15" hidden="1" customHeight="1" thickTop="1" x14ac:dyDescent="0.15">
      <c r="A74" s="112" t="s">
        <v>53</v>
      </c>
      <c r="B74" s="100" t="s">
        <v>1</v>
      </c>
      <c r="C74" s="131"/>
      <c r="D74" s="132"/>
      <c r="E74" s="132"/>
      <c r="F74" s="132"/>
      <c r="G74" s="132"/>
      <c r="H74" s="132"/>
      <c r="I74" s="132"/>
      <c r="J74" s="132"/>
      <c r="K74" s="132"/>
      <c r="L74" s="132"/>
      <c r="M74" s="132"/>
      <c r="N74" s="133"/>
      <c r="O74" s="134"/>
      <c r="P74" s="132"/>
      <c r="Q74" s="132"/>
      <c r="R74" s="132"/>
      <c r="S74" s="132"/>
      <c r="T74" s="132"/>
      <c r="U74" s="132"/>
      <c r="V74" s="132"/>
      <c r="W74" s="135"/>
      <c r="X74" s="135"/>
      <c r="Y74" s="135"/>
      <c r="Z74" s="136"/>
      <c r="AA74" s="134" t="e">
        <f>ROUND(AVERAGE(#REF!),2)</f>
        <v>#REF!</v>
      </c>
      <c r="AB74" s="132" t="e">
        <f>MAX(#REF!)</f>
        <v>#REF!</v>
      </c>
      <c r="AC74" s="133" t="e">
        <f>MIN(#REF!)</f>
        <v>#REF!</v>
      </c>
    </row>
    <row r="75" spans="1:29" s="91" customFormat="1" ht="15" hidden="1" customHeight="1" x14ac:dyDescent="0.15">
      <c r="A75" s="22" t="s">
        <v>54</v>
      </c>
      <c r="B75" s="23" t="s">
        <v>1</v>
      </c>
      <c r="C75" s="131"/>
      <c r="D75" s="132"/>
      <c r="E75" s="132"/>
      <c r="F75" s="132"/>
      <c r="G75" s="132"/>
      <c r="H75" s="132"/>
      <c r="I75" s="132"/>
      <c r="J75" s="132"/>
      <c r="K75" s="132"/>
      <c r="L75" s="132"/>
      <c r="M75" s="132"/>
      <c r="N75" s="133"/>
      <c r="O75" s="134"/>
      <c r="P75" s="132"/>
      <c r="Q75" s="132"/>
      <c r="R75" s="132"/>
      <c r="S75" s="132"/>
      <c r="T75" s="132"/>
      <c r="U75" s="132"/>
      <c r="V75" s="132"/>
      <c r="W75" s="135"/>
      <c r="X75" s="135"/>
      <c r="Y75" s="135"/>
      <c r="Z75" s="136"/>
      <c r="AA75" s="333" t="e">
        <f>ROUND(AVERAGE(#REF!),2)</f>
        <v>#REF!</v>
      </c>
      <c r="AB75" s="132" t="e">
        <f>MAX(#REF!)</f>
        <v>#REF!</v>
      </c>
      <c r="AC75" s="133" t="e">
        <f>MIN(#REF!)</f>
        <v>#REF!</v>
      </c>
    </row>
    <row r="76" spans="1:29" s="91" customFormat="1" ht="15" hidden="1" customHeight="1" x14ac:dyDescent="0.15">
      <c r="A76" s="147" t="s">
        <v>71</v>
      </c>
      <c r="B76" s="148" t="s">
        <v>16</v>
      </c>
      <c r="C76" s="356"/>
      <c r="D76" s="357"/>
      <c r="E76" s="357"/>
      <c r="F76" s="357"/>
      <c r="G76" s="357"/>
      <c r="H76" s="357"/>
      <c r="I76" s="357"/>
      <c r="J76" s="357"/>
      <c r="K76" s="357"/>
      <c r="L76" s="357"/>
      <c r="M76" s="357"/>
      <c r="N76" s="358"/>
      <c r="O76" s="359"/>
      <c r="P76" s="357"/>
      <c r="Q76" s="357"/>
      <c r="R76" s="357"/>
      <c r="S76" s="357"/>
      <c r="T76" s="357"/>
      <c r="U76" s="357"/>
      <c r="V76" s="357"/>
      <c r="W76" s="360"/>
      <c r="X76" s="360"/>
      <c r="Y76" s="360"/>
      <c r="Z76" s="357"/>
      <c r="AA76" s="361" t="e">
        <f>ROUND(AVERAGE(#REF!),IF(AVERAGE(#REF!)&lt;1000,-1,-2))</f>
        <v>#REF!</v>
      </c>
      <c r="AB76" s="362" t="e">
        <f>(ROUND(MAX(#REF!),IF(MAX(#REF!)&lt;1000,-1,-2)))</f>
        <v>#REF!</v>
      </c>
      <c r="AC76" s="363" t="e">
        <f>MIN(#REF!)</f>
        <v>#REF!</v>
      </c>
    </row>
    <row r="77" spans="1:29" ht="15" hidden="1" customHeight="1" x14ac:dyDescent="0.15">
      <c r="A77" s="149" t="s">
        <v>90</v>
      </c>
      <c r="B77" s="101" t="s">
        <v>16</v>
      </c>
      <c r="C77" s="364"/>
      <c r="D77" s="365"/>
      <c r="E77" s="365"/>
      <c r="F77" s="365"/>
      <c r="G77" s="365"/>
      <c r="H77" s="365"/>
      <c r="I77" s="365"/>
      <c r="J77" s="365"/>
      <c r="K77" s="365"/>
      <c r="L77" s="365"/>
      <c r="M77" s="365"/>
      <c r="N77" s="366"/>
      <c r="O77" s="367"/>
      <c r="P77" s="365"/>
      <c r="Q77" s="365"/>
      <c r="R77" s="365"/>
      <c r="S77" s="365"/>
      <c r="T77" s="365"/>
      <c r="U77" s="365"/>
      <c r="V77" s="365"/>
      <c r="W77" s="368"/>
      <c r="X77" s="368"/>
      <c r="Y77" s="368"/>
      <c r="Z77" s="365"/>
      <c r="AA77" s="333" t="e">
        <f>ROUND(AVERAGE(#REF!),IF(AVERAGE(#REF!)&lt;1000,-1,-2))</f>
        <v>#REF!</v>
      </c>
      <c r="AB77" s="335" t="e">
        <f>(ROUND(MAX(#REF!),IF(MAX(#REF!)&lt;1000,-1,-2)))</f>
        <v>#REF!</v>
      </c>
      <c r="AC77" s="369" t="e">
        <f>MIN(#REF!)</f>
        <v>#REF!</v>
      </c>
    </row>
    <row r="78" spans="1:29" s="54" customFormat="1" ht="15" hidden="1" customHeight="1" thickBot="1" x14ac:dyDescent="0.2">
      <c r="A78" s="53" t="s">
        <v>91</v>
      </c>
      <c r="B78" s="48" t="s">
        <v>16</v>
      </c>
      <c r="C78" s="370"/>
      <c r="D78" s="325"/>
      <c r="E78" s="325"/>
      <c r="F78" s="325"/>
      <c r="G78" s="325"/>
      <c r="H78" s="325"/>
      <c r="I78" s="325"/>
      <c r="J78" s="325"/>
      <c r="K78" s="325"/>
      <c r="L78" s="325"/>
      <c r="M78" s="325"/>
      <c r="N78" s="371"/>
      <c r="O78" s="334"/>
      <c r="P78" s="325"/>
      <c r="Q78" s="325"/>
      <c r="R78" s="325"/>
      <c r="S78" s="325"/>
      <c r="T78" s="325"/>
      <c r="U78" s="325"/>
      <c r="V78" s="325"/>
      <c r="W78" s="326"/>
      <c r="X78" s="326"/>
      <c r="Y78" s="326"/>
      <c r="Z78" s="325"/>
      <c r="AA78" s="334" t="e">
        <f>ROUND(AVERAGE(#REF!),IF(AVERAGE(#REF!)&lt;100,0,-1))</f>
        <v>#REF!</v>
      </c>
      <c r="AB78" s="325" t="e">
        <f>MAX(#REF!)</f>
        <v>#REF!</v>
      </c>
      <c r="AC78" s="371" t="e">
        <f>MIN(#REF!)</f>
        <v>#REF!</v>
      </c>
    </row>
    <row r="79" spans="1:29" s="54" customFormat="1" ht="15" hidden="1" customHeight="1" thickTop="1" x14ac:dyDescent="0.15">
      <c r="A79" s="111" t="s">
        <v>30</v>
      </c>
      <c r="B79" s="20"/>
      <c r="C79" s="330"/>
      <c r="D79" s="330"/>
      <c r="E79" s="330"/>
      <c r="F79" s="330"/>
      <c r="G79" s="330"/>
      <c r="H79" s="330"/>
      <c r="I79" s="330"/>
      <c r="J79" s="330"/>
      <c r="K79" s="330"/>
      <c r="L79" s="330"/>
      <c r="M79" s="330"/>
      <c r="N79" s="331"/>
      <c r="O79" s="329"/>
      <c r="P79" s="330"/>
      <c r="Q79" s="330"/>
      <c r="R79" s="330"/>
      <c r="S79" s="330"/>
      <c r="T79" s="330"/>
      <c r="U79" s="330"/>
      <c r="V79" s="330"/>
      <c r="W79" s="332"/>
      <c r="X79" s="332"/>
      <c r="Y79" s="332"/>
      <c r="Z79" s="331"/>
      <c r="AA79" s="329"/>
      <c r="AB79" s="330"/>
      <c r="AC79" s="331"/>
    </row>
    <row r="80" spans="1:29" s="54" customFormat="1" ht="15" hidden="1" customHeight="1" thickBot="1" x14ac:dyDescent="0.2">
      <c r="A80" s="112" t="s">
        <v>52</v>
      </c>
      <c r="B80" s="100" t="s">
        <v>1</v>
      </c>
      <c r="C80" s="131"/>
      <c r="D80" s="132"/>
      <c r="E80" s="132"/>
      <c r="F80" s="136"/>
      <c r="G80" s="132"/>
      <c r="H80" s="132"/>
      <c r="I80" s="132"/>
      <c r="J80" s="132"/>
      <c r="K80" s="132"/>
      <c r="L80" s="132"/>
      <c r="M80" s="132"/>
      <c r="N80" s="133"/>
      <c r="O80" s="134"/>
      <c r="P80" s="132"/>
      <c r="Q80" s="132"/>
      <c r="R80" s="132"/>
      <c r="S80" s="132"/>
      <c r="T80" s="132"/>
      <c r="U80" s="132"/>
      <c r="V80" s="132"/>
      <c r="W80" s="135"/>
      <c r="X80" s="135"/>
      <c r="Y80" s="135"/>
      <c r="Z80" s="136"/>
      <c r="AA80" s="134" t="e">
        <f>ROUND(AVERAGE(#REF!),2)</f>
        <v>#REF!</v>
      </c>
      <c r="AB80" s="132" t="e">
        <f>MAX(#REF!)</f>
        <v>#REF!</v>
      </c>
      <c r="AC80" s="133" t="e">
        <f>MIN(#REF!)</f>
        <v>#REF!</v>
      </c>
    </row>
    <row r="81" spans="1:29" ht="15" hidden="1" customHeight="1" thickTop="1" x14ac:dyDescent="0.15">
      <c r="A81" s="112" t="s">
        <v>53</v>
      </c>
      <c r="B81" s="100" t="s">
        <v>1</v>
      </c>
      <c r="C81" s="131"/>
      <c r="D81" s="132"/>
      <c r="E81" s="132"/>
      <c r="F81" s="132"/>
      <c r="G81" s="132"/>
      <c r="H81" s="132"/>
      <c r="I81" s="132"/>
      <c r="J81" s="132"/>
      <c r="K81" s="132"/>
      <c r="L81" s="132"/>
      <c r="M81" s="132"/>
      <c r="N81" s="133"/>
      <c r="O81" s="134"/>
      <c r="P81" s="132"/>
      <c r="Q81" s="132"/>
      <c r="R81" s="132"/>
      <c r="S81" s="132"/>
      <c r="T81" s="132"/>
      <c r="U81" s="132"/>
      <c r="V81" s="132"/>
      <c r="W81" s="135"/>
      <c r="X81" s="135"/>
      <c r="Y81" s="135"/>
      <c r="Z81" s="136"/>
      <c r="AA81" s="134" t="e">
        <f>ROUND(AVERAGE(#REF!),2)</f>
        <v>#REF!</v>
      </c>
      <c r="AB81" s="132" t="e">
        <f>MAX(#REF!)</f>
        <v>#REF!</v>
      </c>
      <c r="AC81" s="133" t="e">
        <f>MIN(#REF!)</f>
        <v>#REF!</v>
      </c>
    </row>
    <row r="82" spans="1:29" s="91" customFormat="1" ht="15" hidden="1" customHeight="1" x14ac:dyDescent="0.15">
      <c r="A82" s="22" t="s">
        <v>54</v>
      </c>
      <c r="B82" s="23" t="s">
        <v>1</v>
      </c>
      <c r="C82" s="131"/>
      <c r="D82" s="132"/>
      <c r="E82" s="132"/>
      <c r="F82" s="132"/>
      <c r="G82" s="132"/>
      <c r="H82" s="132"/>
      <c r="I82" s="132"/>
      <c r="J82" s="132"/>
      <c r="K82" s="132"/>
      <c r="L82" s="132"/>
      <c r="M82" s="132"/>
      <c r="N82" s="133"/>
      <c r="O82" s="134"/>
      <c r="P82" s="132"/>
      <c r="Q82" s="132"/>
      <c r="R82" s="132"/>
      <c r="S82" s="132"/>
      <c r="T82" s="132"/>
      <c r="U82" s="132"/>
      <c r="V82" s="132"/>
      <c r="W82" s="135"/>
      <c r="X82" s="135"/>
      <c r="Y82" s="135"/>
      <c r="Z82" s="136"/>
      <c r="AA82" s="333" t="e">
        <f>ROUND(AVERAGE(#REF!),2)</f>
        <v>#REF!</v>
      </c>
      <c r="AB82" s="132" t="e">
        <f>MAX(#REF!)</f>
        <v>#REF!</v>
      </c>
      <c r="AC82" s="133" t="e">
        <f>MIN(#REF!)</f>
        <v>#REF!</v>
      </c>
    </row>
    <row r="83" spans="1:29" s="91" customFormat="1" ht="15" hidden="1" customHeight="1" x14ac:dyDescent="0.15">
      <c r="A83" s="147" t="s">
        <v>71</v>
      </c>
      <c r="B83" s="148" t="s">
        <v>16</v>
      </c>
      <c r="C83" s="356"/>
      <c r="D83" s="357"/>
      <c r="E83" s="357"/>
      <c r="F83" s="357"/>
      <c r="G83" s="357"/>
      <c r="H83" s="357"/>
      <c r="I83" s="357"/>
      <c r="J83" s="357"/>
      <c r="K83" s="357"/>
      <c r="L83" s="357"/>
      <c r="M83" s="357"/>
      <c r="N83" s="358"/>
      <c r="O83" s="359"/>
      <c r="P83" s="357"/>
      <c r="Q83" s="357"/>
      <c r="R83" s="357"/>
      <c r="S83" s="357"/>
      <c r="T83" s="357"/>
      <c r="U83" s="357"/>
      <c r="V83" s="357"/>
      <c r="W83" s="360"/>
      <c r="X83" s="360"/>
      <c r="Y83" s="360"/>
      <c r="Z83" s="357"/>
      <c r="AA83" s="361" t="e">
        <f>ROUND(AVERAGE(#REF!),IF(AVERAGE(#REF!)&lt;1000,-1,-2))</f>
        <v>#REF!</v>
      </c>
      <c r="AB83" s="362" t="e">
        <f>(ROUND(MAX(#REF!),IF(MAX(#REF!)&lt;1000,-1,-2)))</f>
        <v>#REF!</v>
      </c>
      <c r="AC83" s="363" t="e">
        <f>MIN(#REF!)</f>
        <v>#REF!</v>
      </c>
    </row>
    <row r="84" spans="1:29" ht="15" hidden="1" customHeight="1" x14ac:dyDescent="0.15">
      <c r="A84" s="149" t="s">
        <v>90</v>
      </c>
      <c r="B84" s="101" t="s">
        <v>16</v>
      </c>
      <c r="C84" s="364"/>
      <c r="D84" s="365"/>
      <c r="E84" s="365"/>
      <c r="F84" s="365"/>
      <c r="G84" s="365"/>
      <c r="H84" s="365"/>
      <c r="I84" s="365"/>
      <c r="J84" s="365"/>
      <c r="K84" s="365"/>
      <c r="L84" s="365"/>
      <c r="M84" s="365"/>
      <c r="N84" s="366"/>
      <c r="O84" s="367"/>
      <c r="P84" s="365"/>
      <c r="Q84" s="365"/>
      <c r="R84" s="365"/>
      <c r="S84" s="365"/>
      <c r="T84" s="365"/>
      <c r="U84" s="365"/>
      <c r="V84" s="365"/>
      <c r="W84" s="368"/>
      <c r="X84" s="368"/>
      <c r="Y84" s="368"/>
      <c r="Z84" s="365"/>
      <c r="AA84" s="333" t="e">
        <f>ROUND(AVERAGE(#REF!),IF(AVERAGE(#REF!)&lt;1000,-1,-2))</f>
        <v>#REF!</v>
      </c>
      <c r="AB84" s="335" t="e">
        <f>(ROUND(MAX(#REF!),IF(MAX(#REF!)&lt;1000,-1,-2)))</f>
        <v>#REF!</v>
      </c>
      <c r="AC84" s="369" t="e">
        <f>MIN(#REF!)</f>
        <v>#REF!</v>
      </c>
    </row>
    <row r="85" spans="1:29" s="54" customFormat="1" ht="15" hidden="1" customHeight="1" thickBot="1" x14ac:dyDescent="0.2">
      <c r="A85" s="53" t="s">
        <v>91</v>
      </c>
      <c r="B85" s="48" t="s">
        <v>16</v>
      </c>
      <c r="C85" s="370"/>
      <c r="D85" s="325"/>
      <c r="E85" s="325"/>
      <c r="F85" s="325"/>
      <c r="G85" s="325"/>
      <c r="H85" s="325"/>
      <c r="I85" s="325"/>
      <c r="J85" s="325"/>
      <c r="K85" s="325"/>
      <c r="L85" s="325"/>
      <c r="M85" s="325"/>
      <c r="N85" s="371"/>
      <c r="O85" s="334"/>
      <c r="P85" s="325"/>
      <c r="Q85" s="325"/>
      <c r="R85" s="325"/>
      <c r="S85" s="325"/>
      <c r="T85" s="325"/>
      <c r="U85" s="325"/>
      <c r="V85" s="325"/>
      <c r="W85" s="326"/>
      <c r="X85" s="326"/>
      <c r="Y85" s="326"/>
      <c r="Z85" s="325"/>
      <c r="AA85" s="334" t="e">
        <f>ROUND(AVERAGE(#REF!),IF(AVERAGE(#REF!)&lt;100,0,-1))</f>
        <v>#REF!</v>
      </c>
      <c r="AB85" s="325" t="e">
        <f>MAX(#REF!)</f>
        <v>#REF!</v>
      </c>
      <c r="AC85" s="371" t="e">
        <f>MIN(#REF!)</f>
        <v>#REF!</v>
      </c>
    </row>
    <row r="86" spans="1:29" s="54" customFormat="1" ht="15" hidden="1" customHeight="1" thickTop="1" x14ac:dyDescent="0.15">
      <c r="A86" s="111" t="s">
        <v>31</v>
      </c>
      <c r="B86" s="20"/>
      <c r="C86" s="330"/>
      <c r="D86" s="330"/>
      <c r="E86" s="330"/>
      <c r="F86" s="330"/>
      <c r="G86" s="330"/>
      <c r="H86" s="330"/>
      <c r="I86" s="330"/>
      <c r="J86" s="330"/>
      <c r="K86" s="330"/>
      <c r="L86" s="330"/>
      <c r="M86" s="330"/>
      <c r="N86" s="331"/>
      <c r="O86" s="329"/>
      <c r="P86" s="330"/>
      <c r="Q86" s="330"/>
      <c r="R86" s="330"/>
      <c r="S86" s="330"/>
      <c r="T86" s="330"/>
      <c r="U86" s="330"/>
      <c r="V86" s="330"/>
      <c r="W86" s="332"/>
      <c r="X86" s="332"/>
      <c r="Y86" s="332"/>
      <c r="Z86" s="331"/>
      <c r="AA86" s="329"/>
      <c r="AB86" s="330"/>
      <c r="AC86" s="331"/>
    </row>
    <row r="87" spans="1:29" s="54" customFormat="1" ht="15" hidden="1" customHeight="1" thickBot="1" x14ac:dyDescent="0.2">
      <c r="A87" s="112" t="s">
        <v>52</v>
      </c>
      <c r="B87" s="100" t="s">
        <v>1</v>
      </c>
      <c r="C87" s="131"/>
      <c r="D87" s="132"/>
      <c r="E87" s="132"/>
      <c r="F87" s="136"/>
      <c r="G87" s="132"/>
      <c r="H87" s="132"/>
      <c r="I87" s="132"/>
      <c r="J87" s="132"/>
      <c r="K87" s="132"/>
      <c r="L87" s="132"/>
      <c r="M87" s="132"/>
      <c r="N87" s="133"/>
      <c r="O87" s="134"/>
      <c r="P87" s="132"/>
      <c r="Q87" s="132"/>
      <c r="R87" s="132"/>
      <c r="S87" s="132"/>
      <c r="T87" s="132"/>
      <c r="U87" s="132"/>
      <c r="V87" s="132"/>
      <c r="W87" s="135"/>
      <c r="X87" s="135"/>
      <c r="Y87" s="135"/>
      <c r="Z87" s="136"/>
      <c r="AA87" s="134" t="e">
        <f>ROUND(AVERAGE(#REF!),2)</f>
        <v>#REF!</v>
      </c>
      <c r="AB87" s="132" t="e">
        <f>MAX(#REF!)</f>
        <v>#REF!</v>
      </c>
      <c r="AC87" s="133" t="e">
        <f>MIN(#REF!)</f>
        <v>#REF!</v>
      </c>
    </row>
    <row r="88" spans="1:29" ht="15" hidden="1" customHeight="1" thickTop="1" x14ac:dyDescent="0.15">
      <c r="A88" s="112" t="s">
        <v>53</v>
      </c>
      <c r="B88" s="100" t="s">
        <v>1</v>
      </c>
      <c r="C88" s="131"/>
      <c r="D88" s="132"/>
      <c r="E88" s="132"/>
      <c r="F88" s="132"/>
      <c r="G88" s="132"/>
      <c r="H88" s="132"/>
      <c r="I88" s="132"/>
      <c r="J88" s="132"/>
      <c r="K88" s="132"/>
      <c r="L88" s="132"/>
      <c r="M88" s="132"/>
      <c r="N88" s="133"/>
      <c r="O88" s="134"/>
      <c r="P88" s="132"/>
      <c r="Q88" s="132"/>
      <c r="R88" s="132"/>
      <c r="S88" s="132"/>
      <c r="T88" s="132"/>
      <c r="U88" s="132"/>
      <c r="V88" s="132"/>
      <c r="W88" s="135"/>
      <c r="X88" s="135"/>
      <c r="Y88" s="135"/>
      <c r="Z88" s="136"/>
      <c r="AA88" s="134" t="e">
        <f>ROUND(AVERAGE(#REF!),2)</f>
        <v>#REF!</v>
      </c>
      <c r="AB88" s="132" t="e">
        <f>MAX(#REF!)</f>
        <v>#REF!</v>
      </c>
      <c r="AC88" s="133" t="e">
        <f>MIN(#REF!)</f>
        <v>#REF!</v>
      </c>
    </row>
    <row r="89" spans="1:29" s="91" customFormat="1" ht="15" hidden="1" customHeight="1" x14ac:dyDescent="0.15">
      <c r="A89" s="22" t="s">
        <v>54</v>
      </c>
      <c r="B89" s="23" t="s">
        <v>1</v>
      </c>
      <c r="C89" s="131"/>
      <c r="D89" s="132"/>
      <c r="E89" s="132"/>
      <c r="F89" s="132"/>
      <c r="G89" s="132"/>
      <c r="H89" s="132"/>
      <c r="I89" s="132"/>
      <c r="J89" s="132"/>
      <c r="K89" s="132"/>
      <c r="L89" s="132"/>
      <c r="M89" s="132"/>
      <c r="N89" s="133"/>
      <c r="O89" s="134"/>
      <c r="P89" s="132"/>
      <c r="Q89" s="132"/>
      <c r="R89" s="132"/>
      <c r="S89" s="132"/>
      <c r="T89" s="132"/>
      <c r="U89" s="132"/>
      <c r="V89" s="132"/>
      <c r="W89" s="135"/>
      <c r="X89" s="135"/>
      <c r="Y89" s="135"/>
      <c r="Z89" s="136"/>
      <c r="AA89" s="333" t="e">
        <f>ROUND(AVERAGE(#REF!),2)</f>
        <v>#REF!</v>
      </c>
      <c r="AB89" s="132" t="e">
        <f>MAX(#REF!)</f>
        <v>#REF!</v>
      </c>
      <c r="AC89" s="133" t="e">
        <f>MIN(#REF!)</f>
        <v>#REF!</v>
      </c>
    </row>
    <row r="90" spans="1:29" s="91" customFormat="1" ht="15" hidden="1" customHeight="1" x14ac:dyDescent="0.15">
      <c r="A90" s="147" t="s">
        <v>71</v>
      </c>
      <c r="B90" s="148" t="s">
        <v>16</v>
      </c>
      <c r="C90" s="356"/>
      <c r="D90" s="357"/>
      <c r="E90" s="357"/>
      <c r="F90" s="357"/>
      <c r="G90" s="357"/>
      <c r="H90" s="357"/>
      <c r="I90" s="357"/>
      <c r="J90" s="357"/>
      <c r="K90" s="357"/>
      <c r="L90" s="357"/>
      <c r="M90" s="357"/>
      <c r="N90" s="358"/>
      <c r="O90" s="359"/>
      <c r="P90" s="357"/>
      <c r="Q90" s="357"/>
      <c r="R90" s="357"/>
      <c r="S90" s="357"/>
      <c r="T90" s="357"/>
      <c r="U90" s="357"/>
      <c r="V90" s="357"/>
      <c r="W90" s="360"/>
      <c r="X90" s="360"/>
      <c r="Y90" s="360"/>
      <c r="Z90" s="357"/>
      <c r="AA90" s="361" t="e">
        <f>ROUND(AVERAGE(#REF!),IF(AVERAGE(#REF!)&lt;1000,-1,-2))</f>
        <v>#REF!</v>
      </c>
      <c r="AB90" s="362" t="e">
        <f>(ROUND(MAX(#REF!),IF(MAX(#REF!)&lt;1000,-1,-2)))</f>
        <v>#REF!</v>
      </c>
      <c r="AC90" s="363" t="e">
        <f>MIN(#REF!)</f>
        <v>#REF!</v>
      </c>
    </row>
    <row r="91" spans="1:29" ht="15" hidden="1" customHeight="1" x14ac:dyDescent="0.15">
      <c r="A91" s="149" t="s">
        <v>90</v>
      </c>
      <c r="B91" s="101" t="s">
        <v>16</v>
      </c>
      <c r="C91" s="364"/>
      <c r="D91" s="365"/>
      <c r="E91" s="365"/>
      <c r="F91" s="365"/>
      <c r="G91" s="365"/>
      <c r="H91" s="365"/>
      <c r="I91" s="365"/>
      <c r="J91" s="365"/>
      <c r="K91" s="365"/>
      <c r="L91" s="365"/>
      <c r="M91" s="365"/>
      <c r="N91" s="366"/>
      <c r="O91" s="367"/>
      <c r="P91" s="365"/>
      <c r="Q91" s="365"/>
      <c r="R91" s="365"/>
      <c r="S91" s="365"/>
      <c r="T91" s="365"/>
      <c r="U91" s="365"/>
      <c r="V91" s="365"/>
      <c r="W91" s="368"/>
      <c r="X91" s="368"/>
      <c r="Y91" s="368"/>
      <c r="Z91" s="365"/>
      <c r="AA91" s="333" t="e">
        <f>ROUND(AVERAGE(#REF!),IF(AVERAGE(#REF!)&lt;1000,-1,-2))</f>
        <v>#REF!</v>
      </c>
      <c r="AB91" s="335" t="e">
        <f>(ROUND(MAX(#REF!),IF(MAX(#REF!)&lt;1000,-1,-2)))</f>
        <v>#REF!</v>
      </c>
      <c r="AC91" s="369" t="e">
        <f>MIN(#REF!)</f>
        <v>#REF!</v>
      </c>
    </row>
    <row r="92" spans="1:29" s="54" customFormat="1" ht="15" hidden="1" customHeight="1" thickBot="1" x14ac:dyDescent="0.2">
      <c r="A92" s="53" t="s">
        <v>91</v>
      </c>
      <c r="B92" s="48" t="s">
        <v>16</v>
      </c>
      <c r="C92" s="370"/>
      <c r="D92" s="325"/>
      <c r="E92" s="325"/>
      <c r="F92" s="325"/>
      <c r="G92" s="325"/>
      <c r="H92" s="325"/>
      <c r="I92" s="325"/>
      <c r="J92" s="325"/>
      <c r="K92" s="325"/>
      <c r="L92" s="325"/>
      <c r="M92" s="325"/>
      <c r="N92" s="371"/>
      <c r="O92" s="334"/>
      <c r="P92" s="325"/>
      <c r="Q92" s="325"/>
      <c r="R92" s="325"/>
      <c r="S92" s="325"/>
      <c r="T92" s="325"/>
      <c r="U92" s="325"/>
      <c r="V92" s="325"/>
      <c r="W92" s="326"/>
      <c r="X92" s="326"/>
      <c r="Y92" s="326"/>
      <c r="Z92" s="325"/>
      <c r="AA92" s="334" t="e">
        <f>ROUND(AVERAGE(#REF!),IF(AVERAGE(#REF!)&lt;100,0,-1))</f>
        <v>#REF!</v>
      </c>
      <c r="AB92" s="325" t="e">
        <f>MAX(#REF!)</f>
        <v>#REF!</v>
      </c>
      <c r="AC92" s="371" t="e">
        <f>MIN(#REF!)</f>
        <v>#REF!</v>
      </c>
    </row>
    <row r="93" spans="1:29" s="54" customFormat="1" ht="15" hidden="1" customHeight="1" thickTop="1" x14ac:dyDescent="0.15">
      <c r="A93" s="111" t="s">
        <v>32</v>
      </c>
      <c r="B93" s="20"/>
      <c r="C93" s="330"/>
      <c r="D93" s="330"/>
      <c r="E93" s="330"/>
      <c r="F93" s="330"/>
      <c r="G93" s="330"/>
      <c r="H93" s="330"/>
      <c r="I93" s="330"/>
      <c r="J93" s="330"/>
      <c r="K93" s="330"/>
      <c r="L93" s="330"/>
      <c r="M93" s="330"/>
      <c r="N93" s="331"/>
      <c r="O93" s="329"/>
      <c r="P93" s="330"/>
      <c r="Q93" s="330"/>
      <c r="R93" s="330"/>
      <c r="S93" s="330"/>
      <c r="T93" s="330"/>
      <c r="U93" s="330"/>
      <c r="V93" s="330"/>
      <c r="W93" s="332"/>
      <c r="X93" s="332"/>
      <c r="Y93" s="332"/>
      <c r="Z93" s="331"/>
      <c r="AA93" s="329"/>
      <c r="AB93" s="330"/>
      <c r="AC93" s="331"/>
    </row>
    <row r="94" spans="1:29" s="54" customFormat="1" ht="15" hidden="1" customHeight="1" thickBot="1" x14ac:dyDescent="0.2">
      <c r="A94" s="151" t="s">
        <v>52</v>
      </c>
      <c r="B94" s="152" t="s">
        <v>1</v>
      </c>
      <c r="C94" s="336"/>
      <c r="D94" s="337"/>
      <c r="E94" s="337"/>
      <c r="F94" s="341"/>
      <c r="G94" s="337"/>
      <c r="H94" s="337"/>
      <c r="I94" s="337"/>
      <c r="J94" s="337"/>
      <c r="K94" s="337"/>
      <c r="L94" s="337"/>
      <c r="M94" s="337"/>
      <c r="N94" s="338"/>
      <c r="O94" s="339"/>
      <c r="P94" s="337"/>
      <c r="Q94" s="337"/>
      <c r="R94" s="337"/>
      <c r="S94" s="337"/>
      <c r="T94" s="337"/>
      <c r="U94" s="337"/>
      <c r="V94" s="337"/>
      <c r="W94" s="340"/>
      <c r="X94" s="340"/>
      <c r="Y94" s="340"/>
      <c r="Z94" s="341"/>
      <c r="AA94" s="339" t="e">
        <f>ROUND(AVERAGE(#REF!),2)</f>
        <v>#REF!</v>
      </c>
      <c r="AB94" s="337" t="e">
        <f>MAX(#REF!)</f>
        <v>#REF!</v>
      </c>
      <c r="AC94" s="338" t="e">
        <f>MIN(#REF!)</f>
        <v>#REF!</v>
      </c>
    </row>
    <row r="95" spans="1:29" ht="15" hidden="1" customHeight="1" thickTop="1" x14ac:dyDescent="0.15">
      <c r="A95" s="112" t="s">
        <v>53</v>
      </c>
      <c r="B95" s="100" t="s">
        <v>1</v>
      </c>
      <c r="C95" s="131"/>
      <c r="D95" s="132"/>
      <c r="E95" s="132"/>
      <c r="F95" s="132"/>
      <c r="G95" s="132"/>
      <c r="H95" s="132"/>
      <c r="I95" s="132"/>
      <c r="J95" s="132"/>
      <c r="K95" s="132"/>
      <c r="L95" s="132"/>
      <c r="M95" s="132"/>
      <c r="N95" s="133"/>
      <c r="O95" s="134"/>
      <c r="P95" s="132"/>
      <c r="Q95" s="132"/>
      <c r="R95" s="132"/>
      <c r="S95" s="132"/>
      <c r="T95" s="132"/>
      <c r="U95" s="132"/>
      <c r="V95" s="132"/>
      <c r="W95" s="135"/>
      <c r="X95" s="135"/>
      <c r="Y95" s="135"/>
      <c r="Z95" s="136"/>
      <c r="AA95" s="134" t="e">
        <f>ROUND(AVERAGE(#REF!),2)</f>
        <v>#REF!</v>
      </c>
      <c r="AB95" s="132" t="e">
        <f>MAX(#REF!)</f>
        <v>#REF!</v>
      </c>
      <c r="AC95" s="133" t="e">
        <f>MIN(#REF!)</f>
        <v>#REF!</v>
      </c>
    </row>
    <row r="96" spans="1:29" ht="15" hidden="1" customHeight="1" x14ac:dyDescent="0.15">
      <c r="A96" s="22" t="s">
        <v>54</v>
      </c>
      <c r="B96" s="23" t="s">
        <v>1</v>
      </c>
      <c r="C96" s="131"/>
      <c r="D96" s="132"/>
      <c r="E96" s="132"/>
      <c r="F96" s="132"/>
      <c r="G96" s="132"/>
      <c r="H96" s="132"/>
      <c r="I96" s="132"/>
      <c r="J96" s="132"/>
      <c r="K96" s="132"/>
      <c r="L96" s="132"/>
      <c r="M96" s="132"/>
      <c r="N96" s="133"/>
      <c r="O96" s="134"/>
      <c r="P96" s="132"/>
      <c r="Q96" s="132"/>
      <c r="R96" s="132"/>
      <c r="S96" s="132"/>
      <c r="T96" s="132"/>
      <c r="U96" s="132"/>
      <c r="V96" s="132"/>
      <c r="W96" s="135"/>
      <c r="X96" s="135"/>
      <c r="Y96" s="135"/>
      <c r="Z96" s="136"/>
      <c r="AA96" s="333" t="e">
        <f>ROUND(AVERAGE(#REF!),2)</f>
        <v>#REF!</v>
      </c>
      <c r="AB96" s="132" t="e">
        <f>MAX(#REF!)</f>
        <v>#REF!</v>
      </c>
      <c r="AC96" s="133" t="e">
        <f>MIN(#REF!)</f>
        <v>#REF!</v>
      </c>
    </row>
    <row r="97" spans="1:29" s="65" customFormat="1" ht="15" hidden="1" customHeight="1" x14ac:dyDescent="0.15">
      <c r="A97" s="147" t="s">
        <v>71</v>
      </c>
      <c r="B97" s="148" t="s">
        <v>16</v>
      </c>
      <c r="C97" s="356"/>
      <c r="D97" s="357"/>
      <c r="E97" s="357"/>
      <c r="F97" s="357"/>
      <c r="G97" s="357"/>
      <c r="H97" s="357"/>
      <c r="I97" s="357"/>
      <c r="J97" s="357"/>
      <c r="K97" s="357"/>
      <c r="L97" s="357"/>
      <c r="M97" s="357"/>
      <c r="N97" s="358"/>
      <c r="O97" s="359"/>
      <c r="P97" s="357"/>
      <c r="Q97" s="357"/>
      <c r="R97" s="357"/>
      <c r="S97" s="357"/>
      <c r="T97" s="357"/>
      <c r="U97" s="357"/>
      <c r="V97" s="357"/>
      <c r="W97" s="360"/>
      <c r="X97" s="360"/>
      <c r="Y97" s="360"/>
      <c r="Z97" s="357"/>
      <c r="AA97" s="361" t="e">
        <f>ROUND(AVERAGE(#REF!),IF(AVERAGE(#REF!)&lt;1000,-1,-2))</f>
        <v>#REF!</v>
      </c>
      <c r="AB97" s="362" t="e">
        <f>(ROUND(MAX(#REF!),IF(MAX(#REF!)&lt;1000,-1,-2)))</f>
        <v>#REF!</v>
      </c>
      <c r="AC97" s="363" t="e">
        <f>MIN(#REF!)</f>
        <v>#REF!</v>
      </c>
    </row>
    <row r="98" spans="1:29" ht="15" hidden="1" customHeight="1" x14ac:dyDescent="0.15">
      <c r="A98" s="149" t="s">
        <v>90</v>
      </c>
      <c r="B98" s="101" t="s">
        <v>16</v>
      </c>
      <c r="C98" s="364"/>
      <c r="D98" s="365"/>
      <c r="E98" s="365"/>
      <c r="F98" s="365"/>
      <c r="G98" s="365"/>
      <c r="H98" s="365"/>
      <c r="I98" s="365"/>
      <c r="J98" s="365"/>
      <c r="K98" s="365"/>
      <c r="L98" s="365"/>
      <c r="M98" s="365"/>
      <c r="N98" s="366"/>
      <c r="O98" s="367"/>
      <c r="P98" s="365"/>
      <c r="Q98" s="365"/>
      <c r="R98" s="365"/>
      <c r="S98" s="365"/>
      <c r="T98" s="365"/>
      <c r="U98" s="365"/>
      <c r="V98" s="365"/>
      <c r="W98" s="368"/>
      <c r="X98" s="368"/>
      <c r="Y98" s="368"/>
      <c r="Z98" s="365"/>
      <c r="AA98" s="333" t="e">
        <f>ROUND(AVERAGE(#REF!),IF(AVERAGE(#REF!)&lt;1000,-1,-2))</f>
        <v>#REF!</v>
      </c>
      <c r="AB98" s="335" t="e">
        <f>(ROUND(MAX(#REF!),IF(MAX(#REF!)&lt;1000,-1,-2)))</f>
        <v>#REF!</v>
      </c>
      <c r="AC98" s="369" t="e">
        <f>MIN(#REF!)</f>
        <v>#REF!</v>
      </c>
    </row>
    <row r="99" spans="1:29" ht="15" hidden="1" customHeight="1" thickBot="1" x14ac:dyDescent="0.2">
      <c r="A99" s="53" t="s">
        <v>91</v>
      </c>
      <c r="B99" s="48" t="s">
        <v>16</v>
      </c>
      <c r="C99" s="370"/>
      <c r="D99" s="325"/>
      <c r="E99" s="325"/>
      <c r="F99" s="325"/>
      <c r="G99" s="325"/>
      <c r="H99" s="325"/>
      <c r="I99" s="325"/>
      <c r="J99" s="325"/>
      <c r="K99" s="325"/>
      <c r="L99" s="325"/>
      <c r="M99" s="325"/>
      <c r="N99" s="371"/>
      <c r="O99" s="334"/>
      <c r="P99" s="325"/>
      <c r="Q99" s="325"/>
      <c r="R99" s="325"/>
      <c r="S99" s="325"/>
      <c r="T99" s="325"/>
      <c r="U99" s="325"/>
      <c r="V99" s="325"/>
      <c r="W99" s="326"/>
      <c r="X99" s="326"/>
      <c r="Y99" s="326"/>
      <c r="Z99" s="325"/>
      <c r="AA99" s="334" t="e">
        <f>ROUND(AVERAGE(#REF!),IF(AVERAGE(#REF!)&lt;100,0,-1))</f>
        <v>#REF!</v>
      </c>
      <c r="AB99" s="325" t="e">
        <f>MAX(#REF!)</f>
        <v>#REF!</v>
      </c>
      <c r="AC99" s="371" t="e">
        <f>MIN(#REF!)</f>
        <v>#REF!</v>
      </c>
    </row>
    <row r="100" spans="1:29" s="65" customFormat="1" ht="15" customHeight="1" thickTop="1" x14ac:dyDescent="0.15">
      <c r="A100" s="153" t="s">
        <v>35</v>
      </c>
      <c r="B100" s="154"/>
      <c r="C100" s="372"/>
      <c r="D100" s="373"/>
      <c r="E100" s="373"/>
      <c r="F100" s="373"/>
      <c r="G100" s="373"/>
      <c r="H100" s="373"/>
      <c r="I100" s="373"/>
      <c r="J100" s="373"/>
      <c r="K100" s="373"/>
      <c r="L100" s="373"/>
      <c r="M100" s="373"/>
      <c r="N100" s="374"/>
      <c r="O100" s="375"/>
      <c r="P100" s="373"/>
      <c r="Q100" s="373"/>
      <c r="R100" s="373"/>
      <c r="S100" s="373"/>
      <c r="T100" s="373"/>
      <c r="U100" s="373"/>
      <c r="V100" s="373"/>
      <c r="W100" s="332"/>
      <c r="X100" s="332"/>
      <c r="Y100" s="332"/>
      <c r="Z100" s="374"/>
      <c r="AA100" s="418"/>
      <c r="AB100" s="419"/>
      <c r="AC100" s="420"/>
    </row>
    <row r="101" spans="1:29" ht="15" customHeight="1" x14ac:dyDescent="0.15">
      <c r="A101" s="89" t="s">
        <v>52</v>
      </c>
      <c r="B101" s="23" t="s">
        <v>1</v>
      </c>
      <c r="C101" s="432">
        <v>19.2</v>
      </c>
      <c r="D101" s="432" t="s">
        <v>10</v>
      </c>
      <c r="E101" s="432" t="s">
        <v>10</v>
      </c>
      <c r="F101" s="432" t="s">
        <v>10</v>
      </c>
      <c r="G101" s="432">
        <v>17.399999999999999</v>
      </c>
      <c r="H101" s="432">
        <v>19.7</v>
      </c>
      <c r="I101" s="432">
        <v>17.2</v>
      </c>
      <c r="J101" s="432">
        <v>17.3</v>
      </c>
      <c r="K101" s="432">
        <v>16.899999999999999</v>
      </c>
      <c r="L101" s="432">
        <v>16.399999999999999</v>
      </c>
      <c r="M101" s="432" t="s">
        <v>10</v>
      </c>
      <c r="N101" s="445">
        <v>16.899999999999999</v>
      </c>
      <c r="O101" s="437">
        <v>16.399999999999999</v>
      </c>
      <c r="P101" s="432">
        <v>18.100000000000001</v>
      </c>
      <c r="Q101" s="432">
        <v>17</v>
      </c>
      <c r="R101" s="432">
        <v>17.5</v>
      </c>
      <c r="S101" s="432">
        <v>15.9</v>
      </c>
      <c r="T101" s="432">
        <v>15.4</v>
      </c>
      <c r="U101" s="432">
        <v>15.7</v>
      </c>
      <c r="V101" s="432">
        <v>14.9</v>
      </c>
      <c r="W101" s="446">
        <v>16.100000000000001</v>
      </c>
      <c r="X101" s="446">
        <v>16.399999999999999</v>
      </c>
      <c r="Y101" s="446">
        <v>17.7</v>
      </c>
      <c r="Z101" s="432">
        <v>17</v>
      </c>
      <c r="AA101" s="437">
        <v>17</v>
      </c>
      <c r="AB101" s="447">
        <v>19.7</v>
      </c>
      <c r="AC101" s="448">
        <v>14.9</v>
      </c>
    </row>
    <row r="102" spans="1:29" ht="15" customHeight="1" x14ac:dyDescent="0.15">
      <c r="A102" s="454" t="s">
        <v>53</v>
      </c>
      <c r="B102" s="34" t="s">
        <v>1</v>
      </c>
      <c r="C102" s="431">
        <v>5.47</v>
      </c>
      <c r="D102" s="431" t="s">
        <v>10</v>
      </c>
      <c r="E102" s="431" t="s">
        <v>10</v>
      </c>
      <c r="F102" s="431" t="s">
        <v>10</v>
      </c>
      <c r="G102" s="431">
        <v>3.84</v>
      </c>
      <c r="H102" s="431">
        <v>4.4000000000000004</v>
      </c>
      <c r="I102" s="431">
        <v>3.89</v>
      </c>
      <c r="J102" s="431">
        <v>4.12</v>
      </c>
      <c r="K102" s="431">
        <v>4</v>
      </c>
      <c r="L102" s="431">
        <v>3.88</v>
      </c>
      <c r="M102" s="431" t="s">
        <v>10</v>
      </c>
      <c r="N102" s="442">
        <v>3.8</v>
      </c>
      <c r="O102" s="428">
        <v>3.69</v>
      </c>
      <c r="P102" s="431">
        <v>4.0999999999999996</v>
      </c>
      <c r="Q102" s="431">
        <v>3.78</v>
      </c>
      <c r="R102" s="431">
        <v>3.74</v>
      </c>
      <c r="S102" s="431">
        <v>3.63</v>
      </c>
      <c r="T102" s="431">
        <v>3.34</v>
      </c>
      <c r="U102" s="431">
        <v>3.37</v>
      </c>
      <c r="V102" s="431">
        <v>3.15</v>
      </c>
      <c r="W102" s="443">
        <v>3.44</v>
      </c>
      <c r="X102" s="443">
        <v>3.55</v>
      </c>
      <c r="Y102" s="443">
        <v>3.84</v>
      </c>
      <c r="Z102" s="431">
        <v>3.79</v>
      </c>
      <c r="AA102" s="428">
        <v>3.84</v>
      </c>
      <c r="AB102" s="430">
        <v>5.47</v>
      </c>
      <c r="AC102" s="444">
        <v>3.15</v>
      </c>
    </row>
    <row r="103" spans="1:29" ht="15" customHeight="1" x14ac:dyDescent="0.15">
      <c r="A103" s="454" t="s">
        <v>54</v>
      </c>
      <c r="B103" s="455" t="s">
        <v>1</v>
      </c>
      <c r="C103" s="249">
        <v>71.5</v>
      </c>
      <c r="D103" s="432" t="s">
        <v>10</v>
      </c>
      <c r="E103" s="432" t="s">
        <v>10</v>
      </c>
      <c r="F103" s="432" t="s">
        <v>10</v>
      </c>
      <c r="G103" s="249">
        <v>77.900000000000006</v>
      </c>
      <c r="H103" s="249">
        <v>77.7</v>
      </c>
      <c r="I103" s="249">
        <v>77.400000000000006</v>
      </c>
      <c r="J103" s="249">
        <v>76.2</v>
      </c>
      <c r="K103" s="249">
        <v>76.3</v>
      </c>
      <c r="L103" s="249">
        <v>76.3</v>
      </c>
      <c r="M103" s="432" t="s">
        <v>10</v>
      </c>
      <c r="N103" s="262">
        <v>77.5</v>
      </c>
      <c r="O103" s="245">
        <v>77.5</v>
      </c>
      <c r="P103" s="249">
        <v>77.3</v>
      </c>
      <c r="Q103" s="249">
        <v>77.8</v>
      </c>
      <c r="R103" s="249">
        <v>78.599999999999994</v>
      </c>
      <c r="S103" s="249">
        <v>77.2</v>
      </c>
      <c r="T103" s="249">
        <v>78.3</v>
      </c>
      <c r="U103" s="249">
        <v>78.599999999999994</v>
      </c>
      <c r="V103" s="249">
        <v>78.900000000000006</v>
      </c>
      <c r="W103" s="263">
        <v>78.599999999999994</v>
      </c>
      <c r="X103" s="263">
        <v>78.400000000000006</v>
      </c>
      <c r="Y103" s="263">
        <v>78.3</v>
      </c>
      <c r="Z103" s="249">
        <v>77.7</v>
      </c>
      <c r="AA103" s="248">
        <v>77.400000000000006</v>
      </c>
      <c r="AB103" s="242">
        <v>78.900000000000006</v>
      </c>
      <c r="AC103" s="23">
        <v>71.5</v>
      </c>
    </row>
    <row r="104" spans="1:29" ht="15" customHeight="1" x14ac:dyDescent="0.15">
      <c r="A104" s="156" t="s">
        <v>92</v>
      </c>
      <c r="B104" s="23" t="s">
        <v>24</v>
      </c>
      <c r="C104" s="46" t="s">
        <v>10</v>
      </c>
      <c r="D104" s="46" t="s">
        <v>10</v>
      </c>
      <c r="E104" s="46" t="s">
        <v>10</v>
      </c>
      <c r="F104" s="46" t="s">
        <v>10</v>
      </c>
      <c r="G104" s="46" t="s">
        <v>10</v>
      </c>
      <c r="H104" s="46" t="s">
        <v>10</v>
      </c>
      <c r="I104" s="46" t="s">
        <v>10</v>
      </c>
      <c r="J104" s="46" t="s">
        <v>10</v>
      </c>
      <c r="K104" s="46" t="s">
        <v>10</v>
      </c>
      <c r="L104" s="46">
        <v>130</v>
      </c>
      <c r="M104" s="46" t="s">
        <v>10</v>
      </c>
      <c r="N104" s="95" t="s">
        <v>10</v>
      </c>
      <c r="O104" s="50" t="s">
        <v>10</v>
      </c>
      <c r="P104" s="46" t="s">
        <v>10</v>
      </c>
      <c r="Q104" s="46" t="s">
        <v>10</v>
      </c>
      <c r="R104" s="46">
        <v>100</v>
      </c>
      <c r="S104" s="46" t="s">
        <v>10</v>
      </c>
      <c r="T104" s="46" t="s">
        <v>10</v>
      </c>
      <c r="U104" s="46" t="s">
        <v>10</v>
      </c>
      <c r="V104" s="46" t="s">
        <v>10</v>
      </c>
      <c r="W104" s="105" t="s">
        <v>10</v>
      </c>
      <c r="X104" s="105">
        <v>1500</v>
      </c>
      <c r="Y104" s="105" t="s">
        <v>10</v>
      </c>
      <c r="Z104" s="46" t="s">
        <v>10</v>
      </c>
      <c r="AA104" s="96">
        <v>580</v>
      </c>
      <c r="AB104" s="97">
        <v>1500</v>
      </c>
      <c r="AC104" s="98">
        <v>100</v>
      </c>
    </row>
    <row r="105" spans="1:29" ht="15" customHeight="1" x14ac:dyDescent="0.15">
      <c r="A105" s="93" t="s">
        <v>93</v>
      </c>
      <c r="B105" s="23" t="s">
        <v>24</v>
      </c>
      <c r="C105" s="46" t="s">
        <v>10</v>
      </c>
      <c r="D105" s="46" t="s">
        <v>10</v>
      </c>
      <c r="E105" s="46" t="s">
        <v>10</v>
      </c>
      <c r="F105" s="46" t="s">
        <v>10</v>
      </c>
      <c r="G105" s="46" t="s">
        <v>10</v>
      </c>
      <c r="H105" s="46" t="s">
        <v>10</v>
      </c>
      <c r="I105" s="46" t="s">
        <v>10</v>
      </c>
      <c r="J105" s="46" t="s">
        <v>10</v>
      </c>
      <c r="K105" s="46" t="s">
        <v>10</v>
      </c>
      <c r="L105" s="46">
        <v>730</v>
      </c>
      <c r="M105" s="46" t="s">
        <v>10</v>
      </c>
      <c r="N105" s="95" t="s">
        <v>10</v>
      </c>
      <c r="O105" s="50" t="s">
        <v>10</v>
      </c>
      <c r="P105" s="46" t="s">
        <v>10</v>
      </c>
      <c r="Q105" s="46" t="s">
        <v>10</v>
      </c>
      <c r="R105" s="46">
        <v>690</v>
      </c>
      <c r="S105" s="46" t="s">
        <v>10</v>
      </c>
      <c r="T105" s="46" t="s">
        <v>10</v>
      </c>
      <c r="U105" s="46" t="s">
        <v>10</v>
      </c>
      <c r="V105" s="46" t="s">
        <v>10</v>
      </c>
      <c r="W105" s="105" t="s">
        <v>10</v>
      </c>
      <c r="X105" s="105">
        <v>870</v>
      </c>
      <c r="Y105" s="105" t="s">
        <v>10</v>
      </c>
      <c r="Z105" s="46" t="s">
        <v>10</v>
      </c>
      <c r="AA105" s="96">
        <v>760</v>
      </c>
      <c r="AB105" s="97">
        <v>870</v>
      </c>
      <c r="AC105" s="98">
        <v>690</v>
      </c>
    </row>
    <row r="106" spans="1:29" ht="15" customHeight="1" thickBot="1" x14ac:dyDescent="0.2">
      <c r="A106" s="99" t="s">
        <v>94</v>
      </c>
      <c r="B106" s="39" t="s">
        <v>24</v>
      </c>
      <c r="C106" s="193" t="s">
        <v>10</v>
      </c>
      <c r="D106" s="193" t="s">
        <v>10</v>
      </c>
      <c r="E106" s="193" t="s">
        <v>10</v>
      </c>
      <c r="F106" s="193" t="s">
        <v>10</v>
      </c>
      <c r="G106" s="193" t="s">
        <v>10</v>
      </c>
      <c r="H106" s="193" t="s">
        <v>10</v>
      </c>
      <c r="I106" s="193" t="s">
        <v>10</v>
      </c>
      <c r="J106" s="193" t="s">
        <v>10</v>
      </c>
      <c r="K106" s="193" t="s">
        <v>10</v>
      </c>
      <c r="L106" s="193">
        <v>210</v>
      </c>
      <c r="M106" s="193" t="s">
        <v>10</v>
      </c>
      <c r="N106" s="199" t="s">
        <v>10</v>
      </c>
      <c r="O106" s="51" t="s">
        <v>10</v>
      </c>
      <c r="P106" s="193" t="s">
        <v>10</v>
      </c>
      <c r="Q106" s="193" t="s">
        <v>10</v>
      </c>
      <c r="R106" s="193">
        <v>170</v>
      </c>
      <c r="S106" s="193" t="s">
        <v>10</v>
      </c>
      <c r="T106" s="193" t="s">
        <v>10</v>
      </c>
      <c r="U106" s="193" t="s">
        <v>10</v>
      </c>
      <c r="V106" s="193" t="s">
        <v>10</v>
      </c>
      <c r="W106" s="312" t="s">
        <v>10</v>
      </c>
      <c r="X106" s="312">
        <v>200</v>
      </c>
      <c r="Y106" s="312" t="s">
        <v>10</v>
      </c>
      <c r="Z106" s="193" t="s">
        <v>10</v>
      </c>
      <c r="AA106" s="51">
        <v>190</v>
      </c>
      <c r="AB106" s="47">
        <v>210</v>
      </c>
      <c r="AC106" s="198">
        <v>170</v>
      </c>
    </row>
    <row r="107" spans="1:29" s="65" customFormat="1" ht="15" customHeight="1" thickTop="1" x14ac:dyDescent="0.15">
      <c r="A107" s="157" t="s">
        <v>37</v>
      </c>
      <c r="B107" s="158"/>
      <c r="C107" s="330"/>
      <c r="D107" s="330"/>
      <c r="E107" s="330"/>
      <c r="F107" s="330"/>
      <c r="G107" s="330"/>
      <c r="H107" s="330"/>
      <c r="I107" s="330"/>
      <c r="J107" s="330"/>
      <c r="K107" s="330"/>
      <c r="L107" s="330"/>
      <c r="M107" s="330"/>
      <c r="N107" s="331"/>
      <c r="O107" s="329"/>
      <c r="P107" s="330"/>
      <c r="Q107" s="330"/>
      <c r="R107" s="330"/>
      <c r="S107" s="330"/>
      <c r="T107" s="330"/>
      <c r="U107" s="330"/>
      <c r="V107" s="330"/>
      <c r="W107" s="332"/>
      <c r="X107" s="332"/>
      <c r="Y107" s="332"/>
      <c r="Z107" s="331"/>
      <c r="AA107" s="418"/>
      <c r="AB107" s="419"/>
      <c r="AC107" s="420"/>
    </row>
    <row r="108" spans="1:29" ht="15" customHeight="1" x14ac:dyDescent="0.15">
      <c r="A108" s="192" t="s">
        <v>52</v>
      </c>
      <c r="B108" s="30" t="s">
        <v>1</v>
      </c>
      <c r="C108" s="24" t="s">
        <v>10</v>
      </c>
      <c r="D108" s="25" t="s">
        <v>10</v>
      </c>
      <c r="E108" s="25" t="s">
        <v>10</v>
      </c>
      <c r="F108" s="25" t="s">
        <v>10</v>
      </c>
      <c r="G108" s="25" t="s">
        <v>10</v>
      </c>
      <c r="H108" s="25" t="s">
        <v>10</v>
      </c>
      <c r="I108" s="25" t="s">
        <v>10</v>
      </c>
      <c r="J108" s="25" t="s">
        <v>10</v>
      </c>
      <c r="K108" s="25" t="s">
        <v>10</v>
      </c>
      <c r="L108" s="25" t="s">
        <v>10</v>
      </c>
      <c r="M108" s="25">
        <v>21.8</v>
      </c>
      <c r="N108" s="30" t="s">
        <v>10</v>
      </c>
      <c r="O108" s="29" t="s">
        <v>10</v>
      </c>
      <c r="P108" s="25" t="s">
        <v>10</v>
      </c>
      <c r="Q108" s="25" t="s">
        <v>10</v>
      </c>
      <c r="R108" s="25" t="s">
        <v>10</v>
      </c>
      <c r="S108" s="25" t="s">
        <v>10</v>
      </c>
      <c r="T108" s="25" t="s">
        <v>10</v>
      </c>
      <c r="U108" s="25" t="s">
        <v>10</v>
      </c>
      <c r="V108" s="25" t="s">
        <v>10</v>
      </c>
      <c r="W108" s="25">
        <v>21.1</v>
      </c>
      <c r="X108" s="25">
        <v>20.5</v>
      </c>
      <c r="Y108" s="25" t="s">
        <v>10</v>
      </c>
      <c r="Z108" s="28" t="s">
        <v>10</v>
      </c>
      <c r="AA108" s="29">
        <v>21.1</v>
      </c>
      <c r="AB108" s="25">
        <v>21.8</v>
      </c>
      <c r="AC108" s="30">
        <v>20.5</v>
      </c>
    </row>
    <row r="109" spans="1:29" ht="15" customHeight="1" x14ac:dyDescent="0.15">
      <c r="A109" s="234" t="s">
        <v>53</v>
      </c>
      <c r="B109" s="34" t="s">
        <v>1</v>
      </c>
      <c r="C109" s="32" t="s">
        <v>10</v>
      </c>
      <c r="D109" s="33" t="s">
        <v>10</v>
      </c>
      <c r="E109" s="33" t="s">
        <v>10</v>
      </c>
      <c r="F109" s="33" t="s">
        <v>10</v>
      </c>
      <c r="G109" s="33" t="s">
        <v>10</v>
      </c>
      <c r="H109" s="33" t="s">
        <v>10</v>
      </c>
      <c r="I109" s="33" t="s">
        <v>10</v>
      </c>
      <c r="J109" s="33" t="s">
        <v>10</v>
      </c>
      <c r="K109" s="33" t="s">
        <v>10</v>
      </c>
      <c r="L109" s="33" t="s">
        <v>10</v>
      </c>
      <c r="M109" s="242">
        <v>5.86</v>
      </c>
      <c r="N109" s="34" t="s">
        <v>10</v>
      </c>
      <c r="O109" s="37" t="s">
        <v>10</v>
      </c>
      <c r="P109" s="33" t="s">
        <v>10</v>
      </c>
      <c r="Q109" s="33" t="s">
        <v>10</v>
      </c>
      <c r="R109" s="33" t="s">
        <v>10</v>
      </c>
      <c r="S109" s="33" t="s">
        <v>10</v>
      </c>
      <c r="T109" s="33" t="s">
        <v>10</v>
      </c>
      <c r="U109" s="33" t="s">
        <v>10</v>
      </c>
      <c r="V109" s="33" t="s">
        <v>10</v>
      </c>
      <c r="W109" s="242">
        <v>5.47</v>
      </c>
      <c r="X109" s="242">
        <v>5.36</v>
      </c>
      <c r="Y109" s="33" t="s">
        <v>10</v>
      </c>
      <c r="Z109" s="36" t="s">
        <v>10</v>
      </c>
      <c r="AA109" s="248">
        <v>5.56</v>
      </c>
      <c r="AB109" s="242">
        <v>5.86</v>
      </c>
      <c r="AC109" s="23">
        <v>5.36</v>
      </c>
    </row>
    <row r="110" spans="1:29" ht="15" customHeight="1" thickBot="1" x14ac:dyDescent="0.2">
      <c r="A110" s="456" t="s">
        <v>54</v>
      </c>
      <c r="B110" s="71" t="s">
        <v>1</v>
      </c>
      <c r="C110" s="68" t="s">
        <v>10</v>
      </c>
      <c r="D110" s="70" t="s">
        <v>10</v>
      </c>
      <c r="E110" s="70" t="s">
        <v>10</v>
      </c>
      <c r="F110" s="70" t="s">
        <v>10</v>
      </c>
      <c r="G110" s="70" t="s">
        <v>10</v>
      </c>
      <c r="H110" s="70" t="s">
        <v>10</v>
      </c>
      <c r="I110" s="70" t="s">
        <v>10</v>
      </c>
      <c r="J110" s="70" t="s">
        <v>10</v>
      </c>
      <c r="K110" s="70" t="s">
        <v>10</v>
      </c>
      <c r="L110" s="70" t="s">
        <v>10</v>
      </c>
      <c r="M110" s="70">
        <v>73.099999999999994</v>
      </c>
      <c r="N110" s="71" t="s">
        <v>10</v>
      </c>
      <c r="O110" s="69" t="s">
        <v>10</v>
      </c>
      <c r="P110" s="70" t="s">
        <v>10</v>
      </c>
      <c r="Q110" s="70" t="s">
        <v>10</v>
      </c>
      <c r="R110" s="70" t="s">
        <v>10</v>
      </c>
      <c r="S110" s="70" t="s">
        <v>10</v>
      </c>
      <c r="T110" s="70" t="s">
        <v>10</v>
      </c>
      <c r="U110" s="70" t="s">
        <v>10</v>
      </c>
      <c r="V110" s="70" t="s">
        <v>10</v>
      </c>
      <c r="W110" s="70">
        <v>74.099999999999994</v>
      </c>
      <c r="X110" s="70">
        <v>73.900000000000006</v>
      </c>
      <c r="Y110" s="70" t="s">
        <v>10</v>
      </c>
      <c r="Z110" s="188" t="s">
        <v>10</v>
      </c>
      <c r="AA110" s="69">
        <v>73.7</v>
      </c>
      <c r="AB110" s="70">
        <v>74.099999999999994</v>
      </c>
      <c r="AC110" s="71">
        <v>73.099999999999994</v>
      </c>
    </row>
    <row r="111" spans="1:29" ht="15" hidden="1" customHeight="1" x14ac:dyDescent="0.15">
      <c r="A111" s="162" t="s">
        <v>23</v>
      </c>
      <c r="B111" s="163" t="s">
        <v>24</v>
      </c>
      <c r="C111" s="143" t="e">
        <f>IF(AND(#REF!="-",#REF!="-",#REF!="-"),"-",ROUND(AVERAGE(,#REF!,#REF!,#REF!),IF(AVERAGE(,#REF!,#REF!,#REF!)&lt;1000,-1,-2)))</f>
        <v>#REF!</v>
      </c>
      <c r="D111" s="143" t="e">
        <f>IF(AND(#REF!="-",#REF!="-",#REF!="-"),"-",ROUND(AVERAGE(,#REF!,#REF!,#REF!),IF(AVERAGE(,#REF!,#REF!,#REF!)&lt;1000,-1,-2)))</f>
        <v>#REF!</v>
      </c>
      <c r="E111" s="143" t="e">
        <f>IF(AND(#REF!="-",#REF!="-",#REF!="-"),"-",ROUND(AVERAGE(,#REF!,#REF!,#REF!),IF(AVERAGE(,#REF!,#REF!,#REF!)&lt;1000,-1,-2)))</f>
        <v>#REF!</v>
      </c>
      <c r="F111" s="143" t="e">
        <f>IF(AND(#REF!="-",#REF!="-",#REF!="-"),"-",ROUND(AVERAGE(,#REF!,#REF!,#REF!),IF(AVERAGE(,#REF!,#REF!,#REF!)&lt;1000,-1,-2)))</f>
        <v>#REF!</v>
      </c>
      <c r="G111" s="143" t="e">
        <f>IF(AND(#REF!="-",#REF!="-",#REF!="-"),"-",ROUND(AVERAGE(,#REF!,#REF!,#REF!),IF(AVERAGE(,#REF!,#REF!,#REF!)&lt;1000,-1,-2)))</f>
        <v>#REF!</v>
      </c>
      <c r="H111" s="143" t="e">
        <f>IF(AND(#REF!="-",#REF!="-",#REF!="-"),"-",ROUND(AVERAGE(,#REF!,#REF!,#REF!),IF(AVERAGE(,#REF!,#REF!,#REF!)&lt;1000,-1,-2)))</f>
        <v>#REF!</v>
      </c>
      <c r="I111" s="143" t="e">
        <f>IF(AND(#REF!="-",#REF!="-",#REF!="-"),"-",ROUND(AVERAGE(,#REF!,#REF!,#REF!),IF(AVERAGE(,#REF!,#REF!,#REF!)&lt;1000,-1,-2)))</f>
        <v>#REF!</v>
      </c>
      <c r="J111" s="143" t="e">
        <f>IF(AND(#REF!="-",#REF!="-",#REF!="-"),"-",ROUND(AVERAGE(,#REF!,#REF!,#REF!),IF(AVERAGE(,#REF!,#REF!,#REF!)&lt;1000,-1,-2)))</f>
        <v>#REF!</v>
      </c>
      <c r="K111" s="143" t="e">
        <f>IF(AND(#REF!="-",#REF!="-",#REF!="-"),"-",ROUND(AVERAGE(,#REF!,#REF!,#REF!),IF(AVERAGE(,#REF!,#REF!,#REF!)&lt;1000,-1,-2)))</f>
        <v>#REF!</v>
      </c>
      <c r="L111" s="143" t="e">
        <f>IF(AND(#REF!="-",#REF!="-",#REF!="-"),"-",ROUND(AVERAGE(,#REF!,#REF!,#REF!),IF(AVERAGE(,#REF!,#REF!,#REF!)&lt;1000,-1,-2)))</f>
        <v>#REF!</v>
      </c>
      <c r="M111" s="143" t="e">
        <f>IF(AND(#REF!="-",#REF!="-",#REF!="-"),"-",ROUND(AVERAGE(,#REF!,#REF!,#REF!),IF(AVERAGE(,#REF!,#REF!,#REF!)&lt;1000,-1,-2)))</f>
        <v>#REF!</v>
      </c>
      <c r="N111" s="164" t="e">
        <f>IF(AND(#REF!="-",#REF!="-",#REF!="-"),"-",ROUND(AVERAGE(,#REF!,#REF!,#REF!),IF(AVERAGE(,#REF!,#REF!,#REF!)&lt;1000,-1,-2)))</f>
        <v>#REF!</v>
      </c>
      <c r="O111" s="146" t="e">
        <f>IF(AND(#REF!="-",#REF!="-",#REF!="-"),"-",ROUND(AVERAGE(,#REF!,#REF!,#REF!),IF(AVERAGE(,#REF!,#REF!,#REF!)&lt;1000,-1,-2)))</f>
        <v>#REF!</v>
      </c>
      <c r="P111" s="143" t="e">
        <f>IF(AND(#REF!="-",#REF!="-",#REF!="-"),"-",ROUND(AVERAGE(,#REF!,#REF!,#REF!),IF(AVERAGE(,#REF!,#REF!,#REF!)&lt;1000,-1,-2)))</f>
        <v>#REF!</v>
      </c>
      <c r="Q111" s="143" t="e">
        <f>IF(AND(#REF!="-",#REF!="-",#REF!="-"),"-",ROUND(AVERAGE(,#REF!,#REF!,#REF!),IF(AVERAGE(,#REF!,#REF!,#REF!)&lt;1000,-1,-2)))</f>
        <v>#REF!</v>
      </c>
      <c r="R111" s="143" t="e">
        <f>IF(AND(#REF!="-",#REF!="-",#REF!="-"),"-",ROUND(AVERAGE(,#REF!,#REF!,#REF!),IF(AVERAGE(,#REF!,#REF!,#REF!)&lt;1000,-1,-2)))</f>
        <v>#REF!</v>
      </c>
      <c r="S111" s="143" t="e">
        <f>IF(AND(#REF!="-",#REF!="-",#REF!="-"),"-",ROUND(AVERAGE(,#REF!,#REF!,#REF!),IF(AVERAGE(,#REF!,#REF!,#REF!)&lt;1000,-1,-2)))</f>
        <v>#REF!</v>
      </c>
      <c r="T111" s="143" t="e">
        <f>IF(AND(#REF!="-",#REF!="-",#REF!="-"),"-",ROUND(AVERAGE(,#REF!,#REF!,#REF!),IF(AVERAGE(,#REF!,#REF!,#REF!)&lt;1000,-1,-2)))</f>
        <v>#REF!</v>
      </c>
      <c r="U111" s="143" t="e">
        <f>IF(AND(#REF!="-",#REF!="-",#REF!="-"),"-",ROUND(AVERAGE(,#REF!,#REF!,#REF!),IF(AVERAGE(,#REF!,#REF!,#REF!)&lt;1000,-1,-2)))</f>
        <v>#REF!</v>
      </c>
      <c r="V111" s="143" t="e">
        <f>IF(AND(#REF!="-",#REF!="-",#REF!="-"),"-",ROUND(AVERAGE(,#REF!,#REF!,#REF!),IF(AVERAGE(,#REF!,#REF!,#REF!)&lt;1000,-1,-2)))</f>
        <v>#REF!</v>
      </c>
      <c r="W111" s="160" t="e">
        <f>IF(AND(#REF!="-",#REF!="-",#REF!="-"),"-",ROUND(AVERAGE(,#REF!,#REF!,#REF!),IF(AVERAGE(,#REF!,#REF!,#REF!)&lt;1000,-1,-2)))</f>
        <v>#REF!</v>
      </c>
      <c r="X111" s="160" t="e">
        <f>IF(AND(#REF!="-",#REF!="-",#REF!="-"),"-",ROUND(AVERAGE(,#REF!,#REF!,#REF!),IF(AVERAGE(,#REF!,#REF!,#REF!)&lt;1000,-1,-2)))</f>
        <v>#REF!</v>
      </c>
      <c r="Y111" s="160" t="e">
        <f>IF(AND(#REF!="-",#REF!="-",#REF!="-"),"-",ROUND(AVERAGE(,#REF!,#REF!,#REF!),IF(AVERAGE(,#REF!,#REF!,#REF!)&lt;1000,-1,-2)))</f>
        <v>#REF!</v>
      </c>
      <c r="Z111" s="159" t="e">
        <f>IF(AND(#REF!="-",#REF!="-",#REF!="-"),"-",ROUND(AVERAGE(,#REF!,#REF!,#REF!),IF(AVERAGE(,#REF!,#REF!,#REF!)&lt;1000,-1,-2)))</f>
        <v>#REF!</v>
      </c>
      <c r="AA111" s="146" t="e">
        <f>ROUND(AVERAGE(C111:Z111),IF(AVERAGE(C111:Z111)&lt;1000,-1,-2))</f>
        <v>#REF!</v>
      </c>
      <c r="AB111" s="144" t="e">
        <f>(ROUND(MAX(C111:Z111),IF(MAX(C111:Z111)&lt;1000,-1,-2)))</f>
        <v>#REF!</v>
      </c>
      <c r="AC111" s="145" t="e">
        <f t="shared" ref="AC111:AC113" si="0">MIN(C111:Z111)</f>
        <v>#REF!</v>
      </c>
    </row>
    <row r="112" spans="1:29" ht="15" hidden="1" customHeight="1" x14ac:dyDescent="0.15">
      <c r="A112" s="22" t="s">
        <v>22</v>
      </c>
      <c r="B112" s="23" t="s">
        <v>24</v>
      </c>
      <c r="C112" s="121" t="e">
        <f>IF(AND(#REF!="-",#REF!="-",#REF!="-"),"-",ROUND(AVERAGE(,#REF!,#REF!,#REF!),IF(AVERAGE(,#REF!,#REF!,#REF!)&lt;1000,-1,-2)))</f>
        <v>#REF!</v>
      </c>
      <c r="D112" s="121" t="e">
        <f>IF(AND(#REF!="-",#REF!="-",#REF!="-"),"-",ROUND(AVERAGE(,#REF!,#REF!,#REF!),IF(AVERAGE(,#REF!,#REF!,#REF!)&lt;1000,-1,-2)))</f>
        <v>#REF!</v>
      </c>
      <c r="E112" s="121" t="e">
        <f>IF(AND(#REF!="-",#REF!="-",#REF!="-"),"-",ROUND(AVERAGE(,#REF!,#REF!,#REF!),IF(AVERAGE(,#REF!,#REF!,#REF!)&lt;1000,-1,-2)))</f>
        <v>#REF!</v>
      </c>
      <c r="F112" s="121" t="e">
        <f>IF(AND(#REF!="-",#REF!="-",#REF!="-"),"-",ROUND(AVERAGE(,#REF!,#REF!,#REF!),IF(AVERAGE(,#REF!,#REF!,#REF!)&lt;1000,-1,-2)))</f>
        <v>#REF!</v>
      </c>
      <c r="G112" s="121" t="e">
        <f>IF(AND(#REF!="-",#REF!="-",#REF!="-"),"-",ROUND(AVERAGE(,#REF!,#REF!,#REF!),IF(AVERAGE(,#REF!,#REF!,#REF!)&lt;1000,-1,-2)))</f>
        <v>#REF!</v>
      </c>
      <c r="H112" s="121" t="e">
        <f>IF(AND(#REF!="-",#REF!="-",#REF!="-"),"-",ROUND(AVERAGE(,#REF!,#REF!,#REF!),IF(AVERAGE(,#REF!,#REF!,#REF!)&lt;1000,-1,-2)))</f>
        <v>#REF!</v>
      </c>
      <c r="I112" s="121" t="e">
        <f>IF(AND(#REF!="-",#REF!="-",#REF!="-"),"-",ROUND(AVERAGE(,#REF!,#REF!,#REF!),IF(AVERAGE(,#REF!,#REF!,#REF!)&lt;1000,-1,-2)))</f>
        <v>#REF!</v>
      </c>
      <c r="J112" s="121" t="e">
        <f>IF(AND(#REF!="-",#REF!="-",#REF!="-"),"-",ROUND(AVERAGE(,#REF!,#REF!,#REF!),IF(AVERAGE(,#REF!,#REF!,#REF!)&lt;1000,-1,-2)))</f>
        <v>#REF!</v>
      </c>
      <c r="K112" s="121" t="e">
        <f>IF(AND(#REF!="-",#REF!="-",#REF!="-"),"-",ROUND(AVERAGE(,#REF!,#REF!,#REF!),IF(AVERAGE(,#REF!,#REF!,#REF!)&lt;1000,-1,-2)))</f>
        <v>#REF!</v>
      </c>
      <c r="L112" s="121" t="e">
        <f>IF(AND(#REF!="-",#REF!="-",#REF!="-"),"-",ROUND(AVERAGE(,#REF!,#REF!,#REF!),IF(AVERAGE(,#REF!,#REF!,#REF!)&lt;1000,-1,-2)))</f>
        <v>#REF!</v>
      </c>
      <c r="M112" s="121" t="e">
        <f>IF(AND(#REF!="-",#REF!="-",#REF!="-"),"-",ROUND(AVERAGE(,#REF!,#REF!,#REF!),IF(AVERAGE(,#REF!,#REF!,#REF!)&lt;1000,-1,-2)))</f>
        <v>#REF!</v>
      </c>
      <c r="N112" s="165" t="e">
        <f>IF(AND(#REF!="-",#REF!="-",#REF!="-"),"-",ROUND(AVERAGE(,#REF!,#REF!,#REF!),IF(AVERAGE(,#REF!,#REF!,#REF!)&lt;1000,-1,-2)))</f>
        <v>#REF!</v>
      </c>
      <c r="O112" s="124" t="e">
        <f>IF(AND(#REF!="-",#REF!="-",#REF!="-"),"-",ROUND(AVERAGE(,#REF!,#REF!,#REF!),IF(AVERAGE(,#REF!,#REF!,#REF!)&lt;1000,-1,-2)))</f>
        <v>#REF!</v>
      </c>
      <c r="P112" s="121" t="e">
        <f>IF(AND(#REF!="-",#REF!="-",#REF!="-"),"-",ROUND(AVERAGE(,#REF!,#REF!,#REF!),IF(AVERAGE(,#REF!,#REF!,#REF!)&lt;1000,-1,-2)))</f>
        <v>#REF!</v>
      </c>
      <c r="Q112" s="121" t="e">
        <f>IF(AND(#REF!="-",#REF!="-",#REF!="-"),"-",ROUND(AVERAGE(,#REF!,#REF!,#REF!),IF(AVERAGE(,#REF!,#REF!,#REF!)&lt;1000,-1,-2)))</f>
        <v>#REF!</v>
      </c>
      <c r="R112" s="121" t="e">
        <f>IF(AND(#REF!="-",#REF!="-",#REF!="-"),"-",ROUND(AVERAGE(,#REF!,#REF!,#REF!),IF(AVERAGE(,#REF!,#REF!,#REF!)&lt;1000,-1,-2)))</f>
        <v>#REF!</v>
      </c>
      <c r="S112" s="121" t="e">
        <f>IF(AND(#REF!="-",#REF!="-",#REF!="-"),"-",ROUND(AVERAGE(,#REF!,#REF!,#REF!),IF(AVERAGE(,#REF!,#REF!,#REF!)&lt;1000,-1,-2)))</f>
        <v>#REF!</v>
      </c>
      <c r="T112" s="121" t="e">
        <f>IF(AND(#REF!="-",#REF!="-",#REF!="-"),"-",ROUND(AVERAGE(,#REF!,#REF!,#REF!),IF(AVERAGE(,#REF!,#REF!,#REF!)&lt;1000,-1,-2)))</f>
        <v>#REF!</v>
      </c>
      <c r="U112" s="121" t="e">
        <f>IF(AND(#REF!="-",#REF!="-",#REF!="-"),"-",ROUND(AVERAGE(,#REF!,#REF!,#REF!),IF(AVERAGE(,#REF!,#REF!,#REF!)&lt;1000,-1,-2)))</f>
        <v>#REF!</v>
      </c>
      <c r="V112" s="121" t="e">
        <f>IF(AND(#REF!="-",#REF!="-",#REF!="-"),"-",ROUND(AVERAGE(,#REF!,#REF!,#REF!),IF(AVERAGE(,#REF!,#REF!,#REF!)&lt;1000,-1,-2)))</f>
        <v>#REF!</v>
      </c>
      <c r="W112" s="130" t="e">
        <f>IF(AND(#REF!="-",#REF!="-",#REF!="-"),"-",ROUND(AVERAGE(,#REF!,#REF!,#REF!),IF(AVERAGE(,#REF!,#REF!,#REF!)&lt;1000,-1,-2)))</f>
        <v>#REF!</v>
      </c>
      <c r="X112" s="130" t="e">
        <f>IF(AND(#REF!="-",#REF!="-",#REF!="-"),"-",ROUND(AVERAGE(,#REF!,#REF!,#REF!),IF(AVERAGE(,#REF!,#REF!,#REF!)&lt;1000,-1,-2)))</f>
        <v>#REF!</v>
      </c>
      <c r="Y112" s="130" t="e">
        <f>IF(AND(#REF!="-",#REF!="-",#REF!="-"),"-",ROUND(AVERAGE(,#REF!,#REF!,#REF!),IF(AVERAGE(,#REF!,#REF!,#REF!)&lt;1000,-1,-2)))</f>
        <v>#REF!</v>
      </c>
      <c r="Z112" s="129" t="e">
        <f>IF(AND(#REF!="-",#REF!="-",#REF!="-"),"-",ROUND(AVERAGE(,#REF!,#REF!,#REF!),IF(AVERAGE(,#REF!,#REF!,#REF!)&lt;1000,-1,-2)))</f>
        <v>#REF!</v>
      </c>
      <c r="AA112" s="124" t="e">
        <f>ROUND(AVERAGE(C112:Z112),IF(AVERAGE(C112:Z112)&lt;1000,-1,-2))</f>
        <v>#REF!</v>
      </c>
      <c r="AB112" s="122" t="e">
        <f>(ROUND(MAX(C112:Z112),IF(MAX(C112:Z112)&lt;1000,-1,-2)))</f>
        <v>#REF!</v>
      </c>
      <c r="AC112" s="123" t="e">
        <f t="shared" si="0"/>
        <v>#REF!</v>
      </c>
    </row>
    <row r="113" spans="1:29" ht="15" hidden="1" customHeight="1" thickBot="1" x14ac:dyDescent="0.2">
      <c r="A113" s="66" t="s">
        <v>25</v>
      </c>
      <c r="B113" s="67" t="s">
        <v>24</v>
      </c>
      <c r="C113" s="166" t="e">
        <f>IF(AND(#REF!="-",#REF!="-",#REF!="-"),"-",ROUND(AVERAGE(,#REF!,#REF!,#REF!),IF(AVERAGE(,#REF!,#REF!,#REF!)&lt;100,0,-1)))</f>
        <v>#REF!</v>
      </c>
      <c r="D113" s="166" t="s">
        <v>10</v>
      </c>
      <c r="E113" s="166" t="s">
        <v>10</v>
      </c>
      <c r="F113" s="166" t="s">
        <v>10</v>
      </c>
      <c r="G113" s="166" t="s">
        <v>10</v>
      </c>
      <c r="H113" s="166" t="s">
        <v>10</v>
      </c>
      <c r="I113" s="166" t="s">
        <v>10</v>
      </c>
      <c r="J113" s="166" t="s">
        <v>10</v>
      </c>
      <c r="K113" s="166" t="s">
        <v>10</v>
      </c>
      <c r="L113" s="166" t="s">
        <v>10</v>
      </c>
      <c r="M113" s="166" t="s">
        <v>10</v>
      </c>
      <c r="N113" s="167" t="s">
        <v>10</v>
      </c>
      <c r="O113" s="168" t="s">
        <v>10</v>
      </c>
      <c r="P113" s="166" t="s">
        <v>10</v>
      </c>
      <c r="Q113" s="166" t="s">
        <v>10</v>
      </c>
      <c r="R113" s="166" t="s">
        <v>10</v>
      </c>
      <c r="S113" s="166" t="s">
        <v>10</v>
      </c>
      <c r="T113" s="166" t="s">
        <v>10</v>
      </c>
      <c r="U113" s="166" t="s">
        <v>10</v>
      </c>
      <c r="V113" s="166" t="s">
        <v>10</v>
      </c>
      <c r="W113" s="169" t="s">
        <v>10</v>
      </c>
      <c r="X113" s="169" t="s">
        <v>10</v>
      </c>
      <c r="Y113" s="169" t="s">
        <v>10</v>
      </c>
      <c r="Z113" s="170" t="s">
        <v>10</v>
      </c>
      <c r="AA113" s="168" t="e">
        <f>ROUND(AVERAGE(C113:Z113),IF(AVERAGE(C113:Z113)&lt;100,0,-1))</f>
        <v>#REF!</v>
      </c>
      <c r="AB113" s="171" t="e">
        <f>MAX(C113:Z113)</f>
        <v>#REF!</v>
      </c>
      <c r="AC113" s="172" t="e">
        <f t="shared" si="0"/>
        <v>#REF!</v>
      </c>
    </row>
    <row r="114" spans="1:29" ht="15" customHeight="1" x14ac:dyDescent="0.15">
      <c r="A114" s="72"/>
      <c r="B114" s="73"/>
      <c r="C114" s="173"/>
      <c r="D114" s="457" t="s">
        <v>128</v>
      </c>
      <c r="E114" s="173"/>
      <c r="F114" s="173"/>
      <c r="G114" s="173"/>
      <c r="H114" s="173"/>
      <c r="I114" s="173"/>
      <c r="J114" s="173"/>
      <c r="K114" s="173"/>
      <c r="L114" s="173"/>
      <c r="M114" s="173"/>
      <c r="N114" s="173"/>
      <c r="O114" s="173"/>
      <c r="P114" s="173"/>
      <c r="Q114" s="173"/>
      <c r="R114" s="173"/>
      <c r="S114" s="173"/>
      <c r="T114" s="173"/>
      <c r="U114" s="173"/>
      <c r="V114" s="173"/>
      <c r="W114" s="174"/>
      <c r="X114" s="174"/>
      <c r="Y114" s="174"/>
      <c r="Z114" s="173"/>
      <c r="AA114" s="173"/>
      <c r="AB114" s="173"/>
      <c r="AC114" s="173"/>
    </row>
    <row r="115" spans="1:29" ht="15" customHeight="1" x14ac:dyDescent="0.15">
      <c r="A115" s="72"/>
      <c r="B115" s="73"/>
      <c r="C115" s="173"/>
      <c r="D115" s="173"/>
      <c r="E115" s="173"/>
      <c r="F115" s="173"/>
      <c r="G115" s="173"/>
      <c r="H115" s="173"/>
      <c r="I115" s="173"/>
      <c r="J115" s="173"/>
      <c r="K115" s="173"/>
      <c r="L115" s="173"/>
      <c r="M115" s="173"/>
      <c r="N115" s="173"/>
      <c r="O115" s="173"/>
      <c r="P115" s="173"/>
      <c r="Q115" s="173"/>
      <c r="R115" s="173"/>
      <c r="S115" s="173"/>
      <c r="T115" s="173"/>
      <c r="U115" s="173"/>
      <c r="V115" s="173"/>
      <c r="W115" s="174"/>
      <c r="X115" s="174"/>
      <c r="Y115" s="174"/>
      <c r="Z115" s="173"/>
      <c r="AA115" s="173"/>
      <c r="AB115" s="173"/>
      <c r="AC115" s="173"/>
    </row>
    <row r="137" spans="3:25" ht="15" customHeight="1" x14ac:dyDescent="0.15">
      <c r="C137" s="175"/>
      <c r="D137" s="175"/>
      <c r="E137" s="175"/>
      <c r="F137" s="176"/>
      <c r="G137" s="176"/>
      <c r="H137" s="176"/>
      <c r="I137" s="176"/>
      <c r="J137" s="176"/>
      <c r="K137" s="176"/>
      <c r="L137" s="176"/>
      <c r="M137" s="176"/>
      <c r="N137" s="176"/>
      <c r="O137" s="176"/>
      <c r="P137" s="176"/>
      <c r="Q137" s="176"/>
      <c r="R137" s="176"/>
      <c r="S137" s="176"/>
      <c r="T137" s="176"/>
      <c r="U137" s="176"/>
      <c r="V137" s="176"/>
      <c r="W137" s="176"/>
      <c r="X137" s="176"/>
      <c r="Y137" s="176"/>
    </row>
    <row r="138" spans="3:25" ht="15" customHeight="1" x14ac:dyDescent="0.15">
      <c r="C138" s="175"/>
      <c r="D138" s="175"/>
      <c r="E138" s="175"/>
      <c r="F138" s="176"/>
      <c r="G138" s="176"/>
      <c r="H138" s="176"/>
      <c r="I138" s="176"/>
      <c r="J138" s="176"/>
      <c r="K138" s="176"/>
      <c r="L138" s="176"/>
      <c r="M138" s="176"/>
      <c r="N138" s="176"/>
      <c r="O138" s="176"/>
      <c r="P138" s="176"/>
      <c r="Q138" s="176"/>
      <c r="R138" s="176"/>
      <c r="S138" s="176"/>
      <c r="T138" s="176"/>
      <c r="U138" s="176"/>
      <c r="V138" s="176"/>
      <c r="W138" s="176"/>
      <c r="X138" s="176"/>
      <c r="Y138" s="176"/>
    </row>
  </sheetData>
  <phoneticPr fontId="2"/>
  <printOptions horizontalCentered="1"/>
  <pageMargins left="0.19685039370078741" right="0.19685039370078741" top="0.19685039370078741" bottom="0.19685039370078741" header="0.51181102362204722" footer="0.51181102362204722"/>
  <pageSetup paperSize="9" scale="64" pageOrder="overThenDown" orientation="landscape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 東灘</vt:lpstr>
      <vt:lpstr>PI</vt:lpstr>
      <vt:lpstr>鈴蘭台</vt:lpstr>
      <vt:lpstr>西部</vt:lpstr>
      <vt:lpstr>垂水</vt:lpstr>
      <vt:lpstr>玉津</vt:lpstr>
      <vt:lpstr>' 東灘'!Print_Area</vt:lpstr>
      <vt:lpstr>PI!Print_Area</vt:lpstr>
      <vt:lpstr>玉津!Print_Area</vt:lpstr>
      <vt:lpstr>垂水!Print_Area</vt:lpstr>
      <vt:lpstr>西部!Print_Area</vt:lpstr>
      <vt:lpstr>鈴蘭台!Print_Area</vt:lpstr>
    </vt:vector>
  </TitlesOfParts>
  <Company>神戸市建設局下水道河川部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Windows ユーザー</cp:lastModifiedBy>
  <cp:lastPrinted>2019-05-31T02:31:44Z</cp:lastPrinted>
  <dcterms:created xsi:type="dcterms:W3CDTF">1999-01-04T02:12:48Z</dcterms:created>
  <dcterms:modified xsi:type="dcterms:W3CDTF">2022-02-21T07:33:03Z</dcterms:modified>
  <cp:contentStatus>最終版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