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2_建設局\20_下水道部共通\計画課→経営管理課\長谷川様、泰永様←小幡(HP関連)\水質試験結果(処理場の運転状況及び放流水の性状)\"/>
    </mc:Choice>
  </mc:AlternateContent>
  <bookViews>
    <workbookView xWindow="0" yWindow="0" windowWidth="28800" windowHeight="11650" tabRatio="787"/>
  </bookViews>
  <sheets>
    <sheet name="脱水ケーキ発生量・含水率" sheetId="9" r:id="rId1"/>
    <sheet name="汚泥処理運転状況" sheetId="10" r:id="rId2"/>
    <sheet name="汚泥処理運転状況 (2)" sheetId="7" state="hidden" r:id="rId3"/>
  </sheets>
  <definedNames>
    <definedName name="_xlnm.Print_Area" localSheetId="1">汚泥処理運転状況!$A$1:$Z$48</definedName>
    <definedName name="_xlnm.Print_Area" localSheetId="2">'汚泥処理運転状況 (2)'!$A$1:$X$49</definedName>
  </definedNames>
  <calcPr calcId="162913"/>
</workbook>
</file>

<file path=xl/calcChain.xml><?xml version="1.0" encoding="utf-8"?>
<calcChain xmlns="http://schemas.openxmlformats.org/spreadsheetml/2006/main">
  <c r="D9" i="9" l="1"/>
  <c r="D10" i="9"/>
  <c r="J48" i="7" l="1"/>
  <c r="H48" i="7"/>
  <c r="F48" i="7"/>
  <c r="D48" i="7"/>
  <c r="J47" i="7"/>
  <c r="H47" i="7"/>
  <c r="F47" i="7"/>
  <c r="D47" i="7"/>
  <c r="J46" i="7"/>
  <c r="H46" i="7"/>
  <c r="F46" i="7"/>
  <c r="D46" i="7"/>
  <c r="J45" i="7"/>
  <c r="H45" i="7"/>
  <c r="F45" i="7"/>
  <c r="D45" i="7"/>
  <c r="J44" i="7"/>
  <c r="H44" i="7"/>
  <c r="F44" i="7"/>
  <c r="D44" i="7"/>
  <c r="E41" i="7"/>
  <c r="E40" i="7"/>
  <c r="E39" i="7"/>
  <c r="E38" i="7"/>
  <c r="E37" i="7"/>
  <c r="E36" i="7"/>
  <c r="W35" i="7"/>
  <c r="U35" i="7"/>
  <c r="S35" i="7"/>
  <c r="Q35" i="7"/>
  <c r="E35" i="7"/>
  <c r="W34" i="7"/>
  <c r="U34" i="7"/>
  <c r="S34" i="7"/>
  <c r="Q34" i="7"/>
  <c r="E34" i="7"/>
  <c r="W33" i="7"/>
  <c r="U33" i="7"/>
  <c r="S33" i="7"/>
  <c r="Q33" i="7"/>
  <c r="E33" i="7"/>
  <c r="W32" i="7"/>
  <c r="U32" i="7"/>
  <c r="S32" i="7"/>
  <c r="Q32" i="7"/>
  <c r="E32" i="7"/>
  <c r="W31" i="7"/>
  <c r="U31" i="7"/>
  <c r="Q31" i="7"/>
  <c r="E31" i="7"/>
  <c r="W30" i="7"/>
  <c r="U30" i="7"/>
  <c r="Q30" i="7"/>
  <c r="E30" i="7"/>
  <c r="W29" i="7"/>
  <c r="U29" i="7"/>
  <c r="Q29" i="7"/>
  <c r="E29" i="7"/>
  <c r="W28" i="7"/>
  <c r="U28" i="7"/>
  <c r="Q28" i="7"/>
  <c r="I28" i="7"/>
  <c r="E28" i="7"/>
  <c r="W27" i="7"/>
  <c r="U27" i="7"/>
  <c r="S27" i="7"/>
  <c r="Q27" i="7"/>
  <c r="I27" i="7"/>
  <c r="E27" i="7"/>
  <c r="W26" i="7"/>
  <c r="U26" i="7"/>
  <c r="S26" i="7"/>
  <c r="Q26" i="7"/>
  <c r="I26" i="7"/>
  <c r="E26" i="7"/>
  <c r="W25" i="7"/>
  <c r="U25" i="7"/>
  <c r="S25" i="7"/>
  <c r="Q25" i="7"/>
  <c r="I25" i="7"/>
  <c r="E25" i="7"/>
  <c r="W24" i="7"/>
  <c r="U24" i="7"/>
  <c r="Q24" i="7"/>
  <c r="I24" i="7"/>
  <c r="E24" i="7"/>
  <c r="W23" i="7"/>
  <c r="U23" i="7"/>
  <c r="S23" i="7"/>
  <c r="Q23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K15" i="7"/>
  <c r="I15" i="7"/>
  <c r="G15" i="7"/>
  <c r="E15" i="7"/>
  <c r="K14" i="7"/>
  <c r="I14" i="7"/>
  <c r="G14" i="7"/>
  <c r="E14" i="7"/>
  <c r="W13" i="7"/>
  <c r="U13" i="7"/>
  <c r="S13" i="7"/>
  <c r="Q13" i="7"/>
  <c r="K13" i="7"/>
  <c r="I13" i="7"/>
  <c r="G13" i="7"/>
  <c r="E13" i="7"/>
  <c r="W12" i="7"/>
  <c r="U12" i="7"/>
  <c r="S12" i="7"/>
  <c r="Q12" i="7"/>
  <c r="K12" i="7"/>
  <c r="I12" i="7"/>
  <c r="G12" i="7"/>
  <c r="E12" i="7"/>
  <c r="W11" i="7"/>
  <c r="U11" i="7"/>
  <c r="S11" i="7"/>
  <c r="Q11" i="7"/>
  <c r="K11" i="7"/>
  <c r="I11" i="7"/>
  <c r="G11" i="7"/>
  <c r="E11" i="7"/>
  <c r="W10" i="7"/>
  <c r="U10" i="7"/>
  <c r="S10" i="7"/>
  <c r="Q10" i="7"/>
  <c r="K10" i="7"/>
  <c r="I10" i="7"/>
  <c r="G10" i="7"/>
  <c r="E10" i="7"/>
  <c r="W9" i="7"/>
  <c r="W14" i="7" s="1"/>
  <c r="U9" i="7"/>
  <c r="U14" i="7" s="1"/>
  <c r="S9" i="7"/>
  <c r="S14" i="7" s="1"/>
  <c r="Q9" i="7"/>
  <c r="Q14" i="7" s="1"/>
  <c r="K9" i="7"/>
  <c r="I9" i="7"/>
  <c r="G9" i="7"/>
  <c r="E9" i="7"/>
  <c r="K8" i="7"/>
  <c r="I8" i="7"/>
  <c r="G8" i="7"/>
  <c r="E8" i="7"/>
  <c r="W7" i="7"/>
  <c r="U7" i="7"/>
  <c r="S7" i="7"/>
  <c r="Q7" i="7"/>
  <c r="K7" i="7"/>
  <c r="I7" i="7"/>
  <c r="G7" i="7"/>
  <c r="E7" i="7"/>
  <c r="W6" i="7"/>
  <c r="U6" i="7"/>
  <c r="S6" i="7"/>
  <c r="Q6" i="7"/>
  <c r="K6" i="7"/>
  <c r="I6" i="7"/>
  <c r="G6" i="7"/>
  <c r="E6" i="7"/>
  <c r="W5" i="7"/>
  <c r="U5" i="7"/>
  <c r="S5" i="7"/>
  <c r="K5" i="7"/>
  <c r="I5" i="7"/>
  <c r="G5" i="7"/>
  <c r="E5" i="7"/>
  <c r="W4" i="7"/>
  <c r="U4" i="7"/>
  <c r="S4" i="7"/>
  <c r="Q4" i="7"/>
  <c r="K4" i="7"/>
  <c r="I4" i="7"/>
  <c r="G4" i="7"/>
  <c r="E4" i="7"/>
  <c r="W3" i="7"/>
  <c r="U3" i="7"/>
  <c r="S3" i="7"/>
  <c r="S8" i="7" s="1"/>
  <c r="K3" i="7"/>
  <c r="I3" i="7"/>
  <c r="G3" i="7"/>
  <c r="E3" i="7"/>
  <c r="W8" i="7" l="1"/>
  <c r="U8" i="7"/>
</calcChain>
</file>

<file path=xl/comments1.xml><?xml version="1.0" encoding="utf-8"?>
<comments xmlns="http://schemas.openxmlformats.org/spreadsheetml/2006/main">
  <authors>
    <author>Administrator</author>
  </authors>
  <commentList>
    <comment ref="P50" authorId="0" shapeId="0">
      <text>
        <r>
          <rPr>
            <sz val="10"/>
            <color indexed="81"/>
            <rFont val="ＭＳ Ｐゴシック"/>
            <family val="3"/>
            <charset val="128"/>
          </rPr>
          <t>うるう年（2020年2月：令和2年2月）は366に変更すること
令和元年度（令和2年2月）、令和5年度、以降4年毎</t>
        </r>
      </text>
    </comment>
  </commentList>
</comments>
</file>

<file path=xl/sharedStrings.xml><?xml version="1.0" encoding="utf-8"?>
<sst xmlns="http://schemas.openxmlformats.org/spreadsheetml/2006/main" count="485" uniqueCount="146">
  <si>
    <t>-</t>
  </si>
  <si>
    <t>%</t>
    <phoneticPr fontId="4"/>
  </si>
  <si>
    <t>倍</t>
    <rPh sb="0" eb="1">
      <t>バイ</t>
    </rPh>
    <phoneticPr fontId="4"/>
  </si>
  <si>
    <t>kg/日</t>
    <rPh sb="3" eb="4">
      <t>ニチ</t>
    </rPh>
    <phoneticPr fontId="4"/>
  </si>
  <si>
    <t>ｔ/日</t>
  </si>
  <si>
    <t>t/日</t>
  </si>
  <si>
    <t>投入固形物量</t>
  </si>
  <si>
    <t>投入汚泥濃度</t>
  </si>
  <si>
    <t>脱水ケーキ量</t>
  </si>
  <si>
    <t>引抜有機物量</t>
  </si>
  <si>
    <t>スクリュープレス</t>
  </si>
  <si>
    <t>日</t>
  </si>
  <si>
    <t>1系</t>
    <rPh sb="1" eb="2">
      <t>ケイ</t>
    </rPh>
    <phoneticPr fontId="4"/>
  </si>
  <si>
    <t>2系</t>
    <rPh sb="1" eb="2">
      <t>ケイ</t>
    </rPh>
    <phoneticPr fontId="4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</si>
  <si>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/日</t>
    </r>
    <phoneticPr fontId="4"/>
  </si>
  <si>
    <r>
      <t>m</t>
    </r>
    <r>
      <rPr>
        <vertAlign val="superscript"/>
        <sz val="10.5"/>
        <rFont val="ＭＳ Ｐ明朝"/>
        <family val="1"/>
        <charset val="128"/>
      </rPr>
      <t>3</t>
    </r>
    <phoneticPr fontId="4"/>
  </si>
  <si>
    <t>○消化槽</t>
    <rPh sb="1" eb="3">
      <t>ショウカ</t>
    </rPh>
    <rPh sb="3" eb="4">
      <t>ソウ</t>
    </rPh>
    <phoneticPr fontId="4"/>
  </si>
  <si>
    <t>東灘処理場</t>
  </si>
  <si>
    <t>西部処理場</t>
  </si>
  <si>
    <t>垂水処理場</t>
    <rPh sb="0" eb="2">
      <t>タルミ</t>
    </rPh>
    <rPh sb="2" eb="5">
      <t>ショリジョウ</t>
    </rPh>
    <phoneticPr fontId="4"/>
  </si>
  <si>
    <t>玉津処理場</t>
  </si>
  <si>
    <t>投入汚泥量</t>
    <phoneticPr fontId="4"/>
  </si>
  <si>
    <t>全体</t>
    <rPh sb="0" eb="2">
      <t>ゼンタイ</t>
    </rPh>
    <phoneticPr fontId="4"/>
  </si>
  <si>
    <t>消化タンク容量</t>
  </si>
  <si>
    <t>滞留日数</t>
    <phoneticPr fontId="4"/>
  </si>
  <si>
    <t>投入固形物量</t>
    <phoneticPr fontId="4"/>
  </si>
  <si>
    <t>投入有機物量</t>
    <phoneticPr fontId="4"/>
  </si>
  <si>
    <t>消化汚泥濃度</t>
  </si>
  <si>
    <t>溢流固形物量</t>
    <phoneticPr fontId="4"/>
  </si>
  <si>
    <t>溢流有機物量</t>
    <phoneticPr fontId="4"/>
  </si>
  <si>
    <t>分解有機物量</t>
    <phoneticPr fontId="4"/>
  </si>
  <si>
    <t>有機物減少率</t>
    <phoneticPr fontId="4"/>
  </si>
  <si>
    <t>消化率</t>
    <phoneticPr fontId="4"/>
  </si>
  <si>
    <t>○ガス発生量（消化槽全体）</t>
    <rPh sb="3" eb="5">
      <t>ハッセイ</t>
    </rPh>
    <rPh sb="5" eb="6">
      <t>リョウ</t>
    </rPh>
    <rPh sb="7" eb="9">
      <t>ショウカ</t>
    </rPh>
    <rPh sb="9" eb="10">
      <t>ソウ</t>
    </rPh>
    <rPh sb="10" eb="12">
      <t>ゼンタイ</t>
    </rPh>
    <phoneticPr fontId="4"/>
  </si>
  <si>
    <t>ガス発生量</t>
    <phoneticPr fontId="4"/>
  </si>
  <si>
    <t>　投入量あたり</t>
    <phoneticPr fontId="4"/>
  </si>
  <si>
    <t>　投入固形物あたり</t>
    <phoneticPr fontId="4"/>
  </si>
  <si>
    <t>　分解有機物あたり</t>
    <phoneticPr fontId="4"/>
  </si>
  <si>
    <t>　処理場流入水あたり</t>
    <phoneticPr fontId="4"/>
  </si>
  <si>
    <t>供給汚泥量</t>
    <rPh sb="0" eb="2">
      <t>キョウキュウ</t>
    </rPh>
    <rPh sb="2" eb="4">
      <t>オデイ</t>
    </rPh>
    <rPh sb="4" eb="5">
      <t>リョウ</t>
    </rPh>
    <phoneticPr fontId="4"/>
  </si>
  <si>
    <t>○脱水設備</t>
    <phoneticPr fontId="4"/>
  </si>
  <si>
    <t>脱水固形物量</t>
  </si>
  <si>
    <t>年度の日数</t>
    <rPh sb="0" eb="2">
      <t>ネンド</t>
    </rPh>
    <rPh sb="3" eb="5">
      <t>ニッスウ</t>
    </rPh>
    <phoneticPr fontId="4"/>
  </si>
  <si>
    <t>◆H30年度　汚泥処理運転状況（年平均値）</t>
    <rPh sb="4" eb="6">
      <t>ネンド</t>
    </rPh>
    <rPh sb="7" eb="9">
      <t>オデイ</t>
    </rPh>
    <rPh sb="9" eb="11">
      <t>ショリ</t>
    </rPh>
    <rPh sb="11" eb="13">
      <t>ウンテン</t>
    </rPh>
    <rPh sb="13" eb="15">
      <t>ジョウキョウ</t>
    </rPh>
    <rPh sb="16" eb="17">
      <t>ネン</t>
    </rPh>
    <rPh sb="17" eb="20">
      <t>ヘイキンチ</t>
    </rPh>
    <phoneticPr fontId="4"/>
  </si>
  <si>
    <t>消化槽温度</t>
    <rPh sb="0" eb="2">
      <t>ショウカ</t>
    </rPh>
    <rPh sb="2" eb="3">
      <t>ソウ</t>
    </rPh>
    <rPh sb="3" eb="5">
      <t>オンド</t>
    </rPh>
    <phoneticPr fontId="4"/>
  </si>
  <si>
    <t>℃</t>
    <phoneticPr fontId="4"/>
  </si>
  <si>
    <t>卵形1号　</t>
    <phoneticPr fontId="4"/>
  </si>
  <si>
    <t>t/日</t>
    <phoneticPr fontId="4"/>
  </si>
  <si>
    <t>卵形2号</t>
    <phoneticPr fontId="4"/>
  </si>
  <si>
    <t>卵形3号</t>
    <phoneticPr fontId="4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</si>
  <si>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/泥m</t>
    </r>
    <r>
      <rPr>
        <vertAlign val="superscript"/>
        <sz val="10.5"/>
        <rFont val="ＭＳ Ｐ明朝"/>
        <family val="1"/>
        <charset val="128"/>
      </rPr>
      <t>3</t>
    </r>
    <phoneticPr fontId="4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</si>
  <si>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/kg</t>
    </r>
    <phoneticPr fontId="4"/>
  </si>
  <si>
    <r>
      <t>m</t>
    </r>
    <r>
      <rPr>
        <vertAlign val="superscript"/>
        <sz val="10.5"/>
        <rFont val="ＭＳ Ｐ明朝"/>
        <family val="1"/>
        <charset val="128"/>
      </rPr>
      <t>3</t>
    </r>
    <r>
      <rPr>
        <sz val="10.5"/>
        <rFont val="ＭＳ Ｐ明朝"/>
        <family val="1"/>
        <charset val="128"/>
      </rPr>
      <t>/千m</t>
    </r>
    <r>
      <rPr>
        <vertAlign val="superscript"/>
        <sz val="10.5"/>
        <rFont val="ＭＳ Ｐ明朝"/>
        <family val="1"/>
        <charset val="128"/>
      </rPr>
      <t>3</t>
    </r>
    <phoneticPr fontId="4"/>
  </si>
  <si>
    <t>薬品</t>
    <rPh sb="0" eb="2">
      <t>ヤクヒン</t>
    </rPh>
    <phoneticPr fontId="4"/>
  </si>
  <si>
    <t>ｋｇ/日</t>
    <rPh sb="3" eb="4">
      <t>ニチ</t>
    </rPh>
    <phoneticPr fontId="4"/>
  </si>
  <si>
    <t>-</t>
    <phoneticPr fontId="4"/>
  </si>
  <si>
    <t>○濃縮設備</t>
    <rPh sb="1" eb="3">
      <t>ノウシュク</t>
    </rPh>
    <rPh sb="3" eb="5">
      <t>セツビ</t>
    </rPh>
    <phoneticPr fontId="4"/>
  </si>
  <si>
    <t>投入汚泥量</t>
    <rPh sb="0" eb="2">
      <t>トウニュウ</t>
    </rPh>
    <rPh sb="2" eb="4">
      <t>オデイ</t>
    </rPh>
    <rPh sb="4" eb="5">
      <t>リョウ</t>
    </rPh>
    <phoneticPr fontId="4"/>
  </si>
  <si>
    <t>抽出汚泥量</t>
    <rPh sb="0" eb="2">
      <t>チュウシュツ</t>
    </rPh>
    <rPh sb="2" eb="4">
      <t>オデイ</t>
    </rPh>
    <rPh sb="4" eb="5">
      <t>リョウ</t>
    </rPh>
    <phoneticPr fontId="4"/>
  </si>
  <si>
    <t>引抜固形物量</t>
    <phoneticPr fontId="4"/>
  </si>
  <si>
    <t>生汚泥</t>
    <rPh sb="0" eb="1">
      <t>ナマ</t>
    </rPh>
    <rPh sb="1" eb="3">
      <t>オデイ</t>
    </rPh>
    <phoneticPr fontId="4"/>
  </si>
  <si>
    <t>余剰汚泥</t>
    <rPh sb="0" eb="2">
      <t>ヨジョウ</t>
    </rPh>
    <rPh sb="2" eb="4">
      <t>オデイ</t>
    </rPh>
    <phoneticPr fontId="4"/>
  </si>
  <si>
    <t>濃縮倍率</t>
    <rPh sb="0" eb="2">
      <t>ノウシュク</t>
    </rPh>
    <rPh sb="2" eb="4">
      <t>バイリツ</t>
    </rPh>
    <phoneticPr fontId="4"/>
  </si>
  <si>
    <r>
      <t>m</t>
    </r>
    <r>
      <rPr>
        <vertAlign val="superscript"/>
        <sz val="10.5"/>
        <color theme="1"/>
        <rFont val="ＭＳ Ｐゴシック"/>
        <family val="3"/>
        <charset val="128"/>
        <scheme val="major"/>
      </rPr>
      <t>3</t>
    </r>
    <r>
      <rPr>
        <sz val="10.5"/>
        <color theme="1"/>
        <rFont val="ＭＳ Ｐゴシック"/>
        <family val="3"/>
        <charset val="128"/>
        <scheme val="major"/>
      </rPr>
      <t>/日</t>
    </r>
    <rPh sb="3" eb="4">
      <t>ニチ</t>
    </rPh>
    <phoneticPr fontId="5"/>
  </si>
  <si>
    <t>高分子使用量</t>
    <rPh sb="0" eb="3">
      <t>コウブンシ</t>
    </rPh>
    <rPh sb="3" eb="6">
      <t>シヨウリョウ</t>
    </rPh>
    <phoneticPr fontId="4"/>
  </si>
  <si>
    <t>高分子添加率</t>
    <rPh sb="0" eb="3">
      <t>コウブンシ</t>
    </rPh>
    <rPh sb="3" eb="5">
      <t>テンカ</t>
    </rPh>
    <rPh sb="5" eb="6">
      <t>リツ</t>
    </rPh>
    <phoneticPr fontId="4"/>
  </si>
  <si>
    <t>ポリ鉄使用量</t>
    <rPh sb="2" eb="3">
      <t>テツ</t>
    </rPh>
    <rPh sb="3" eb="6">
      <t>シヨウリョウ</t>
    </rPh>
    <phoneticPr fontId="4"/>
  </si>
  <si>
    <t>ポリ鉄添加率</t>
    <rPh sb="2" eb="3">
      <t>テツ</t>
    </rPh>
    <rPh sb="3" eb="5">
      <t>テンカ</t>
    </rPh>
    <rPh sb="5" eb="6">
      <t>リツ</t>
    </rPh>
    <phoneticPr fontId="4"/>
  </si>
  <si>
    <t>スクリュー</t>
    <phoneticPr fontId="4"/>
  </si>
  <si>
    <t>ベルト</t>
    <phoneticPr fontId="4"/>
  </si>
  <si>
    <t>DS当り%</t>
    <rPh sb="2" eb="3">
      <t>アタ</t>
    </rPh>
    <phoneticPr fontId="4"/>
  </si>
  <si>
    <t>※東灘処理場は生汚泥の濃縮設備なし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4"/>
  </si>
  <si>
    <t>※東灘処理場：生汚泥の濃縮設備なし</t>
    <rPh sb="1" eb="3">
      <t>ヒガシナダ</t>
    </rPh>
    <rPh sb="3" eb="5">
      <t>ショリ</t>
    </rPh>
    <rPh sb="5" eb="6">
      <t>ジョウ</t>
    </rPh>
    <rPh sb="7" eb="8">
      <t>ナマ</t>
    </rPh>
    <rPh sb="8" eb="10">
      <t>オデイ</t>
    </rPh>
    <rPh sb="11" eb="13">
      <t>ノウシュク</t>
    </rPh>
    <rPh sb="13" eb="15">
      <t>セツビ</t>
    </rPh>
    <phoneticPr fontId="4"/>
  </si>
  <si>
    <t>投入汚泥量(余剰汚泥)</t>
    <rPh sb="0" eb="2">
      <t>トウニュウ</t>
    </rPh>
    <rPh sb="2" eb="4">
      <t>オデイ</t>
    </rPh>
    <rPh sb="4" eb="5">
      <t>リョウ</t>
    </rPh>
    <rPh sb="6" eb="8">
      <t>ヨジョウ</t>
    </rPh>
    <rPh sb="8" eb="10">
      <t>オデイ</t>
    </rPh>
    <phoneticPr fontId="4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</si>
  <si>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/日</t>
    </r>
    <phoneticPr fontId="4"/>
  </si>
  <si>
    <r>
      <t>m</t>
    </r>
    <r>
      <rPr>
        <vertAlign val="superscript"/>
        <sz val="11"/>
        <rFont val="游ゴシック"/>
        <family val="3"/>
        <charset val="128"/>
      </rPr>
      <t>3</t>
    </r>
    <phoneticPr fontId="4"/>
  </si>
  <si>
    <t>投入汚泥量(生汚泥)</t>
    <rPh sb="6" eb="7">
      <t>ナマ</t>
    </rPh>
    <rPh sb="7" eb="9">
      <t>オデイ</t>
    </rPh>
    <phoneticPr fontId="4"/>
  </si>
  <si>
    <r>
      <t>m</t>
    </r>
    <r>
      <rPr>
        <vertAlign val="superscript"/>
        <sz val="11"/>
        <color theme="1"/>
        <rFont val="游ゴシック"/>
        <family val="3"/>
        <charset val="128"/>
      </rPr>
      <t>3</t>
    </r>
    <r>
      <rPr>
        <sz val="11"/>
        <color theme="1"/>
        <rFont val="游ゴシック"/>
        <family val="3"/>
        <charset val="128"/>
      </rPr>
      <t>/日</t>
    </r>
    <rPh sb="3" eb="4">
      <t>ニチ</t>
    </rPh>
    <phoneticPr fontId="5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</si>
  <si>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/泥m</t>
    </r>
    <r>
      <rPr>
        <vertAlign val="superscript"/>
        <sz val="11"/>
        <rFont val="游ゴシック"/>
        <family val="3"/>
        <charset val="128"/>
      </rPr>
      <t>3</t>
    </r>
    <phoneticPr fontId="4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</si>
  <si>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/kg</t>
    </r>
    <phoneticPr fontId="4"/>
  </si>
  <si>
    <r>
      <t>m</t>
    </r>
    <r>
      <rPr>
        <vertAlign val="superscript"/>
        <sz val="11"/>
        <rFont val="游ゴシック"/>
        <family val="3"/>
        <charset val="128"/>
      </rPr>
      <t>3</t>
    </r>
    <r>
      <rPr>
        <sz val="11"/>
        <rFont val="游ゴシック"/>
        <family val="3"/>
        <charset val="128"/>
      </rPr>
      <t>/千m</t>
    </r>
    <r>
      <rPr>
        <vertAlign val="superscript"/>
        <sz val="11"/>
        <rFont val="游ゴシック"/>
        <family val="3"/>
        <charset val="128"/>
      </rPr>
      <t>3</t>
    </r>
    <phoneticPr fontId="4"/>
  </si>
  <si>
    <t>※玉津処理場：生汚泥と余剰汚泥を混合し、余剰濃縮機により濃縮。</t>
    <rPh sb="1" eb="3">
      <t>タマツ</t>
    </rPh>
    <rPh sb="3" eb="6">
      <t>ショリジョウ</t>
    </rPh>
    <rPh sb="7" eb="8">
      <t>ナマ</t>
    </rPh>
    <rPh sb="8" eb="10">
      <t>オデイ</t>
    </rPh>
    <rPh sb="11" eb="13">
      <t>ヨジョウ</t>
    </rPh>
    <rPh sb="13" eb="15">
      <t>オデイ</t>
    </rPh>
    <rPh sb="16" eb="18">
      <t>コンゴウ</t>
    </rPh>
    <rPh sb="20" eb="22">
      <t>ヨジョウ</t>
    </rPh>
    <rPh sb="22" eb="24">
      <t>ノウシュク</t>
    </rPh>
    <rPh sb="24" eb="25">
      <t>キ</t>
    </rPh>
    <rPh sb="28" eb="30">
      <t>ノウシュク</t>
    </rPh>
    <phoneticPr fontId="4"/>
  </si>
  <si>
    <t>〇汚泥処理運転状況（年平均値）</t>
    <rPh sb="1" eb="3">
      <t>オデイ</t>
    </rPh>
    <rPh sb="3" eb="5">
      <t>ショリ</t>
    </rPh>
    <rPh sb="5" eb="7">
      <t>ウンテン</t>
    </rPh>
    <rPh sb="7" eb="9">
      <t>ジョウキョウ</t>
    </rPh>
    <rPh sb="10" eb="11">
      <t>ネン</t>
    </rPh>
    <rPh sb="11" eb="14">
      <t>ヘイキンチ</t>
    </rPh>
    <phoneticPr fontId="4"/>
  </si>
  <si>
    <t>(1)濃縮設備</t>
    <rPh sb="3" eb="5">
      <t>ノウシュク</t>
    </rPh>
    <rPh sb="5" eb="7">
      <t>セツビ</t>
    </rPh>
    <phoneticPr fontId="4"/>
  </si>
  <si>
    <t>(2)脱水設備</t>
    <phoneticPr fontId="4"/>
  </si>
  <si>
    <t>(3)消化槽</t>
    <rPh sb="3" eb="5">
      <t>ショウカ</t>
    </rPh>
    <rPh sb="5" eb="6">
      <t>ソウ</t>
    </rPh>
    <phoneticPr fontId="4"/>
  </si>
  <si>
    <t>　○脱水ケーキ発生量及び含水率（令和６年度）</t>
    <rPh sb="2" eb="4">
      <t>ダッスイ</t>
    </rPh>
    <rPh sb="7" eb="9">
      <t>ハッセイ</t>
    </rPh>
    <rPh sb="9" eb="10">
      <t>リョウ</t>
    </rPh>
    <rPh sb="10" eb="11">
      <t>オヨ</t>
    </rPh>
    <rPh sb="12" eb="14">
      <t>ガンスイ</t>
    </rPh>
    <rPh sb="14" eb="15">
      <t>リツ</t>
    </rPh>
    <rPh sb="16" eb="18">
      <t>レイワ</t>
    </rPh>
    <rPh sb="19" eb="21">
      <t>ネンド</t>
    </rPh>
    <phoneticPr fontId="25"/>
  </si>
  <si>
    <t>処理場名</t>
    <rPh sb="0" eb="2">
      <t>ショリ</t>
    </rPh>
    <rPh sb="2" eb="3">
      <t>ジョウ</t>
    </rPh>
    <rPh sb="3" eb="4">
      <t>メイ</t>
    </rPh>
    <phoneticPr fontId="25"/>
  </si>
  <si>
    <t>脱水機</t>
    <rPh sb="0" eb="2">
      <t>ダッスイ</t>
    </rPh>
    <rPh sb="2" eb="3">
      <t>キ</t>
    </rPh>
    <phoneticPr fontId="25"/>
  </si>
  <si>
    <t>脱水ケーキ発生量（t/年）</t>
    <rPh sb="0" eb="2">
      <t>ダッスイ</t>
    </rPh>
    <rPh sb="5" eb="7">
      <t>ハッセイ</t>
    </rPh>
    <rPh sb="7" eb="8">
      <t>リョウ</t>
    </rPh>
    <rPh sb="11" eb="12">
      <t>ネン</t>
    </rPh>
    <phoneticPr fontId="25"/>
  </si>
  <si>
    <t>含水率（％）</t>
    <rPh sb="0" eb="2">
      <t>ガンスイ</t>
    </rPh>
    <rPh sb="2" eb="3">
      <t>リツ</t>
    </rPh>
    <phoneticPr fontId="25"/>
  </si>
  <si>
    <t>東灘処理場</t>
    <rPh sb="0" eb="2">
      <t>ヒガシナダ</t>
    </rPh>
    <rPh sb="2" eb="4">
      <t>ショリ</t>
    </rPh>
    <rPh sb="4" eb="5">
      <t>ジョウ</t>
    </rPh>
    <phoneticPr fontId="25"/>
  </si>
  <si>
    <t>西部処理場</t>
    <rPh sb="0" eb="2">
      <t>セイブ</t>
    </rPh>
    <rPh sb="2" eb="4">
      <t>ショリ</t>
    </rPh>
    <rPh sb="4" eb="5">
      <t>ジョウ</t>
    </rPh>
    <phoneticPr fontId="25"/>
  </si>
  <si>
    <t>ベルトプレス</t>
    <phoneticPr fontId="25"/>
  </si>
  <si>
    <t>垂水処理場</t>
    <rPh sb="0" eb="2">
      <t>タルミ</t>
    </rPh>
    <rPh sb="2" eb="4">
      <t>ショリ</t>
    </rPh>
    <rPh sb="4" eb="5">
      <t>ジョウ</t>
    </rPh>
    <phoneticPr fontId="25"/>
  </si>
  <si>
    <t>スクリュープレス</t>
    <phoneticPr fontId="25"/>
  </si>
  <si>
    <t>玉津処理場</t>
    <rPh sb="0" eb="2">
      <t>タマツ</t>
    </rPh>
    <rPh sb="2" eb="4">
      <t>ショリ</t>
    </rPh>
    <rPh sb="4" eb="5">
      <t>ジョウ</t>
    </rPh>
    <phoneticPr fontId="25"/>
  </si>
  <si>
    <t>合計</t>
    <rPh sb="0" eb="2">
      <t>ゴウケイ</t>
    </rPh>
    <phoneticPr fontId="25"/>
  </si>
  <si>
    <t>　○経年変化</t>
    <rPh sb="2" eb="4">
      <t>ケイネン</t>
    </rPh>
    <rPh sb="4" eb="6">
      <t>ヘンカ</t>
    </rPh>
    <phoneticPr fontId="25"/>
  </si>
  <si>
    <t>　　（1）脱水ケーキ発生量</t>
    <rPh sb="5" eb="7">
      <t>ダッスイ</t>
    </rPh>
    <rPh sb="10" eb="12">
      <t>ハッセイ</t>
    </rPh>
    <rPh sb="12" eb="13">
      <t>リョウ</t>
    </rPh>
    <phoneticPr fontId="25"/>
  </si>
  <si>
    <t>ベルトプレス</t>
  </si>
  <si>
    <t>市会資料より貼り付け（図3-3）</t>
    <rPh sb="0" eb="2">
      <t>シカイ</t>
    </rPh>
    <rPh sb="2" eb="4">
      <t>シリョウ</t>
    </rPh>
    <rPh sb="6" eb="7">
      <t>ハ</t>
    </rPh>
    <rPh sb="8" eb="9">
      <t>ツ</t>
    </rPh>
    <rPh sb="11" eb="12">
      <t>ズ</t>
    </rPh>
    <phoneticPr fontId="25"/>
  </si>
  <si>
    <t>H17からグラフ</t>
    <phoneticPr fontId="25"/>
  </si>
  <si>
    <t>処理場名</t>
    <rPh sb="0" eb="3">
      <t>ショリジョウ</t>
    </rPh>
    <rPh sb="3" eb="4">
      <t>メイ</t>
    </rPh>
    <phoneticPr fontId="4"/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</si>
  <si>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</si>
  <si>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</si>
  <si>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</si>
  <si>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</si>
  <si>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</si>
  <si>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</si>
  <si>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</si>
  <si>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</si>
  <si>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</si>
  <si>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</si>
  <si>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</si>
  <si>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</si>
  <si>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</si>
  <si>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</si>
  <si>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</si>
  <si>
    <t>R2</t>
  </si>
  <si>
    <t>R3</t>
  </si>
  <si>
    <t>R4</t>
  </si>
  <si>
    <t>R5</t>
  </si>
  <si>
    <t>R6</t>
    <phoneticPr fontId="25"/>
  </si>
  <si>
    <t>東灘処理場</t>
    <rPh sb="0" eb="2">
      <t>ヒガシナダ</t>
    </rPh>
    <rPh sb="2" eb="5">
      <t>ショリジョウ</t>
    </rPh>
    <phoneticPr fontId="4"/>
  </si>
  <si>
    <t>ベルト</t>
  </si>
  <si>
    <t>スクリュー</t>
  </si>
  <si>
    <t>西部処理場</t>
    <rPh sb="0" eb="2">
      <t>セイブ</t>
    </rPh>
    <rPh sb="2" eb="5">
      <t>ショリジョウ</t>
    </rPh>
    <phoneticPr fontId="4"/>
  </si>
  <si>
    <t>玉津処理場</t>
    <rPh sb="0" eb="2">
      <t>タマツ</t>
    </rPh>
    <rPh sb="2" eb="5">
      <t>ショリジョウ</t>
    </rPh>
    <phoneticPr fontId="4"/>
  </si>
  <si>
    <t>市会資料より貼り付け（図3-2）</t>
    <rPh sb="0" eb="2">
      <t>シカイ</t>
    </rPh>
    <rPh sb="2" eb="4">
      <t>シリョウ</t>
    </rPh>
    <rPh sb="6" eb="7">
      <t>ハ</t>
    </rPh>
    <rPh sb="8" eb="9">
      <t>ツ</t>
    </rPh>
    <rPh sb="11" eb="12">
      <t>ズ</t>
    </rPh>
    <phoneticPr fontId="25"/>
  </si>
  <si>
    <t>H19からグラフ</t>
    <phoneticPr fontId="25"/>
  </si>
  <si>
    <t>脱水機種類</t>
    <rPh sb="0" eb="2">
      <t>ダッスイ</t>
    </rPh>
    <rPh sb="2" eb="3">
      <t>キ</t>
    </rPh>
    <rPh sb="3" eb="5">
      <t>シュルイ</t>
    </rPh>
    <phoneticPr fontId="4"/>
  </si>
  <si>
    <t>東灘　</t>
    <rPh sb="0" eb="2">
      <t>ヒガシナダ</t>
    </rPh>
    <phoneticPr fontId="4"/>
  </si>
  <si>
    <t>BP</t>
    <phoneticPr fontId="25"/>
  </si>
  <si>
    <t>SP</t>
    <phoneticPr fontId="25"/>
  </si>
  <si>
    <t>西部　</t>
    <rPh sb="0" eb="2">
      <t>セイブ</t>
    </rPh>
    <phoneticPr fontId="4"/>
  </si>
  <si>
    <t>　　（2）含水率</t>
    <rPh sb="5" eb="7">
      <t>ガンスイ</t>
    </rPh>
    <rPh sb="7" eb="8">
      <t>リツ</t>
    </rPh>
    <phoneticPr fontId="25"/>
  </si>
  <si>
    <t>垂水　</t>
    <rPh sb="0" eb="2">
      <t>タルミ</t>
    </rPh>
    <phoneticPr fontId="4"/>
  </si>
  <si>
    <t>玉津　</t>
    <rPh sb="0" eb="2">
      <t>タマツ</t>
    </rPh>
    <phoneticPr fontId="4"/>
  </si>
  <si>
    <t>SP：スクリュープレス</t>
    <phoneticPr fontId="25"/>
  </si>
  <si>
    <t>BP：ベルトプレス</t>
    <phoneticPr fontId="25"/>
  </si>
  <si>
    <t>　</t>
    <phoneticPr fontId="4"/>
  </si>
  <si>
    <t>※玉津処理場：ベルトプレスは一時的に稼働したため、使用量等は</t>
    <rPh sb="1" eb="6">
      <t>タマツショリジョウ</t>
    </rPh>
    <rPh sb="14" eb="17">
      <t>イチジテキ</t>
    </rPh>
    <rPh sb="18" eb="20">
      <t>カドウ</t>
    </rPh>
    <rPh sb="25" eb="27">
      <t>シヨウ</t>
    </rPh>
    <rPh sb="27" eb="28">
      <t>リョウ</t>
    </rPh>
    <rPh sb="28" eb="29">
      <t>トウ</t>
    </rPh>
    <phoneticPr fontId="4"/>
  </si>
  <si>
    <t>　　　　　　　少量のデータとなっている。</t>
    <rPh sb="7" eb="9">
      <t>ショウリョウ</t>
    </rPh>
    <phoneticPr fontId="4"/>
  </si>
  <si>
    <t>※</t>
    <phoneticPr fontId="25"/>
  </si>
  <si>
    <t>※一時的な稼働によるものであり、算出せず</t>
    <rPh sb="1" eb="4">
      <t>イチジテキ</t>
    </rPh>
    <rPh sb="5" eb="7">
      <t>カドウ</t>
    </rPh>
    <rPh sb="16" eb="18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</si>
</sst>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.0;[Red]\-#,##0.0"/>
    <numFmt numFmtId="178" formatCode="0.0"/>
    <numFmt numFmtId="179" formatCode="#,##0.00_);[Red]\(#,##0.00\)"/>
    <numFmt numFmtId="180" formatCode="#,##0_ ;[Red]\-#,##0\ "/>
    <numFmt numFmtId="181" formatCode="0_);[Red]\(0\)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Times New Roman"/>
      <family val="1"/>
    </font>
    <font>
      <sz val="10.5"/>
      <name val="ＭＳ Ｐ明朝"/>
      <family val="1"/>
      <charset val="128"/>
    </font>
    <font>
      <sz val="10.5"/>
      <color indexed="10"/>
      <name val="Times New Roman"/>
      <family val="1"/>
    </font>
    <font>
      <sz val="12"/>
      <name val="Times New Roman"/>
      <family val="1"/>
    </font>
    <font>
      <sz val="12"/>
      <name val="ＭＳ Ｐ明朝"/>
      <family val="1"/>
      <charset val="128"/>
    </font>
    <font>
      <sz val="11"/>
      <name val="Times New Roman"/>
      <family val="1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vertAlign val="superscript"/>
      <sz val="10.5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ajor"/>
    </font>
    <font>
      <vertAlign val="superscript"/>
      <sz val="10.5"/>
      <color theme="1"/>
      <name val="ＭＳ Ｐゴシック"/>
      <family val="3"/>
      <charset val="128"/>
      <scheme val="maj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sz val="10"/>
      <color rgb="FF0000FF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6">
    <xf numFmtId="0" fontId="0" fillId="0" borderId="0" xfId="0"/>
    <xf numFmtId="0" fontId="6" fillId="0" borderId="3" xfId="0" applyNumberFormat="1" applyFont="1" applyBorder="1" applyAlignment="1">
      <alignment horizontal="left" vertical="center" shrinkToFit="1"/>
    </xf>
    <xf numFmtId="0" fontId="5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8" fontId="6" fillId="0" borderId="24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vertical="center" shrinkToFit="1"/>
    </xf>
    <xf numFmtId="38" fontId="6" fillId="0" borderId="4" xfId="1" applyFont="1" applyFill="1" applyBorder="1" applyAlignment="1">
      <alignment horizontal="center" vertical="center"/>
    </xf>
    <xf numFmtId="0" fontId="6" fillId="0" borderId="14" xfId="0" applyNumberFormat="1" applyFont="1" applyBorder="1" applyAlignment="1">
      <alignment horizontal="left" vertical="center" shrinkToFit="1"/>
    </xf>
    <xf numFmtId="0" fontId="6" fillId="0" borderId="0" xfId="0" applyNumberFormat="1" applyFont="1" applyBorder="1" applyAlignment="1">
      <alignment horizontal="left" vertical="center" shrinkToFit="1"/>
    </xf>
    <xf numFmtId="0" fontId="6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 shrinkToFit="1"/>
    </xf>
    <xf numFmtId="0" fontId="10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vertical="center"/>
    </xf>
    <xf numFmtId="178" fontId="9" fillId="0" borderId="0" xfId="1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/>
    </xf>
    <xf numFmtId="178" fontId="9" fillId="0" borderId="45" xfId="1" applyNumberFormat="1" applyFont="1" applyBorder="1" applyAlignment="1">
      <alignment horizontal="left"/>
    </xf>
    <xf numFmtId="0" fontId="6" fillId="0" borderId="41" xfId="0" applyNumberFormat="1" applyFont="1" applyBorder="1" applyAlignment="1">
      <alignment vertical="center" shrinkToFit="1"/>
    </xf>
    <xf numFmtId="38" fontId="6" fillId="0" borderId="2" xfId="1" applyFont="1" applyBorder="1" applyAlignment="1">
      <alignment vertical="center" shrinkToFit="1"/>
    </xf>
    <xf numFmtId="38" fontId="5" fillId="0" borderId="0" xfId="1" applyFont="1" applyBorder="1" applyAlignment="1">
      <alignment vertical="center"/>
    </xf>
    <xf numFmtId="178" fontId="6" fillId="0" borderId="2" xfId="0" applyNumberFormat="1" applyFont="1" applyBorder="1" applyAlignment="1">
      <alignment vertical="center" shrinkToFit="1"/>
    </xf>
    <xf numFmtId="178" fontId="5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 shrinkToFit="1"/>
    </xf>
    <xf numFmtId="0" fontId="6" fillId="0" borderId="6" xfId="0" applyNumberFormat="1" applyFont="1" applyBorder="1" applyAlignment="1">
      <alignment vertical="center" shrinkToFit="1"/>
    </xf>
    <xf numFmtId="0" fontId="5" fillId="0" borderId="26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left"/>
    </xf>
    <xf numFmtId="0" fontId="6" fillId="0" borderId="2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left" vertical="center"/>
    </xf>
    <xf numFmtId="0" fontId="6" fillId="0" borderId="47" xfId="0" applyNumberFormat="1" applyFont="1" applyBorder="1" applyAlignment="1">
      <alignment vertical="center" shrinkToFit="1"/>
    </xf>
    <xf numFmtId="0" fontId="9" fillId="0" borderId="45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left" vertical="center" shrinkToFit="1"/>
    </xf>
    <xf numFmtId="0" fontId="6" fillId="0" borderId="6" xfId="0" applyNumberFormat="1" applyFont="1" applyBorder="1" applyAlignment="1">
      <alignment horizontal="left" vertical="center" shrinkToFit="1"/>
    </xf>
    <xf numFmtId="0" fontId="9" fillId="0" borderId="0" xfId="0" applyNumberFormat="1" applyFont="1" applyBorder="1" applyAlignment="1">
      <alignment horizontal="left" vertical="center"/>
    </xf>
    <xf numFmtId="0" fontId="6" fillId="0" borderId="26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center" textRotation="255" wrapText="1"/>
    </xf>
    <xf numFmtId="38" fontId="5" fillId="0" borderId="0" xfId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vertical="center" shrinkToFit="1"/>
    </xf>
    <xf numFmtId="178" fontId="6" fillId="0" borderId="1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180" fontId="6" fillId="0" borderId="4" xfId="1" applyNumberFormat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40" fontId="6" fillId="0" borderId="4" xfId="1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 textRotation="255"/>
    </xf>
    <xf numFmtId="1" fontId="14" fillId="0" borderId="0" xfId="0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1" fontId="6" fillId="0" borderId="27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 vertical="center" textRotation="255" wrapText="1"/>
    </xf>
    <xf numFmtId="0" fontId="6" fillId="0" borderId="0" xfId="0" applyNumberFormat="1" applyFont="1" applyFill="1" applyBorder="1" applyAlignment="1">
      <alignment horizontal="left" vertical="center"/>
    </xf>
    <xf numFmtId="179" fontId="6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/>
    </xf>
    <xf numFmtId="0" fontId="6" fillId="0" borderId="47" xfId="0" applyNumberFormat="1" applyFont="1" applyBorder="1" applyAlignment="1">
      <alignment horizontal="center" vertical="center" textRotation="255"/>
    </xf>
    <xf numFmtId="1" fontId="6" fillId="0" borderId="47" xfId="0" applyNumberFormat="1" applyFont="1" applyFill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left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6" fillId="0" borderId="23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16" fillId="2" borderId="28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6" fillId="0" borderId="7" xfId="0" applyNumberFormat="1" applyFont="1" applyBorder="1" applyAlignment="1">
      <alignment horizontal="left" vertical="center" shrinkToFit="1"/>
    </xf>
    <xf numFmtId="0" fontId="6" fillId="0" borderId="28" xfId="0" applyNumberFormat="1" applyFont="1" applyBorder="1" applyAlignment="1">
      <alignment horizontal="left" vertical="center" shrinkToFit="1"/>
    </xf>
    <xf numFmtId="0" fontId="5" fillId="0" borderId="25" xfId="0" applyNumberFormat="1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1" fontId="14" fillId="0" borderId="0" xfId="1" applyNumberFormat="1" applyFont="1" applyFill="1" applyBorder="1" applyAlignment="1">
      <alignment horizontal="center" vertical="center"/>
    </xf>
    <xf numFmtId="180" fontId="14" fillId="0" borderId="0" xfId="1" applyNumberFormat="1" applyFont="1" applyFill="1" applyBorder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40" fontId="1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5" fillId="0" borderId="60" xfId="0" applyNumberFormat="1" applyFont="1" applyBorder="1" applyAlignment="1">
      <alignment vertical="center"/>
    </xf>
    <xf numFmtId="0" fontId="9" fillId="0" borderId="65" xfId="0" applyNumberFormat="1" applyFont="1" applyBorder="1" applyAlignment="1">
      <alignment horizontal="center" vertical="center" wrapText="1"/>
    </xf>
    <xf numFmtId="0" fontId="5" fillId="0" borderId="36" xfId="0" applyNumberFormat="1" applyFont="1" applyBorder="1" applyAlignment="1">
      <alignment vertical="center"/>
    </xf>
    <xf numFmtId="0" fontId="9" fillId="0" borderId="66" xfId="0" applyNumberFormat="1" applyFont="1" applyBorder="1" applyAlignment="1">
      <alignment horizontal="center" vertical="center" wrapText="1"/>
    </xf>
    <xf numFmtId="1" fontId="6" fillId="0" borderId="27" xfId="1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178" fontId="6" fillId="0" borderId="8" xfId="1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1" xfId="1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vertical="center" shrinkToFit="1"/>
    </xf>
    <xf numFmtId="178" fontId="18" fillId="0" borderId="24" xfId="0" applyNumberFormat="1" applyFont="1" applyBorder="1" applyAlignment="1">
      <alignment horizontal="center" vertical="center"/>
    </xf>
    <xf numFmtId="0" fontId="18" fillId="0" borderId="12" xfId="0" applyNumberFormat="1" applyFont="1" applyBorder="1" applyAlignment="1">
      <alignment horizontal="left" vertical="center" shrinkToFit="1"/>
    </xf>
    <xf numFmtId="0" fontId="18" fillId="0" borderId="3" xfId="0" applyNumberFormat="1" applyFont="1" applyBorder="1" applyAlignment="1">
      <alignment horizontal="left" vertical="center" shrinkToFit="1"/>
    </xf>
    <xf numFmtId="38" fontId="18" fillId="0" borderId="4" xfId="1" applyFont="1" applyFill="1" applyBorder="1" applyAlignment="1">
      <alignment horizontal="center" vertical="center"/>
    </xf>
    <xf numFmtId="3" fontId="18" fillId="0" borderId="4" xfId="1" applyNumberFormat="1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2" fontId="18" fillId="0" borderId="4" xfId="0" applyNumberFormat="1" applyFont="1" applyFill="1" applyBorder="1" applyAlignment="1">
      <alignment horizontal="center" vertical="center"/>
    </xf>
    <xf numFmtId="0" fontId="18" fillId="0" borderId="14" xfId="0" applyNumberFormat="1" applyFont="1" applyBorder="1" applyAlignment="1">
      <alignment horizontal="left" vertical="center" shrinkToFit="1"/>
    </xf>
    <xf numFmtId="0" fontId="18" fillId="0" borderId="23" xfId="0" applyNumberFormat="1" applyFont="1" applyBorder="1" applyAlignment="1">
      <alignment horizontal="center" vertical="center"/>
    </xf>
    <xf numFmtId="0" fontId="18" fillId="0" borderId="24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left" vertical="center" shrinkToFit="1"/>
    </xf>
    <xf numFmtId="0" fontId="18" fillId="0" borderId="26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vertical="center"/>
    </xf>
    <xf numFmtId="0" fontId="18" fillId="0" borderId="0" xfId="0" applyNumberFormat="1" applyFont="1" applyBorder="1" applyAlignment="1">
      <alignment horizontal="center"/>
    </xf>
    <xf numFmtId="0" fontId="18" fillId="0" borderId="0" xfId="0" applyNumberFormat="1" applyFont="1" applyBorder="1" applyAlignment="1">
      <alignment vertical="center" shrinkToFit="1"/>
    </xf>
    <xf numFmtId="178" fontId="18" fillId="0" borderId="0" xfId="1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center" vertical="center" shrinkToFit="1"/>
    </xf>
    <xf numFmtId="38" fontId="18" fillId="0" borderId="0" xfId="0" applyNumberFormat="1" applyFont="1" applyBorder="1" applyAlignment="1">
      <alignment horizontal="center" vertical="center"/>
    </xf>
    <xf numFmtId="0" fontId="18" fillId="0" borderId="41" xfId="0" applyNumberFormat="1" applyFont="1" applyBorder="1" applyAlignment="1">
      <alignment vertical="center" shrinkToFit="1"/>
    </xf>
    <xf numFmtId="0" fontId="18" fillId="0" borderId="1" xfId="0" applyNumberFormat="1" applyFont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178" fontId="20" fillId="0" borderId="0" xfId="0" applyNumberFormat="1" applyFont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78" fontId="18" fillId="0" borderId="45" xfId="1" applyNumberFormat="1" applyFont="1" applyBorder="1" applyAlignment="1">
      <alignment horizontal="left"/>
    </xf>
    <xf numFmtId="0" fontId="18" fillId="0" borderId="34" xfId="0" applyNumberFormat="1" applyFont="1" applyBorder="1" applyAlignment="1">
      <alignment vertical="center" shrinkToFit="1"/>
    </xf>
    <xf numFmtId="0" fontId="18" fillId="0" borderId="37" xfId="0" applyNumberFormat="1" applyFont="1" applyBorder="1" applyAlignment="1">
      <alignment horizontal="center" vertical="center"/>
    </xf>
    <xf numFmtId="1" fontId="18" fillId="0" borderId="27" xfId="1" applyNumberFormat="1" applyFont="1" applyFill="1" applyBorder="1" applyAlignment="1">
      <alignment horizontal="center" vertical="center"/>
    </xf>
    <xf numFmtId="1" fontId="18" fillId="0" borderId="4" xfId="1" applyNumberFormat="1" applyFont="1" applyFill="1" applyBorder="1" applyAlignment="1">
      <alignment horizontal="center" vertical="center"/>
    </xf>
    <xf numFmtId="1" fontId="20" fillId="0" borderId="0" xfId="1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177" fontId="18" fillId="0" borderId="0" xfId="1" applyNumberFormat="1" applyFont="1" applyBorder="1" applyAlignment="1">
      <alignment horizontal="center" vertical="center"/>
    </xf>
    <xf numFmtId="38" fontId="18" fillId="0" borderId="2" xfId="1" applyFont="1" applyBorder="1" applyAlignment="1">
      <alignment vertical="center" shrinkToFit="1"/>
    </xf>
    <xf numFmtId="38" fontId="18" fillId="0" borderId="24" xfId="1" applyFont="1" applyBorder="1" applyAlignment="1">
      <alignment horizontal="center" vertical="center"/>
    </xf>
    <xf numFmtId="180" fontId="18" fillId="0" borderId="4" xfId="1" applyNumberFormat="1" applyFont="1" applyFill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180" fontId="20" fillId="0" borderId="0" xfId="1" applyNumberFormat="1" applyFont="1" applyFill="1" applyBorder="1" applyAlignment="1">
      <alignment horizontal="center" vertical="center"/>
    </xf>
    <xf numFmtId="178" fontId="18" fillId="0" borderId="0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vertical="center" shrinkToFit="1"/>
    </xf>
    <xf numFmtId="178" fontId="18" fillId="0" borderId="4" xfId="1" applyNumberFormat="1" applyFont="1" applyFill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178" fontId="20" fillId="0" borderId="0" xfId="1" applyNumberFormat="1" applyFont="1" applyFill="1" applyBorder="1" applyAlignment="1">
      <alignment horizontal="center" vertical="center"/>
    </xf>
    <xf numFmtId="0" fontId="18" fillId="0" borderId="2" xfId="0" applyNumberFormat="1" applyFont="1" applyBorder="1" applyAlignment="1">
      <alignment vertical="center" shrinkToFit="1"/>
    </xf>
    <xf numFmtId="177" fontId="18" fillId="0" borderId="4" xfId="1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10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vertical="center"/>
    </xf>
    <xf numFmtId="0" fontId="19" fillId="2" borderId="27" xfId="0" applyFont="1" applyFill="1" applyBorder="1" applyAlignment="1">
      <alignment horizontal="center" vertical="center"/>
    </xf>
    <xf numFmtId="2" fontId="18" fillId="0" borderId="4" xfId="1" applyNumberFormat="1" applyFont="1" applyFill="1" applyBorder="1" applyAlignment="1">
      <alignment horizontal="center" vertical="center"/>
    </xf>
    <xf numFmtId="40" fontId="18" fillId="0" borderId="4" xfId="1" applyNumberFormat="1" applyFont="1" applyFill="1" applyBorder="1" applyAlignment="1">
      <alignment horizontal="center" vertical="center"/>
    </xf>
    <xf numFmtId="40" fontId="20" fillId="0" borderId="0" xfId="1" applyNumberFormat="1" applyFont="1" applyFill="1" applyBorder="1" applyAlignment="1">
      <alignment horizontal="center" vertical="center"/>
    </xf>
    <xf numFmtId="0" fontId="18" fillId="0" borderId="6" xfId="0" applyNumberFormat="1" applyFont="1" applyBorder="1" applyAlignment="1">
      <alignment vertical="center" shrinkToFit="1"/>
    </xf>
    <xf numFmtId="178" fontId="18" fillId="0" borderId="8" xfId="1" applyNumberFormat="1" applyFont="1" applyFill="1" applyBorder="1" applyAlignment="1">
      <alignment horizontal="center" vertical="center"/>
    </xf>
    <xf numFmtId="178" fontId="18" fillId="0" borderId="8" xfId="0" applyNumberFormat="1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178" fontId="18" fillId="0" borderId="1" xfId="1" applyNumberFormat="1" applyFont="1" applyFill="1" applyBorder="1" applyAlignment="1">
      <alignment horizontal="center" vertical="center"/>
    </xf>
    <xf numFmtId="1" fontId="18" fillId="0" borderId="0" xfId="1" applyNumberFormat="1" applyFont="1" applyFill="1" applyBorder="1" applyAlignment="1">
      <alignment horizontal="center" vertical="center" textRotation="255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0" xfId="1" applyNumberFormat="1" applyFont="1" applyFill="1" applyBorder="1" applyAlignment="1">
      <alignment horizontal="center" vertical="center"/>
    </xf>
    <xf numFmtId="0" fontId="18" fillId="0" borderId="45" xfId="0" applyFont="1" applyBorder="1" applyAlignment="1">
      <alignment horizontal="left"/>
    </xf>
    <xf numFmtId="38" fontId="18" fillId="0" borderId="27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1" fontId="18" fillId="0" borderId="27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178" fontId="18" fillId="0" borderId="0" xfId="1" applyNumberFormat="1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left" vertical="center" shrinkToFit="1"/>
    </xf>
    <xf numFmtId="40" fontId="18" fillId="0" borderId="0" xfId="1" applyNumberFormat="1" applyFont="1" applyFill="1" applyBorder="1" applyAlignment="1">
      <alignment horizontal="center" vertical="center"/>
    </xf>
    <xf numFmtId="0" fontId="18" fillId="0" borderId="42" xfId="0" applyNumberFormat="1" applyFont="1" applyBorder="1" applyAlignment="1">
      <alignment horizontal="center" vertical="center"/>
    </xf>
    <xf numFmtId="0" fontId="18" fillId="0" borderId="60" xfId="0" applyNumberFormat="1" applyFont="1" applyBorder="1" applyAlignment="1">
      <alignment vertical="center"/>
    </xf>
    <xf numFmtId="0" fontId="18" fillId="0" borderId="65" xfId="0" applyNumberFormat="1" applyFont="1" applyBorder="1" applyAlignment="1">
      <alignment horizontal="center" vertical="center" wrapText="1"/>
    </xf>
    <xf numFmtId="0" fontId="18" fillId="0" borderId="36" xfId="0" applyNumberFormat="1" applyFont="1" applyBorder="1" applyAlignment="1">
      <alignment vertical="center"/>
    </xf>
    <xf numFmtId="0" fontId="18" fillId="0" borderId="66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left" vertical="center" shrinkToFit="1"/>
    </xf>
    <xf numFmtId="40" fontId="18" fillId="0" borderId="0" xfId="0" applyNumberFormat="1" applyFont="1" applyBorder="1" applyAlignment="1">
      <alignment horizontal="center" vertical="center"/>
    </xf>
    <xf numFmtId="0" fontId="18" fillId="0" borderId="0" xfId="1" applyNumberFormat="1" applyFont="1" applyBorder="1" applyAlignment="1">
      <alignment horizontal="center" vertical="center" textRotation="255" wrapText="1"/>
    </xf>
    <xf numFmtId="0" fontId="18" fillId="0" borderId="25" xfId="0" applyNumberFormat="1" applyFont="1" applyBorder="1" applyAlignment="1">
      <alignment horizontal="center" vertical="center"/>
    </xf>
    <xf numFmtId="38" fontId="18" fillId="0" borderId="0" xfId="1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left" vertical="center"/>
    </xf>
    <xf numFmtId="179" fontId="18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47" xfId="0" applyNumberFormat="1" applyFont="1" applyBorder="1" applyAlignment="1">
      <alignment horizontal="center" vertical="center" textRotation="255"/>
    </xf>
    <xf numFmtId="1" fontId="18" fillId="0" borderId="47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47" xfId="0" applyNumberFormat="1" applyFont="1" applyBorder="1" applyAlignment="1">
      <alignment vertical="center" shrinkToFit="1"/>
    </xf>
    <xf numFmtId="0" fontId="18" fillId="0" borderId="47" xfId="0" applyNumberFormat="1" applyFont="1" applyBorder="1" applyAlignment="1">
      <alignment horizontal="center" vertical="center"/>
    </xf>
    <xf numFmtId="0" fontId="18" fillId="0" borderId="45" xfId="0" applyNumberFormat="1" applyFont="1" applyBorder="1" applyAlignment="1">
      <alignment horizontal="left"/>
    </xf>
    <xf numFmtId="0" fontId="18" fillId="0" borderId="2" xfId="0" applyNumberFormat="1" applyFont="1" applyBorder="1" applyAlignment="1">
      <alignment horizontal="left" vertical="center" shrinkToFit="1"/>
    </xf>
    <xf numFmtId="177" fontId="20" fillId="0" borderId="0" xfId="1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center" vertical="center"/>
    </xf>
    <xf numFmtId="0" fontId="18" fillId="0" borderId="6" xfId="0" applyNumberFormat="1" applyFont="1" applyBorder="1" applyAlignment="1">
      <alignment horizontal="left" vertical="center" shrinkToFit="1"/>
    </xf>
    <xf numFmtId="1" fontId="20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Border="1" applyAlignment="1">
      <alignment horizontal="left"/>
    </xf>
    <xf numFmtId="0" fontId="18" fillId="0" borderId="0" xfId="0" applyNumberFormat="1" applyFont="1" applyBorder="1" applyAlignment="1">
      <alignment vertical="center" textRotation="255" wrapText="1"/>
    </xf>
    <xf numFmtId="38" fontId="18" fillId="0" borderId="0" xfId="1" applyFont="1" applyBorder="1" applyAlignment="1">
      <alignment horizontal="center" vertical="center"/>
    </xf>
    <xf numFmtId="0" fontId="18" fillId="0" borderId="21" xfId="0" applyNumberFormat="1" applyFont="1" applyBorder="1" applyAlignment="1">
      <alignment vertical="center" shrinkToFit="1"/>
    </xf>
    <xf numFmtId="0" fontId="19" fillId="0" borderId="0" xfId="5" applyFont="1" applyFill="1">
      <alignment vertical="center"/>
    </xf>
    <xf numFmtId="0" fontId="26" fillId="0" borderId="0" xfId="5" applyFont="1" applyFill="1">
      <alignment vertical="center"/>
    </xf>
    <xf numFmtId="0" fontId="19" fillId="0" borderId="69" xfId="5" applyFont="1" applyFill="1" applyBorder="1" applyAlignment="1">
      <alignment horizontal="center" vertical="center"/>
    </xf>
    <xf numFmtId="0" fontId="19" fillId="0" borderId="61" xfId="5" applyFont="1" applyFill="1" applyBorder="1" applyAlignment="1">
      <alignment horizontal="center" vertical="center"/>
    </xf>
    <xf numFmtId="0" fontId="19" fillId="0" borderId="62" xfId="5" applyFont="1" applyFill="1" applyBorder="1" applyAlignment="1">
      <alignment horizontal="center" vertical="center"/>
    </xf>
    <xf numFmtId="0" fontId="19" fillId="0" borderId="33" xfId="5" applyFont="1" applyFill="1" applyBorder="1" applyAlignment="1">
      <alignment horizontal="center" vertical="center"/>
    </xf>
    <xf numFmtId="0" fontId="19" fillId="0" borderId="14" xfId="5" applyFont="1" applyFill="1" applyBorder="1">
      <alignment vertical="center"/>
    </xf>
    <xf numFmtId="38" fontId="19" fillId="0" borderId="14" xfId="6" applyFont="1" applyFill="1" applyBorder="1">
      <alignment vertical="center"/>
    </xf>
    <xf numFmtId="178" fontId="19" fillId="0" borderId="10" xfId="5" applyNumberFormat="1" applyFont="1" applyFill="1" applyBorder="1">
      <alignment vertical="center"/>
    </xf>
    <xf numFmtId="0" fontId="19" fillId="0" borderId="18" xfId="5" applyFont="1" applyFill="1" applyBorder="1" applyAlignment="1">
      <alignment horizontal="center" vertical="center"/>
    </xf>
    <xf numFmtId="0" fontId="19" fillId="0" borderId="54" xfId="5" applyFont="1" applyFill="1" applyBorder="1">
      <alignment vertical="center"/>
    </xf>
    <xf numFmtId="38" fontId="19" fillId="0" borderId="54" xfId="6" applyFont="1" applyFill="1" applyBorder="1">
      <alignment vertical="center"/>
    </xf>
    <xf numFmtId="178" fontId="19" fillId="0" borderId="70" xfId="5" applyNumberFormat="1" applyFont="1" applyFill="1" applyBorder="1">
      <alignment vertical="center"/>
    </xf>
    <xf numFmtId="0" fontId="19" fillId="0" borderId="67" xfId="5" applyFont="1" applyFill="1" applyBorder="1">
      <alignment vertical="center"/>
    </xf>
    <xf numFmtId="38" fontId="19" fillId="0" borderId="67" xfId="6" applyFont="1" applyFill="1" applyBorder="1">
      <alignment vertical="center"/>
    </xf>
    <xf numFmtId="178" fontId="19" fillId="0" borderId="68" xfId="5" applyNumberFormat="1" applyFont="1" applyFill="1" applyBorder="1">
      <alignment vertical="center"/>
    </xf>
    <xf numFmtId="0" fontId="19" fillId="0" borderId="74" xfId="5" applyFont="1" applyFill="1" applyBorder="1">
      <alignment vertical="center"/>
    </xf>
    <xf numFmtId="38" fontId="19" fillId="0" borderId="74" xfId="6" applyFont="1" applyFill="1" applyBorder="1">
      <alignment vertical="center"/>
    </xf>
    <xf numFmtId="178" fontId="19" fillId="0" borderId="75" xfId="5" applyNumberFormat="1" applyFont="1" applyFill="1" applyBorder="1" applyAlignment="1">
      <alignment horizontal="right" vertical="center"/>
    </xf>
    <xf numFmtId="0" fontId="19" fillId="0" borderId="55" xfId="5" applyFont="1" applyFill="1" applyBorder="1" applyAlignment="1">
      <alignment horizontal="center" vertical="center"/>
    </xf>
    <xf numFmtId="0" fontId="19" fillId="0" borderId="12" xfId="5" applyFont="1" applyFill="1" applyBorder="1">
      <alignment vertical="center"/>
    </xf>
    <xf numFmtId="38" fontId="19" fillId="0" borderId="12" xfId="5" applyNumberFormat="1" applyFont="1" applyFill="1" applyBorder="1">
      <alignment vertical="center"/>
    </xf>
    <xf numFmtId="0" fontId="19" fillId="0" borderId="72" xfId="5" applyFont="1" applyFill="1" applyBorder="1">
      <alignment vertical="center"/>
    </xf>
    <xf numFmtId="0" fontId="19" fillId="0" borderId="51" xfId="5" applyFont="1" applyFill="1" applyBorder="1" applyAlignment="1">
      <alignment horizontal="center" vertical="center"/>
    </xf>
    <xf numFmtId="0" fontId="19" fillId="0" borderId="7" xfId="5" applyFont="1" applyFill="1" applyBorder="1">
      <alignment vertical="center"/>
    </xf>
    <xf numFmtId="38" fontId="19" fillId="0" borderId="7" xfId="5" applyNumberFormat="1" applyFont="1" applyFill="1" applyBorder="1">
      <alignment vertical="center"/>
    </xf>
    <xf numFmtId="0" fontId="19" fillId="0" borderId="73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0" xfId="5" applyFont="1" applyFill="1" applyBorder="1">
      <alignment vertical="center"/>
    </xf>
    <xf numFmtId="0" fontId="27" fillId="0" borderId="0" xfId="4" applyNumberFormat="1" applyFont="1" applyFill="1" applyAlignment="1">
      <alignment vertical="center"/>
    </xf>
    <xf numFmtId="1" fontId="26" fillId="0" borderId="0" xfId="5" applyNumberFormat="1" applyFont="1" applyFill="1">
      <alignment vertical="center"/>
    </xf>
    <xf numFmtId="181" fontId="26" fillId="0" borderId="0" xfId="5" applyNumberFormat="1" applyFont="1" applyFill="1">
      <alignment vertical="center"/>
    </xf>
    <xf numFmtId="178" fontId="26" fillId="0" borderId="0" xfId="5" applyNumberFormat="1" applyFont="1" applyFill="1">
      <alignment vertical="center"/>
    </xf>
    <xf numFmtId="0" fontId="19" fillId="0" borderId="0" xfId="5" applyFont="1" applyFill="1" applyAlignment="1">
      <alignment horizontal="left" vertical="center"/>
    </xf>
    <xf numFmtId="0" fontId="19" fillId="0" borderId="55" xfId="5" applyFont="1" applyFill="1" applyBorder="1" applyAlignment="1">
      <alignment horizontal="center" vertical="center" wrapText="1"/>
    </xf>
    <xf numFmtId="0" fontId="19" fillId="0" borderId="71" xfId="5" applyFont="1" applyFill="1" applyBorder="1" applyAlignment="1">
      <alignment horizontal="center" vertical="center" wrapText="1"/>
    </xf>
    <xf numFmtId="0" fontId="18" fillId="0" borderId="43" xfId="0" applyNumberFormat="1" applyFont="1" applyBorder="1" applyAlignment="1">
      <alignment horizontal="center" vertical="center"/>
    </xf>
    <xf numFmtId="0" fontId="18" fillId="0" borderId="44" xfId="0" applyNumberFormat="1" applyFont="1" applyBorder="1" applyAlignment="1">
      <alignment horizontal="center" vertical="center"/>
    </xf>
    <xf numFmtId="0" fontId="18" fillId="0" borderId="49" xfId="0" applyNumberFormat="1" applyFont="1" applyBorder="1" applyAlignment="1">
      <alignment horizontal="center" vertical="center" textRotation="255"/>
    </xf>
    <xf numFmtId="0" fontId="18" fillId="0" borderId="52" xfId="0" applyNumberFormat="1" applyFont="1" applyBorder="1" applyAlignment="1">
      <alignment horizontal="center" vertical="center" textRotation="255"/>
    </xf>
    <xf numFmtId="0" fontId="18" fillId="0" borderId="53" xfId="0" applyNumberFormat="1" applyFont="1" applyBorder="1" applyAlignment="1">
      <alignment horizontal="center" vertical="center" textRotation="255"/>
    </xf>
    <xf numFmtId="1" fontId="18" fillId="0" borderId="49" xfId="1" applyNumberFormat="1" applyFont="1" applyFill="1" applyBorder="1" applyAlignment="1">
      <alignment horizontal="center" vertical="center" textRotation="255"/>
    </xf>
    <xf numFmtId="1" fontId="18" fillId="0" borderId="52" xfId="1" applyNumberFormat="1" applyFont="1" applyFill="1" applyBorder="1" applyAlignment="1">
      <alignment horizontal="center" vertical="center" textRotation="255"/>
    </xf>
    <xf numFmtId="1" fontId="18" fillId="0" borderId="53" xfId="1" applyNumberFormat="1" applyFont="1" applyFill="1" applyBorder="1" applyAlignment="1">
      <alignment horizontal="center" vertical="center" textRotation="255"/>
    </xf>
    <xf numFmtId="0" fontId="18" fillId="0" borderId="49" xfId="1" applyNumberFormat="1" applyFont="1" applyFill="1" applyBorder="1" applyAlignment="1">
      <alignment horizontal="center" vertical="center" textRotation="255" wrapText="1"/>
    </xf>
    <xf numFmtId="0" fontId="18" fillId="0" borderId="52" xfId="1" applyNumberFormat="1" applyFont="1" applyFill="1" applyBorder="1" applyAlignment="1">
      <alignment horizontal="center" vertical="center" textRotation="255" wrapText="1"/>
    </xf>
    <xf numFmtId="0" fontId="18" fillId="0" borderId="53" xfId="1" applyNumberFormat="1" applyFont="1" applyFill="1" applyBorder="1" applyAlignment="1">
      <alignment horizontal="center" vertical="center" textRotation="255" wrapText="1"/>
    </xf>
    <xf numFmtId="0" fontId="18" fillId="0" borderId="41" xfId="0" applyNumberFormat="1" applyFont="1" applyBorder="1" applyAlignment="1">
      <alignment horizontal="center" vertical="center" textRotation="255"/>
    </xf>
    <xf numFmtId="0" fontId="18" fillId="0" borderId="2" xfId="0" applyNumberFormat="1" applyFont="1" applyBorder="1" applyAlignment="1">
      <alignment horizontal="center" vertical="center" textRotation="255"/>
    </xf>
    <xf numFmtId="0" fontId="18" fillId="0" borderId="11" xfId="0" applyNumberFormat="1" applyFont="1" applyBorder="1" applyAlignment="1">
      <alignment horizontal="center" vertical="center" textRotation="255"/>
    </xf>
    <xf numFmtId="0" fontId="18" fillId="0" borderId="39" xfId="0" applyNumberFormat="1" applyFont="1" applyBorder="1" applyAlignment="1">
      <alignment horizontal="center" vertical="center"/>
    </xf>
    <xf numFmtId="0" fontId="18" fillId="0" borderId="40" xfId="0" applyNumberFormat="1" applyFont="1" applyBorder="1" applyAlignment="1">
      <alignment horizontal="center" vertical="center"/>
    </xf>
    <xf numFmtId="38" fontId="18" fillId="0" borderId="39" xfId="0" applyNumberFormat="1" applyFont="1" applyBorder="1" applyAlignment="1">
      <alignment horizontal="center" vertical="center"/>
    </xf>
    <xf numFmtId="38" fontId="18" fillId="0" borderId="40" xfId="0" applyNumberFormat="1" applyFont="1" applyBorder="1" applyAlignment="1">
      <alignment horizontal="center" vertical="center"/>
    </xf>
    <xf numFmtId="38" fontId="18" fillId="0" borderId="39" xfId="0" applyNumberFormat="1" applyFont="1" applyFill="1" applyBorder="1" applyAlignment="1">
      <alignment horizontal="center" vertical="center"/>
    </xf>
    <xf numFmtId="38" fontId="18" fillId="0" borderId="40" xfId="0" applyNumberFormat="1" applyFont="1" applyFill="1" applyBorder="1" applyAlignment="1">
      <alignment horizontal="center" vertical="center"/>
    </xf>
    <xf numFmtId="38" fontId="18" fillId="0" borderId="13" xfId="0" applyNumberFormat="1" applyFont="1" applyBorder="1" applyAlignment="1">
      <alignment horizontal="center" vertical="center"/>
    </xf>
    <xf numFmtId="38" fontId="18" fillId="0" borderId="22" xfId="0" applyNumberFormat="1" applyFont="1" applyBorder="1" applyAlignment="1">
      <alignment horizontal="center" vertical="center"/>
    </xf>
    <xf numFmtId="178" fontId="18" fillId="0" borderId="13" xfId="0" applyNumberFormat="1" applyFont="1" applyBorder="1" applyAlignment="1">
      <alignment horizontal="center" vertical="center"/>
    </xf>
    <xf numFmtId="178" fontId="18" fillId="0" borderId="22" xfId="0" applyNumberFormat="1" applyFont="1" applyBorder="1" applyAlignment="1">
      <alignment horizontal="center" vertical="center"/>
    </xf>
    <xf numFmtId="178" fontId="18" fillId="0" borderId="13" xfId="0" applyNumberFormat="1" applyFont="1" applyFill="1" applyBorder="1" applyAlignment="1">
      <alignment horizontal="center" vertical="center"/>
    </xf>
    <xf numFmtId="178" fontId="18" fillId="0" borderId="22" xfId="0" applyNumberFormat="1" applyFont="1" applyFill="1" applyBorder="1" applyAlignment="1">
      <alignment horizontal="center" vertical="center"/>
    </xf>
    <xf numFmtId="178" fontId="18" fillId="0" borderId="15" xfId="0" applyNumberFormat="1" applyFont="1" applyBorder="1" applyAlignment="1">
      <alignment horizontal="center" vertical="center"/>
    </xf>
    <xf numFmtId="178" fontId="18" fillId="0" borderId="16" xfId="0" applyNumberFormat="1" applyFont="1" applyBorder="1" applyAlignment="1">
      <alignment horizontal="center" vertical="center"/>
    </xf>
    <xf numFmtId="178" fontId="18" fillId="0" borderId="15" xfId="0" applyNumberFormat="1" applyFont="1" applyFill="1" applyBorder="1" applyAlignment="1">
      <alignment horizontal="center" vertical="center"/>
    </xf>
    <xf numFmtId="178" fontId="18" fillId="0" borderId="16" xfId="0" applyNumberFormat="1" applyFont="1" applyFill="1" applyBorder="1" applyAlignment="1">
      <alignment horizontal="center" vertical="center"/>
    </xf>
    <xf numFmtId="38" fontId="18" fillId="0" borderId="13" xfId="0" applyNumberFormat="1" applyFont="1" applyFill="1" applyBorder="1" applyAlignment="1">
      <alignment horizontal="center" vertical="center"/>
    </xf>
    <xf numFmtId="38" fontId="18" fillId="0" borderId="22" xfId="0" applyNumberFormat="1" applyFont="1" applyFill="1" applyBorder="1" applyAlignment="1">
      <alignment horizontal="center" vertical="center"/>
    </xf>
    <xf numFmtId="38" fontId="18" fillId="0" borderId="13" xfId="1" applyFont="1" applyBorder="1" applyAlignment="1">
      <alignment horizontal="center" vertical="center"/>
    </xf>
    <xf numFmtId="38" fontId="18" fillId="0" borderId="22" xfId="1" applyFont="1" applyBorder="1" applyAlignment="1">
      <alignment horizontal="center" vertical="center"/>
    </xf>
    <xf numFmtId="177" fontId="18" fillId="0" borderId="13" xfId="1" applyNumberFormat="1" applyFont="1" applyBorder="1" applyAlignment="1">
      <alignment horizontal="center" vertical="center"/>
    </xf>
    <xf numFmtId="177" fontId="18" fillId="0" borderId="22" xfId="1" applyNumberFormat="1" applyFont="1" applyBorder="1" applyAlignment="1">
      <alignment horizontal="center" vertical="center"/>
    </xf>
    <xf numFmtId="177" fontId="18" fillId="0" borderId="13" xfId="1" applyNumberFormat="1" applyFont="1" applyFill="1" applyBorder="1" applyAlignment="1">
      <alignment horizontal="center" vertical="center"/>
    </xf>
    <xf numFmtId="177" fontId="18" fillId="0" borderId="22" xfId="1" applyNumberFormat="1" applyFont="1" applyFill="1" applyBorder="1" applyAlignment="1">
      <alignment horizontal="center" vertical="center"/>
    </xf>
    <xf numFmtId="0" fontId="18" fillId="0" borderId="55" xfId="0" applyNumberFormat="1" applyFont="1" applyBorder="1" applyAlignment="1">
      <alignment horizontal="center" vertical="center" textRotation="255"/>
    </xf>
    <xf numFmtId="0" fontId="18" fillId="0" borderId="33" xfId="0" applyNumberFormat="1" applyFont="1" applyBorder="1" applyAlignment="1">
      <alignment horizontal="center" vertical="center" textRotation="255"/>
    </xf>
    <xf numFmtId="0" fontId="18" fillId="0" borderId="51" xfId="0" applyNumberFormat="1" applyFont="1" applyBorder="1" applyAlignment="1">
      <alignment horizontal="center" vertical="center" textRotation="255"/>
    </xf>
    <xf numFmtId="38" fontId="18" fillId="0" borderId="59" xfId="0" applyNumberFormat="1" applyFont="1" applyBorder="1" applyAlignment="1">
      <alignment horizontal="center" vertical="center"/>
    </xf>
    <xf numFmtId="38" fontId="18" fillId="0" borderId="56" xfId="0" applyNumberFormat="1" applyFont="1" applyBorder="1" applyAlignment="1">
      <alignment horizontal="center" vertical="center"/>
    </xf>
    <xf numFmtId="38" fontId="18" fillId="0" borderId="59" xfId="0" applyNumberFormat="1" applyFont="1" applyFill="1" applyBorder="1" applyAlignment="1">
      <alignment horizontal="center" vertical="center"/>
    </xf>
    <xf numFmtId="38" fontId="18" fillId="0" borderId="56" xfId="0" applyNumberFormat="1" applyFont="1" applyFill="1" applyBorder="1" applyAlignment="1">
      <alignment horizontal="center" vertical="center"/>
    </xf>
    <xf numFmtId="178" fontId="18" fillId="0" borderId="48" xfId="0" applyNumberFormat="1" applyFont="1" applyBorder="1" applyAlignment="1">
      <alignment horizontal="center" vertical="center"/>
    </xf>
    <xf numFmtId="178" fontId="18" fillId="0" borderId="46" xfId="0" applyNumberFormat="1" applyFont="1" applyBorder="1" applyAlignment="1">
      <alignment horizontal="center" vertical="center"/>
    </xf>
    <xf numFmtId="178" fontId="18" fillId="0" borderId="48" xfId="0" applyNumberFormat="1" applyFont="1" applyFill="1" applyBorder="1" applyAlignment="1">
      <alignment horizontal="center" vertical="center"/>
    </xf>
    <xf numFmtId="178" fontId="18" fillId="0" borderId="46" xfId="0" applyNumberFormat="1" applyFont="1" applyFill="1" applyBorder="1" applyAlignment="1">
      <alignment horizontal="center" vertical="center"/>
    </xf>
    <xf numFmtId="0" fontId="18" fillId="0" borderId="50" xfId="0" applyNumberFormat="1" applyFont="1" applyBorder="1" applyAlignment="1">
      <alignment horizontal="center" vertical="center" textRotation="255"/>
    </xf>
    <xf numFmtId="0" fontId="18" fillId="0" borderId="50" xfId="1" applyNumberFormat="1" applyFont="1" applyFill="1" applyBorder="1" applyAlignment="1">
      <alignment horizontal="center" vertical="center" textRotation="255" wrapText="1"/>
    </xf>
    <xf numFmtId="0" fontId="18" fillId="0" borderId="33" xfId="1" applyNumberFormat="1" applyFont="1" applyFill="1" applyBorder="1" applyAlignment="1">
      <alignment horizontal="center" vertical="center" textRotation="255" wrapText="1"/>
    </xf>
    <xf numFmtId="0" fontId="18" fillId="0" borderId="51" xfId="1" applyNumberFormat="1" applyFont="1" applyFill="1" applyBorder="1" applyAlignment="1">
      <alignment horizontal="center" vertical="center" textRotation="255" wrapText="1"/>
    </xf>
    <xf numFmtId="0" fontId="18" fillId="0" borderId="64" xfId="0" applyNumberFormat="1" applyFont="1" applyBorder="1" applyAlignment="1">
      <alignment horizontal="center" vertical="center"/>
    </xf>
    <xf numFmtId="0" fontId="18" fillId="0" borderId="39" xfId="0" applyNumberFormat="1" applyFont="1" applyBorder="1" applyAlignment="1">
      <alignment vertical="center" shrinkToFit="1"/>
    </xf>
    <xf numFmtId="0" fontId="18" fillId="0" borderId="63" xfId="0" applyNumberFormat="1" applyFont="1" applyBorder="1" applyAlignment="1">
      <alignment vertical="center" shrinkToFit="1"/>
    </xf>
    <xf numFmtId="0" fontId="18" fillId="0" borderId="19" xfId="0" applyNumberFormat="1" applyFont="1" applyBorder="1" applyAlignment="1">
      <alignment vertical="center" shrinkToFit="1"/>
    </xf>
    <xf numFmtId="3" fontId="18" fillId="0" borderId="30" xfId="0" applyNumberFormat="1" applyFont="1" applyFill="1" applyBorder="1" applyAlignment="1">
      <alignment horizontal="center" vertical="center"/>
    </xf>
    <xf numFmtId="1" fontId="18" fillId="0" borderId="30" xfId="0" applyNumberFormat="1" applyFont="1" applyFill="1" applyBorder="1" applyAlignment="1">
      <alignment horizontal="center" vertical="center"/>
    </xf>
    <xf numFmtId="1" fontId="18" fillId="0" borderId="30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center" vertical="center"/>
    </xf>
    <xf numFmtId="1" fontId="18" fillId="0" borderId="40" xfId="1" applyNumberFormat="1" applyFont="1" applyFill="1" applyBorder="1" applyAlignment="1">
      <alignment horizontal="center" vertical="center"/>
    </xf>
    <xf numFmtId="3" fontId="18" fillId="0" borderId="5" xfId="0" applyNumberFormat="1" applyFont="1" applyFill="1" applyBorder="1" applyAlignment="1">
      <alignment horizontal="center" vertical="center"/>
    </xf>
    <xf numFmtId="0" fontId="18" fillId="0" borderId="13" xfId="0" applyNumberFormat="1" applyFont="1" applyBorder="1" applyAlignment="1">
      <alignment vertical="center" shrinkToFit="1"/>
    </xf>
    <xf numFmtId="0" fontId="18" fillId="0" borderId="20" xfId="0" applyNumberFormat="1" applyFont="1" applyBorder="1" applyAlignment="1">
      <alignment vertical="center" shrinkToFit="1"/>
    </xf>
    <xf numFmtId="0" fontId="18" fillId="0" borderId="21" xfId="0" applyNumberFormat="1" applyFont="1" applyBorder="1" applyAlignment="1">
      <alignment vertical="center" shrinkToFit="1"/>
    </xf>
    <xf numFmtId="178" fontId="18" fillId="0" borderId="5" xfId="0" applyNumberFormat="1" applyFont="1" applyFill="1" applyBorder="1" applyAlignment="1">
      <alignment horizontal="center" vertical="center"/>
    </xf>
    <xf numFmtId="178" fontId="18" fillId="0" borderId="5" xfId="1" applyNumberFormat="1" applyFont="1" applyFill="1" applyBorder="1" applyAlignment="1">
      <alignment horizontal="center" vertical="center"/>
    </xf>
    <xf numFmtId="0" fontId="18" fillId="0" borderId="48" xfId="0" applyNumberFormat="1" applyFont="1" applyBorder="1" applyAlignment="1">
      <alignment vertical="center" shrinkToFit="1"/>
    </xf>
    <xf numFmtId="0" fontId="18" fillId="0" borderId="57" xfId="0" applyNumberFormat="1" applyFont="1" applyBorder="1" applyAlignment="1">
      <alignment vertical="center" shrinkToFit="1"/>
    </xf>
    <xf numFmtId="0" fontId="18" fillId="0" borderId="58" xfId="0" applyNumberFormat="1" applyFont="1" applyBorder="1" applyAlignment="1">
      <alignment vertical="center" shrinkToFit="1"/>
    </xf>
    <xf numFmtId="177" fontId="18" fillId="0" borderId="9" xfId="1" applyNumberFormat="1" applyFont="1" applyFill="1" applyBorder="1" applyAlignment="1">
      <alignment horizontal="center" vertical="center"/>
    </xf>
    <xf numFmtId="0" fontId="24" fillId="0" borderId="17" xfId="0" applyNumberFormat="1" applyFont="1" applyBorder="1" applyAlignment="1">
      <alignment horizontal="center" vertical="center" textRotation="255"/>
    </xf>
    <xf numFmtId="0" fontId="24" fillId="0" borderId="54" xfId="0" applyNumberFormat="1" applyFont="1" applyBorder="1" applyAlignment="1">
      <alignment horizontal="center" vertical="center" textRotation="255"/>
    </xf>
    <xf numFmtId="0" fontId="18" fillId="0" borderId="54" xfId="0" applyNumberFormat="1" applyFont="1" applyBorder="1" applyAlignment="1">
      <alignment horizontal="center" vertical="center" textRotation="255"/>
    </xf>
    <xf numFmtId="0" fontId="18" fillId="0" borderId="38" xfId="0" applyNumberFormat="1" applyFont="1" applyBorder="1" applyAlignment="1">
      <alignment horizontal="center" vertical="center" textRotation="255"/>
    </xf>
    <xf numFmtId="177" fontId="18" fillId="0" borderId="59" xfId="0" applyNumberFormat="1" applyFont="1" applyFill="1" applyBorder="1" applyAlignment="1">
      <alignment horizontal="center" vertical="center"/>
    </xf>
    <xf numFmtId="177" fontId="18" fillId="0" borderId="56" xfId="0" applyNumberFormat="1" applyFont="1" applyFill="1" applyBorder="1" applyAlignment="1">
      <alignment horizontal="center" vertical="center"/>
    </xf>
    <xf numFmtId="40" fontId="18" fillId="0" borderId="59" xfId="0" applyNumberFormat="1" applyFont="1" applyFill="1" applyBorder="1" applyAlignment="1">
      <alignment horizontal="center" vertical="center"/>
    </xf>
    <xf numFmtId="40" fontId="18" fillId="0" borderId="56" xfId="0" applyNumberFormat="1" applyFont="1" applyFill="1" applyBorder="1" applyAlignment="1">
      <alignment horizontal="center" vertical="center"/>
    </xf>
    <xf numFmtId="40" fontId="18" fillId="0" borderId="13" xfId="0" applyNumberFormat="1" applyFont="1" applyFill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center" vertical="center"/>
    </xf>
    <xf numFmtId="40" fontId="18" fillId="0" borderId="13" xfId="0" applyNumberFormat="1" applyFont="1" applyBorder="1" applyAlignment="1">
      <alignment horizontal="center" vertical="center"/>
    </xf>
    <xf numFmtId="0" fontId="18" fillId="0" borderId="22" xfId="0" applyNumberFormat="1" applyFont="1" applyBorder="1" applyAlignment="1">
      <alignment horizontal="center" vertical="center"/>
    </xf>
    <xf numFmtId="40" fontId="18" fillId="0" borderId="22" xfId="0" applyNumberFormat="1" applyFont="1" applyBorder="1" applyAlignment="1">
      <alignment horizontal="center" vertical="center"/>
    </xf>
    <xf numFmtId="40" fontId="18" fillId="0" borderId="22" xfId="0" applyNumberFormat="1" applyFont="1" applyFill="1" applyBorder="1" applyAlignment="1">
      <alignment horizontal="center" vertical="center"/>
    </xf>
    <xf numFmtId="38" fontId="18" fillId="0" borderId="13" xfId="1" applyFont="1" applyFill="1" applyBorder="1" applyAlignment="1">
      <alignment horizontal="center" vertical="center"/>
    </xf>
    <xf numFmtId="38" fontId="18" fillId="0" borderId="22" xfId="1" applyFont="1" applyFill="1" applyBorder="1" applyAlignment="1">
      <alignment horizontal="center" vertical="center"/>
    </xf>
    <xf numFmtId="38" fontId="18" fillId="0" borderId="13" xfId="1" applyNumberFormat="1" applyFont="1" applyFill="1" applyBorder="1" applyAlignment="1">
      <alignment horizontal="center" vertical="center"/>
    </xf>
    <xf numFmtId="38" fontId="18" fillId="0" borderId="22" xfId="1" applyNumberFormat="1" applyFont="1" applyFill="1" applyBorder="1" applyAlignment="1">
      <alignment horizontal="center" vertical="center"/>
    </xf>
    <xf numFmtId="0" fontId="18" fillId="0" borderId="35" xfId="0" applyNumberFormat="1" applyFont="1" applyBorder="1" applyAlignment="1">
      <alignment horizontal="center" vertical="center"/>
    </xf>
    <xf numFmtId="180" fontId="18" fillId="0" borderId="30" xfId="1" applyNumberFormat="1" applyFont="1" applyFill="1" applyBorder="1" applyAlignment="1">
      <alignment horizontal="center" vertical="center"/>
    </xf>
    <xf numFmtId="180" fontId="18" fillId="0" borderId="39" xfId="1" applyNumberFormat="1" applyFont="1" applyFill="1" applyBorder="1" applyAlignment="1">
      <alignment horizontal="center" vertical="center"/>
    </xf>
    <xf numFmtId="180" fontId="18" fillId="0" borderId="40" xfId="1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2" fontId="18" fillId="0" borderId="22" xfId="0" applyNumberFormat="1" applyFont="1" applyFill="1" applyBorder="1" applyAlignment="1">
      <alignment horizontal="center" vertical="center"/>
    </xf>
    <xf numFmtId="1" fontId="18" fillId="0" borderId="48" xfId="0" applyNumberFormat="1" applyFont="1" applyFill="1" applyBorder="1" applyAlignment="1">
      <alignment horizontal="center" vertical="center"/>
    </xf>
    <xf numFmtId="1" fontId="18" fillId="0" borderId="46" xfId="0" applyNumberFormat="1" applyFont="1" applyFill="1" applyBorder="1" applyAlignment="1">
      <alignment horizontal="center" vertical="center"/>
    </xf>
    <xf numFmtId="1" fontId="18" fillId="0" borderId="48" xfId="1" applyNumberFormat="1" applyFont="1" applyFill="1" applyBorder="1" applyAlignment="1">
      <alignment horizontal="center" vertical="center"/>
    </xf>
    <xf numFmtId="1" fontId="18" fillId="0" borderId="46" xfId="1" applyNumberFormat="1" applyFont="1" applyFill="1" applyBorder="1" applyAlignment="1">
      <alignment horizontal="center" vertical="center"/>
    </xf>
    <xf numFmtId="177" fontId="18" fillId="0" borderId="5" xfId="1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6" fillId="0" borderId="46" xfId="0" applyNumberFormat="1" applyFont="1" applyFill="1" applyBorder="1" applyAlignment="1">
      <alignment horizontal="center" vertical="center"/>
    </xf>
    <xf numFmtId="1" fontId="6" fillId="0" borderId="48" xfId="1" applyNumberFormat="1" applyFont="1" applyFill="1" applyBorder="1" applyAlignment="1">
      <alignment horizontal="center" vertical="center"/>
    </xf>
    <xf numFmtId="1" fontId="6" fillId="0" borderId="46" xfId="1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22" xfId="0" applyNumberFormat="1" applyFont="1" applyFill="1" applyBorder="1" applyAlignment="1">
      <alignment horizontal="center" vertical="center"/>
    </xf>
    <xf numFmtId="3" fontId="6" fillId="0" borderId="30" xfId="0" applyNumberFormat="1" applyFont="1" applyFill="1" applyBorder="1" applyAlignment="1">
      <alignment horizontal="center" vertical="center"/>
    </xf>
    <xf numFmtId="180" fontId="6" fillId="0" borderId="30" xfId="1" applyNumberFormat="1" applyFont="1" applyFill="1" applyBorder="1" applyAlignment="1">
      <alignment horizontal="center" vertical="center"/>
    </xf>
    <xf numFmtId="180" fontId="6" fillId="0" borderId="39" xfId="1" applyNumberFormat="1" applyFont="1" applyFill="1" applyBorder="1" applyAlignment="1">
      <alignment horizontal="center" vertical="center"/>
    </xf>
    <xf numFmtId="180" fontId="6" fillId="0" borderId="40" xfId="1" applyNumberFormat="1" applyFont="1" applyFill="1" applyBorder="1" applyAlignment="1">
      <alignment horizontal="center" vertical="center"/>
    </xf>
    <xf numFmtId="177" fontId="6" fillId="0" borderId="5" xfId="1" applyNumberFormat="1" applyFont="1" applyFill="1" applyBorder="1" applyAlignment="1">
      <alignment horizontal="center" vertical="center"/>
    </xf>
    <xf numFmtId="177" fontId="6" fillId="0" borderId="13" xfId="1" applyNumberFormat="1" applyFont="1" applyFill="1" applyBorder="1" applyAlignment="1">
      <alignment horizontal="center" vertical="center"/>
    </xf>
    <xf numFmtId="177" fontId="6" fillId="0" borderId="22" xfId="1" applyNumberFormat="1" applyFont="1" applyFill="1" applyBorder="1" applyAlignment="1">
      <alignment horizontal="center" vertical="center"/>
    </xf>
    <xf numFmtId="178" fontId="5" fillId="0" borderId="48" xfId="0" applyNumberFormat="1" applyFont="1" applyBorder="1" applyAlignment="1">
      <alignment horizontal="center" vertical="center"/>
    </xf>
    <xf numFmtId="178" fontId="5" fillId="0" borderId="46" xfId="0" applyNumberFormat="1" applyFont="1" applyBorder="1" applyAlignment="1">
      <alignment horizontal="center" vertical="center"/>
    </xf>
    <xf numFmtId="0" fontId="6" fillId="0" borderId="54" xfId="0" applyNumberFormat="1" applyFont="1" applyBorder="1" applyAlignment="1">
      <alignment horizontal="center" vertical="center" textRotation="255"/>
    </xf>
    <xf numFmtId="0" fontId="5" fillId="0" borderId="54" xfId="0" applyNumberFormat="1" applyFont="1" applyBorder="1" applyAlignment="1">
      <alignment horizontal="center" vertical="center" textRotation="255"/>
    </xf>
    <xf numFmtId="0" fontId="5" fillId="0" borderId="38" xfId="0" applyNumberFormat="1" applyFont="1" applyBorder="1" applyAlignment="1">
      <alignment horizontal="center" vertical="center" textRotation="255"/>
    </xf>
    <xf numFmtId="177" fontId="5" fillId="0" borderId="59" xfId="0" applyNumberFormat="1" applyFont="1" applyBorder="1" applyAlignment="1">
      <alignment horizontal="center" vertical="center"/>
    </xf>
    <xf numFmtId="177" fontId="5" fillId="0" borderId="56" xfId="0" applyNumberFormat="1" applyFont="1" applyBorder="1" applyAlignment="1">
      <alignment horizontal="center" vertical="center"/>
    </xf>
    <xf numFmtId="40" fontId="5" fillId="0" borderId="13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0" fontId="5" fillId="0" borderId="22" xfId="0" applyNumberFormat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13" xfId="1" applyNumberFormat="1" applyFont="1" applyBorder="1" applyAlignment="1">
      <alignment horizontal="center" vertical="center"/>
    </xf>
    <xf numFmtId="38" fontId="5" fillId="0" borderId="22" xfId="1" applyNumberFormat="1" applyFont="1" applyBorder="1" applyAlignment="1">
      <alignment horizontal="center" vertical="center"/>
    </xf>
    <xf numFmtId="0" fontId="6" fillId="0" borderId="50" xfId="0" applyNumberFormat="1" applyFont="1" applyBorder="1" applyAlignment="1">
      <alignment horizontal="center" vertical="center" textRotation="255"/>
    </xf>
    <xf numFmtId="0" fontId="6" fillId="0" borderId="33" xfId="0" applyNumberFormat="1" applyFont="1" applyBorder="1" applyAlignment="1">
      <alignment horizontal="center" vertical="center" textRotation="255"/>
    </xf>
    <xf numFmtId="0" fontId="6" fillId="0" borderId="51" xfId="0" applyNumberFormat="1" applyFont="1" applyBorder="1" applyAlignment="1">
      <alignment horizontal="center" vertical="center" textRotation="255"/>
    </xf>
    <xf numFmtId="0" fontId="6" fillId="0" borderId="17" xfId="0" applyNumberFormat="1" applyFont="1" applyBorder="1" applyAlignment="1">
      <alignment horizontal="center" vertical="center" textRotation="255"/>
    </xf>
    <xf numFmtId="38" fontId="5" fillId="0" borderId="39" xfId="0" applyNumberFormat="1" applyFont="1" applyBorder="1" applyAlignment="1">
      <alignment horizontal="center" vertical="center"/>
    </xf>
    <xf numFmtId="0" fontId="5" fillId="0" borderId="40" xfId="0" applyNumberFormat="1" applyFont="1" applyBorder="1" applyAlignment="1">
      <alignment horizontal="center" vertical="center"/>
    </xf>
    <xf numFmtId="38" fontId="5" fillId="0" borderId="40" xfId="0" applyNumberFormat="1" applyFont="1" applyBorder="1" applyAlignment="1">
      <alignment horizontal="center" vertical="center"/>
    </xf>
    <xf numFmtId="38" fontId="5" fillId="0" borderId="13" xfId="0" applyNumberFormat="1" applyFont="1" applyBorder="1" applyAlignment="1">
      <alignment horizontal="center" vertical="center"/>
    </xf>
    <xf numFmtId="38" fontId="5" fillId="0" borderId="22" xfId="0" applyNumberFormat="1" applyFont="1" applyBorder="1" applyAlignment="1">
      <alignment horizontal="center" vertical="center"/>
    </xf>
    <xf numFmtId="38" fontId="5" fillId="0" borderId="59" xfId="0" applyNumberFormat="1" applyFont="1" applyBorder="1" applyAlignment="1">
      <alignment horizontal="center" vertical="center"/>
    </xf>
    <xf numFmtId="38" fontId="5" fillId="0" borderId="56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vertical="center" shrinkToFit="1"/>
    </xf>
    <xf numFmtId="0" fontId="6" fillId="0" borderId="20" xfId="0" applyNumberFormat="1" applyFont="1" applyBorder="1" applyAlignment="1">
      <alignment vertical="center" shrinkToFit="1"/>
    </xf>
    <xf numFmtId="0" fontId="6" fillId="0" borderId="21" xfId="0" applyNumberFormat="1" applyFont="1" applyBorder="1" applyAlignment="1">
      <alignment vertical="center" shrinkToFit="1"/>
    </xf>
    <xf numFmtId="178" fontId="6" fillId="0" borderId="5" xfId="0" applyNumberFormat="1" applyFont="1" applyFill="1" applyBorder="1" applyAlignment="1">
      <alignment horizontal="center" vertical="center"/>
    </xf>
    <xf numFmtId="178" fontId="6" fillId="0" borderId="5" xfId="1" applyNumberFormat="1" applyFont="1" applyFill="1" applyBorder="1" applyAlignment="1">
      <alignment horizontal="center" vertical="center"/>
    </xf>
    <xf numFmtId="0" fontId="6" fillId="0" borderId="48" xfId="0" applyNumberFormat="1" applyFont="1" applyBorder="1" applyAlignment="1">
      <alignment vertical="center" shrinkToFit="1"/>
    </xf>
    <xf numFmtId="0" fontId="6" fillId="0" borderId="57" xfId="0" applyNumberFormat="1" applyFont="1" applyBorder="1" applyAlignment="1">
      <alignment vertical="center" shrinkToFit="1"/>
    </xf>
    <xf numFmtId="0" fontId="6" fillId="0" borderId="58" xfId="0" applyNumberFormat="1" applyFont="1" applyBorder="1" applyAlignment="1">
      <alignment vertical="center" shrinkToFit="1"/>
    </xf>
    <xf numFmtId="177" fontId="6" fillId="0" borderId="9" xfId="1" applyNumberFormat="1" applyFont="1" applyFill="1" applyBorder="1" applyAlignment="1">
      <alignment horizontal="center" vertical="center"/>
    </xf>
    <xf numFmtId="177" fontId="5" fillId="0" borderId="13" xfId="1" applyNumberFormat="1" applyFont="1" applyBorder="1" applyAlignment="1">
      <alignment horizontal="center" vertical="center"/>
    </xf>
    <xf numFmtId="177" fontId="5" fillId="0" borderId="22" xfId="1" applyNumberFormat="1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 textRotation="255" wrapText="1"/>
    </xf>
    <xf numFmtId="0" fontId="6" fillId="0" borderId="33" xfId="1" applyNumberFormat="1" applyFont="1" applyBorder="1" applyAlignment="1">
      <alignment horizontal="center" vertical="center" textRotation="255" wrapText="1"/>
    </xf>
    <xf numFmtId="0" fontId="6" fillId="0" borderId="51" xfId="1" applyNumberFormat="1" applyFont="1" applyBorder="1" applyAlignment="1">
      <alignment horizontal="center" vertical="center" textRotation="255" wrapText="1"/>
    </xf>
    <xf numFmtId="0" fontId="9" fillId="0" borderId="64" xfId="0" applyNumberFormat="1" applyFont="1" applyBorder="1" applyAlignment="1">
      <alignment horizontal="center" vertical="center"/>
    </xf>
    <xf numFmtId="0" fontId="6" fillId="0" borderId="39" xfId="0" applyNumberFormat="1" applyFont="1" applyBorder="1" applyAlignment="1">
      <alignment vertical="center" shrinkToFit="1"/>
    </xf>
    <xf numFmtId="0" fontId="6" fillId="0" borderId="63" xfId="0" applyNumberFormat="1" applyFont="1" applyBorder="1" applyAlignment="1">
      <alignment vertical="center" shrinkToFit="1"/>
    </xf>
    <xf numFmtId="0" fontId="6" fillId="0" borderId="19" xfId="0" applyNumberFormat="1" applyFont="1" applyBorder="1" applyAlignment="1">
      <alignment vertical="center" shrinkToFit="1"/>
    </xf>
    <xf numFmtId="1" fontId="6" fillId="0" borderId="30" xfId="0" applyNumberFormat="1" applyFont="1" applyFill="1" applyBorder="1" applyAlignment="1">
      <alignment horizontal="center" vertical="center"/>
    </xf>
    <xf numFmtId="1" fontId="6" fillId="0" borderId="30" xfId="1" applyNumberFormat="1" applyFont="1" applyFill="1" applyBorder="1" applyAlignment="1">
      <alignment horizontal="center" vertical="center"/>
    </xf>
    <xf numFmtId="1" fontId="6" fillId="0" borderId="39" xfId="1" applyNumberFormat="1" applyFont="1" applyFill="1" applyBorder="1" applyAlignment="1">
      <alignment horizontal="center" vertical="center"/>
    </xf>
    <xf numFmtId="1" fontId="6" fillId="0" borderId="40" xfId="1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9" fillId="0" borderId="43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 textRotation="255"/>
    </xf>
    <xf numFmtId="0" fontId="6" fillId="0" borderId="52" xfId="0" applyNumberFormat="1" applyFont="1" applyBorder="1" applyAlignment="1">
      <alignment horizontal="center" vertical="center" textRotation="255"/>
    </xf>
    <xf numFmtId="0" fontId="6" fillId="0" borderId="53" xfId="0" applyNumberFormat="1" applyFont="1" applyBorder="1" applyAlignment="1">
      <alignment horizontal="center" vertical="center" textRotation="255"/>
    </xf>
    <xf numFmtId="1" fontId="6" fillId="0" borderId="49" xfId="1" applyNumberFormat="1" applyFont="1" applyFill="1" applyBorder="1" applyAlignment="1">
      <alignment horizontal="center" vertical="center" textRotation="255"/>
    </xf>
    <xf numFmtId="1" fontId="6" fillId="0" borderId="52" xfId="1" applyNumberFormat="1" applyFont="1" applyFill="1" applyBorder="1" applyAlignment="1">
      <alignment horizontal="center" vertical="center" textRotation="255"/>
    </xf>
    <xf numFmtId="1" fontId="6" fillId="0" borderId="53" xfId="1" applyNumberFormat="1" applyFont="1" applyFill="1" applyBorder="1" applyAlignment="1">
      <alignment horizontal="center" vertical="center" textRotation="255"/>
    </xf>
    <xf numFmtId="0" fontId="6" fillId="0" borderId="49" xfId="1" applyNumberFormat="1" applyFont="1" applyBorder="1" applyAlignment="1">
      <alignment horizontal="center" vertical="center" textRotation="255" wrapText="1"/>
    </xf>
    <xf numFmtId="0" fontId="6" fillId="0" borderId="52" xfId="1" applyNumberFormat="1" applyFont="1" applyBorder="1" applyAlignment="1">
      <alignment horizontal="center" vertical="center" textRotation="255" wrapText="1"/>
    </xf>
    <xf numFmtId="0" fontId="6" fillId="0" borderId="53" xfId="1" applyNumberFormat="1" applyFont="1" applyBorder="1" applyAlignment="1">
      <alignment horizontal="center" vertical="center" textRotation="255" wrapText="1"/>
    </xf>
    <xf numFmtId="0" fontId="6" fillId="0" borderId="41" xfId="0" applyNumberFormat="1" applyFont="1" applyBorder="1" applyAlignment="1">
      <alignment horizontal="center" vertical="center" textRotation="255"/>
    </xf>
    <xf numFmtId="0" fontId="6" fillId="0" borderId="2" xfId="0" applyNumberFormat="1" applyFont="1" applyBorder="1" applyAlignment="1">
      <alignment horizontal="center" vertical="center" textRotation="255"/>
    </xf>
    <xf numFmtId="0" fontId="6" fillId="0" borderId="11" xfId="0" applyNumberFormat="1" applyFont="1" applyBorder="1" applyAlignment="1">
      <alignment horizontal="center" vertical="center" textRotation="255"/>
    </xf>
    <xf numFmtId="0" fontId="5" fillId="0" borderId="39" xfId="0" applyNumberFormat="1" applyFont="1" applyBorder="1" applyAlignment="1">
      <alignment horizontal="center" vertical="center"/>
    </xf>
  </cellXfs>
  <cellStyles count="7">
    <cellStyle name="桁区切り" xfId="1" builtinId="6"/>
    <cellStyle name="桁区切り 2" xfId="3"/>
    <cellStyle name="桁区切り 3" xfId="6"/>
    <cellStyle name="標準" xfId="0" builtinId="0"/>
    <cellStyle name="標準 2" xfId="2"/>
    <cellStyle name="標準 2 2" xfId="4"/>
    <cellStyle name="標準 3" xfId="5"/>
  </cellStyles>
  <dxfs count="0"/>
  <tableStyles count="0" defaultTableStyle="TableStyleMedium9" defaultPivotStyle="PivotStyleLight16"/>
  <colors>
    <mruColors>
      <color rgb="FFFFFFCC"/>
      <color rgb="FFF2A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脱水ケーキ発生量・含水率!$I$23</c:f>
              <c:strCache>
                <c:ptCount val="1"/>
                <c:pt idx="0">
                  <c:v>ベルトプレス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invertIfNegative val="0"/>
          <c:cat>
            <c:strRef>
              <c:f>脱水ケーキ発生量・含水率!$J$14:$AC$14</c:f>
              <c:strCache>
                <c:ptCount val="2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  <c:pt idx="13">
                  <c:v>H30</c:v>
                </c:pt>
                <c:pt idx="14">
                  <c:v>R1</c:v>
                </c:pt>
                <c:pt idx="15">
                  <c:v>R2</c:v>
                </c:pt>
                <c:pt idx="16">
                  <c:v>R3</c:v>
                </c:pt>
                <c:pt idx="17">
                  <c:v>R4</c:v>
                </c:pt>
                <c:pt idx="18">
                  <c:v>R5</c:v>
                </c:pt>
                <c:pt idx="19">
                  <c:v>R6</c:v>
                </c:pt>
              </c:strCache>
            </c:strRef>
          </c:cat>
          <c:val>
            <c:numRef>
              <c:f>脱水ケーキ発生量・含水率!$J$23:$AC$23</c:f>
              <c:numCache>
                <c:formatCode>0</c:formatCode>
                <c:ptCount val="20"/>
                <c:pt idx="0">
                  <c:v>77580.63</c:v>
                </c:pt>
                <c:pt idx="1">
                  <c:v>70271.26999999999</c:v>
                </c:pt>
                <c:pt idx="2">
                  <c:v>51529.68</c:v>
                </c:pt>
                <c:pt idx="3">
                  <c:v>34757.53</c:v>
                </c:pt>
                <c:pt idx="4">
                  <c:v>44269.899999999994</c:v>
                </c:pt>
                <c:pt idx="5">
                  <c:v>44042.29</c:v>
                </c:pt>
                <c:pt idx="6">
                  <c:v>30843.480000000003</c:v>
                </c:pt>
                <c:pt idx="7">
                  <c:v>29204.659999999996</c:v>
                </c:pt>
                <c:pt idx="8">
                  <c:v>27659.629999999997</c:v>
                </c:pt>
                <c:pt idx="9">
                  <c:v>25157.800000000003</c:v>
                </c:pt>
                <c:pt idx="10">
                  <c:v>20565.82</c:v>
                </c:pt>
                <c:pt idx="11">
                  <c:v>20900.659618111167</c:v>
                </c:pt>
                <c:pt idx="12">
                  <c:v>21751.31</c:v>
                </c:pt>
                <c:pt idx="13" formatCode="General">
                  <c:v>19569.845524885248</c:v>
                </c:pt>
                <c:pt idx="14" formatCode="General">
                  <c:v>18020.984643709769</c:v>
                </c:pt>
                <c:pt idx="15" formatCode="General">
                  <c:v>14654.146090723269</c:v>
                </c:pt>
                <c:pt idx="16" formatCode="General">
                  <c:v>14939.700854510003</c:v>
                </c:pt>
                <c:pt idx="17" formatCode="0_);[Red]\(0\)">
                  <c:v>14139.453031830782</c:v>
                </c:pt>
                <c:pt idx="18" formatCode="General">
                  <c:v>14178.44004749837</c:v>
                </c:pt>
                <c:pt idx="19" formatCode="General">
                  <c:v>14100.197347527792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8-4620-BB0D-E14EC84776BF}"/>
            </c:ext>
          </c:extLst>
        </c:ser>
        <c:ser>
          <c:idx val="1"/>
          <c:order val="1"/>
          <c:tx>
            <c:strRef>
              <c:f>脱水ケーキ発生量・含水率!$I$24</c:f>
              <c:strCache>
                <c:ptCount val="1"/>
                <c:pt idx="0">
                  <c:v>スクリュープレス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脱水ケーキ発生量・含水率!$J$14:$AC$14</c:f>
              <c:strCache>
                <c:ptCount val="20"/>
                <c:pt idx="0">
                  <c:v>H17</c:v>
                </c:pt>
                <c:pt idx="1">
                  <c:v>H18</c:v>
                </c:pt>
                <c:pt idx="2">
                  <c:v>H19</c:v>
                </c:pt>
                <c:pt idx="3">
                  <c:v>H20</c:v>
                </c:pt>
                <c:pt idx="4">
                  <c:v>H21</c:v>
                </c:pt>
                <c:pt idx="5">
                  <c:v>H22</c:v>
                </c:pt>
                <c:pt idx="6">
                  <c:v>H23</c:v>
                </c:pt>
                <c:pt idx="7">
                  <c:v>H24</c:v>
                </c:pt>
                <c:pt idx="8">
                  <c:v>H25</c:v>
                </c:pt>
                <c:pt idx="9">
                  <c:v>H26</c:v>
                </c:pt>
                <c:pt idx="10">
                  <c:v>H27</c:v>
                </c:pt>
                <c:pt idx="11">
                  <c:v>H28</c:v>
                </c:pt>
                <c:pt idx="12">
                  <c:v>H29</c:v>
                </c:pt>
                <c:pt idx="13">
                  <c:v>H30</c:v>
                </c:pt>
                <c:pt idx="14">
                  <c:v>R1</c:v>
                </c:pt>
                <c:pt idx="15">
                  <c:v>R2</c:v>
                </c:pt>
                <c:pt idx="16">
                  <c:v>R3</c:v>
                </c:pt>
                <c:pt idx="17">
                  <c:v>R4</c:v>
                </c:pt>
                <c:pt idx="18">
                  <c:v>R5</c:v>
                </c:pt>
                <c:pt idx="19">
                  <c:v>R6</c:v>
                </c:pt>
              </c:strCache>
            </c:strRef>
          </c:cat>
          <c:val>
            <c:numRef>
              <c:f>脱水ケーキ発生量・含水率!$J$24:$AC$24</c:f>
              <c:numCache>
                <c:formatCode>0</c:formatCode>
                <c:ptCount val="20"/>
                <c:pt idx="0">
                  <c:v>4177.78</c:v>
                </c:pt>
                <c:pt idx="1">
                  <c:v>11787</c:v>
                </c:pt>
                <c:pt idx="2">
                  <c:v>31505.700000000004</c:v>
                </c:pt>
                <c:pt idx="3">
                  <c:v>46921.78</c:v>
                </c:pt>
                <c:pt idx="4">
                  <c:v>41250.93</c:v>
                </c:pt>
                <c:pt idx="5">
                  <c:v>39981.39</c:v>
                </c:pt>
                <c:pt idx="6">
                  <c:v>51494.93</c:v>
                </c:pt>
                <c:pt idx="7">
                  <c:v>56526.17</c:v>
                </c:pt>
                <c:pt idx="8">
                  <c:v>56991.530000000006</c:v>
                </c:pt>
                <c:pt idx="9">
                  <c:v>58098.03</c:v>
                </c:pt>
                <c:pt idx="10">
                  <c:v>59894.810000000005</c:v>
                </c:pt>
                <c:pt idx="11">
                  <c:v>58592.930381888829</c:v>
                </c:pt>
                <c:pt idx="12">
                  <c:v>55026.65</c:v>
                </c:pt>
                <c:pt idx="13" formatCode="General">
                  <c:v>52959.114475114751</c:v>
                </c:pt>
                <c:pt idx="14" formatCode="General">
                  <c:v>57395.365356290233</c:v>
                </c:pt>
                <c:pt idx="15" formatCode="General">
                  <c:v>56199.773909276715</c:v>
                </c:pt>
                <c:pt idx="16" formatCode="General">
                  <c:v>57513.509145489996</c:v>
                </c:pt>
                <c:pt idx="17" formatCode="0_);[Red]\(0\)">
                  <c:v>59249.496968169216</c:v>
                </c:pt>
                <c:pt idx="18" formatCode="General">
                  <c:v>56906.319952501624</c:v>
                </c:pt>
                <c:pt idx="19" formatCode="General">
                  <c:v>56263.839999999997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8-4620-BB0D-E14EC8477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529088"/>
        <c:axId val="37530624"/>
      </c:barChart>
      <c:catAx>
        <c:axId val="375290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游ゴシック" panose="020B0400000000000000" pitchFamily="50" charset="-128"/>
                <a:ea typeface="游ゴシック" panose="020B0400000000000000" pitchFamily="50" charset="-128"/>
              </a:defRPr>
            </a:pPr>
            <a:endParaRPr lang="ja-JP"/>
          </a:p>
        </c:txPr>
        <c:crossAx val="37530624"/>
        <c:crosses val="autoZero"/>
        <c:auto val="1"/>
        <c:lblAlgn val="ctr"/>
        <c:lblOffset val="100"/>
        <c:noMultiLvlLbl val="0"/>
      </c:catAx>
      <c:valAx>
        <c:axId val="37530624"/>
        <c:scaling>
          <c:orientation val="minMax"/>
        </c:scaling>
        <c:delete val="0"/>
        <c:axPos val="l"/>
        <c:majorGridlines>
          <c:spPr>
            <a:ln w="6350"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latin typeface="游ゴシック" panose="020B0400000000000000" pitchFamily="50" charset="-128"/>
                    <a:ea typeface="游ゴシック" panose="020B0400000000000000" pitchFamily="50" charset="-128"/>
                  </a:defRPr>
                </a:pPr>
                <a:r>
                  <a:rPr lang="ja-JP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脱水ケーキ発生量［</a:t>
                </a:r>
                <a:r>
                  <a:rPr lang="en-US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t/</a:t>
                </a:r>
                <a:r>
                  <a:rPr lang="ja-JP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年］</a:t>
                </a:r>
              </a:p>
            </c:rich>
          </c:tx>
          <c:layout/>
          <c:overlay val="0"/>
        </c:title>
        <c:numFmt formatCode="#,##0_);[Red]\(#,##0\)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游ゴシック" panose="020B0400000000000000" pitchFamily="50" charset="-128"/>
                <a:ea typeface="游ゴシック" panose="020B0400000000000000" pitchFamily="50" charset="-128"/>
              </a:defRPr>
            </a:pPr>
            <a:endParaRPr lang="ja-JP"/>
          </a:p>
        </c:txPr>
        <c:crossAx val="3752908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legend>
      <c:legendPos val="r"/>
      <c:layout/>
      <c:overlay val="0"/>
      <c:spPr>
        <a:noFill/>
      </c:spPr>
      <c:txPr>
        <a:bodyPr/>
        <a:lstStyle/>
        <a:p>
          <a:pPr>
            <a:defRPr>
              <a:latin typeface="游ゴシック" panose="020B0400000000000000" pitchFamily="50" charset="-128"/>
              <a:ea typeface="游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0">
          <a:latin typeface="Times New Roman" panose="02020603050405020304" pitchFamily="18" charset="0"/>
          <a:ea typeface="ＭＳ Ｐ明朝" panose="02020600040205080304" pitchFamily="18" charset="-128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6078001126822"/>
          <c:y val="4.8412799683778387E-2"/>
          <c:w val="0.63449775254864127"/>
          <c:h val="0.84152004309078043"/>
        </c:manualLayout>
      </c:layout>
      <c:lineChart>
        <c:grouping val="standard"/>
        <c:varyColors val="0"/>
        <c:ser>
          <c:idx val="0"/>
          <c:order val="0"/>
          <c:tx>
            <c:strRef>
              <c:f>脱水ケーキ発生量・含水率!$H$30:$I$30</c:f>
              <c:strCache>
                <c:ptCount val="2"/>
                <c:pt idx="0">
                  <c:v>東灘　</c:v>
                </c:pt>
                <c:pt idx="1">
                  <c:v>BP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脱水ケーキ発生量・含水率!$J$30:$AA$30</c:f>
              <c:numCache>
                <c:formatCode>General</c:formatCode>
                <c:ptCount val="18"/>
                <c:pt idx="0">
                  <c:v>80.400000000000006</c:v>
                </c:pt>
                <c:pt idx="2">
                  <c:v>81.599999999999994</c:v>
                </c:pt>
                <c:pt idx="3">
                  <c:v>82</c:v>
                </c:pt>
                <c:pt idx="4">
                  <c:v>82.2</c:v>
                </c:pt>
                <c:pt idx="5">
                  <c:v>82.3</c:v>
                </c:pt>
                <c:pt idx="6">
                  <c:v>81.400000000000006</c:v>
                </c:pt>
                <c:pt idx="7">
                  <c:v>80.599999999999994</c:v>
                </c:pt>
                <c:pt idx="9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0-48AE-896F-90F9D5F8864F}"/>
            </c:ext>
          </c:extLst>
        </c:ser>
        <c:ser>
          <c:idx val="1"/>
          <c:order val="1"/>
          <c:tx>
            <c:strRef>
              <c:f>脱水ケーキ発生量・含水率!$H$31:$I$31</c:f>
              <c:strCache>
                <c:ptCount val="2"/>
                <c:pt idx="0">
                  <c:v>東灘　</c:v>
                </c:pt>
                <c:pt idx="1">
                  <c:v>SP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脱水ケーキ発生量・含水率!$J$31:$AA$31</c:f>
              <c:numCache>
                <c:formatCode>General</c:formatCode>
                <c:ptCount val="18"/>
                <c:pt idx="0">
                  <c:v>82.1</c:v>
                </c:pt>
                <c:pt idx="1">
                  <c:v>81.5</c:v>
                </c:pt>
                <c:pt idx="2">
                  <c:v>82.4</c:v>
                </c:pt>
                <c:pt idx="3">
                  <c:v>82.4</c:v>
                </c:pt>
                <c:pt idx="4">
                  <c:v>82.4</c:v>
                </c:pt>
                <c:pt idx="5">
                  <c:v>83</c:v>
                </c:pt>
                <c:pt idx="6">
                  <c:v>83</c:v>
                </c:pt>
                <c:pt idx="7">
                  <c:v>82.5</c:v>
                </c:pt>
                <c:pt idx="8">
                  <c:v>81.900000000000006</c:v>
                </c:pt>
                <c:pt idx="9">
                  <c:v>80.74166666666666</c:v>
                </c:pt>
                <c:pt idx="10">
                  <c:v>79.8</c:v>
                </c:pt>
                <c:pt idx="11">
                  <c:v>78.900000000000006</c:v>
                </c:pt>
                <c:pt idx="12">
                  <c:v>78.900000000000006</c:v>
                </c:pt>
                <c:pt idx="13">
                  <c:v>80.099999999999994</c:v>
                </c:pt>
                <c:pt idx="14">
                  <c:v>80.351884920634916</c:v>
                </c:pt>
                <c:pt idx="15" formatCode="0.0">
                  <c:v>80.900000000000006</c:v>
                </c:pt>
                <c:pt idx="16">
                  <c:v>80.099999999999994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0-48AE-896F-90F9D5F8864F}"/>
            </c:ext>
          </c:extLst>
        </c:ser>
        <c:ser>
          <c:idx val="2"/>
          <c:order val="2"/>
          <c:tx>
            <c:strRef>
              <c:f>脱水ケーキ発生量・含水率!$H$32:$I$32</c:f>
              <c:strCache>
                <c:ptCount val="2"/>
                <c:pt idx="0">
                  <c:v>西部　</c:v>
                </c:pt>
                <c:pt idx="1">
                  <c:v>BP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脱水ケーキ発生量・含水率!$J$32:$AA$32</c:f>
              <c:numCache>
                <c:formatCode>General</c:formatCode>
                <c:ptCount val="18"/>
                <c:pt idx="0">
                  <c:v>76.900000000000006</c:v>
                </c:pt>
                <c:pt idx="1">
                  <c:v>77.099999999999994</c:v>
                </c:pt>
                <c:pt idx="2">
                  <c:v>76.7</c:v>
                </c:pt>
                <c:pt idx="3">
                  <c:v>76.400000000000006</c:v>
                </c:pt>
                <c:pt idx="4">
                  <c:v>77.5</c:v>
                </c:pt>
                <c:pt idx="5">
                  <c:v>76.599999999999994</c:v>
                </c:pt>
                <c:pt idx="6">
                  <c:v>78</c:v>
                </c:pt>
                <c:pt idx="7">
                  <c:v>77.099999999999994</c:v>
                </c:pt>
                <c:pt idx="8">
                  <c:v>77.099999999999994</c:v>
                </c:pt>
                <c:pt idx="9">
                  <c:v>78.256666666666675</c:v>
                </c:pt>
                <c:pt idx="10">
                  <c:v>78.099999999999994</c:v>
                </c:pt>
                <c:pt idx="11">
                  <c:v>77.7</c:v>
                </c:pt>
                <c:pt idx="12">
                  <c:v>77.599999999999994</c:v>
                </c:pt>
                <c:pt idx="13">
                  <c:v>77.5</c:v>
                </c:pt>
                <c:pt idx="14">
                  <c:v>77.716666666666669</c:v>
                </c:pt>
                <c:pt idx="15" formatCode="0.0">
                  <c:v>77.3</c:v>
                </c:pt>
                <c:pt idx="16">
                  <c:v>77.8</c:v>
                </c:pt>
                <c:pt idx="17">
                  <c:v>77.500000000000014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0-48AE-896F-90F9D5F8864F}"/>
            </c:ext>
          </c:extLst>
        </c:ser>
        <c:ser>
          <c:idx val="3"/>
          <c:order val="3"/>
          <c:tx>
            <c:strRef>
              <c:f>脱水ケーキ発生量・含水率!$H$33:$I$33</c:f>
              <c:strCache>
                <c:ptCount val="2"/>
                <c:pt idx="0">
                  <c:v>垂水　</c:v>
                </c:pt>
                <c:pt idx="1">
                  <c:v>BP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脱水ケーキ発生量・含水率!$J$33:$AA$33</c:f>
              <c:numCache>
                <c:formatCode>General</c:formatCode>
                <c:ptCount val="18"/>
                <c:pt idx="0">
                  <c:v>75.8</c:v>
                </c:pt>
                <c:pt idx="1">
                  <c:v>74.400000000000006</c:v>
                </c:pt>
                <c:pt idx="2">
                  <c:v>75.099999999999994</c:v>
                </c:pt>
                <c:pt idx="3">
                  <c:v>76.8</c:v>
                </c:pt>
                <c:pt idx="4">
                  <c:v>77.3</c:v>
                </c:pt>
                <c:pt idx="5">
                  <c:v>78</c:v>
                </c:pt>
                <c:pt idx="6">
                  <c:v>78.400000000000006</c:v>
                </c:pt>
                <c:pt idx="7">
                  <c:v>76.400000000000006</c:v>
                </c:pt>
                <c:pt idx="8">
                  <c:v>75.599999999999994</c:v>
                </c:pt>
                <c:pt idx="9">
                  <c:v>77.125</c:v>
                </c:pt>
                <c:pt idx="10">
                  <c:v>77.7</c:v>
                </c:pt>
                <c:pt idx="11">
                  <c:v>76.8</c:v>
                </c:pt>
                <c:pt idx="12">
                  <c:v>76.8</c:v>
                </c:pt>
                <c:pt idx="13">
                  <c:v>75.8</c:v>
                </c:pt>
                <c:pt idx="14">
                  <c:v>75.916666666666657</c:v>
                </c:pt>
                <c:pt idx="15" formatCode="0.0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C0-48AE-896F-90F9D5F8864F}"/>
            </c:ext>
          </c:extLst>
        </c:ser>
        <c:ser>
          <c:idx val="4"/>
          <c:order val="4"/>
          <c:tx>
            <c:strRef>
              <c:f>脱水ケーキ発生量・含水率!$H$34:$I$34</c:f>
              <c:strCache>
                <c:ptCount val="2"/>
                <c:pt idx="0">
                  <c:v>垂水　</c:v>
                </c:pt>
                <c:pt idx="1">
                  <c:v>SP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脱水ケーキ発生量・含水率!$J$34:$AA$34</c:f>
              <c:numCache>
                <c:formatCode>General</c:formatCode>
                <c:ptCount val="18"/>
                <c:pt idx="0">
                  <c:v>79.7</c:v>
                </c:pt>
                <c:pt idx="1">
                  <c:v>78.5</c:v>
                </c:pt>
                <c:pt idx="2">
                  <c:v>80.400000000000006</c:v>
                </c:pt>
                <c:pt idx="3">
                  <c:v>80.3</c:v>
                </c:pt>
                <c:pt idx="4">
                  <c:v>81.8</c:v>
                </c:pt>
                <c:pt idx="5">
                  <c:v>82.8</c:v>
                </c:pt>
                <c:pt idx="6">
                  <c:v>82.6</c:v>
                </c:pt>
                <c:pt idx="7">
                  <c:v>80.5</c:v>
                </c:pt>
                <c:pt idx="8">
                  <c:v>82.2</c:v>
                </c:pt>
                <c:pt idx="9">
                  <c:v>82.627499999999998</c:v>
                </c:pt>
                <c:pt idx="10">
                  <c:v>82.1</c:v>
                </c:pt>
                <c:pt idx="11">
                  <c:v>81.099999999999994</c:v>
                </c:pt>
                <c:pt idx="12">
                  <c:v>81.2</c:v>
                </c:pt>
                <c:pt idx="13">
                  <c:v>81</c:v>
                </c:pt>
                <c:pt idx="14">
                  <c:v>81.749166666666682</c:v>
                </c:pt>
                <c:pt idx="15" formatCode="0.0">
                  <c:v>81.599999999999994</c:v>
                </c:pt>
                <c:pt idx="16">
                  <c:v>81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C0-48AE-896F-90F9D5F8864F}"/>
            </c:ext>
          </c:extLst>
        </c:ser>
        <c:ser>
          <c:idx val="5"/>
          <c:order val="5"/>
          <c:tx>
            <c:strRef>
              <c:f>脱水ケーキ発生量・含水率!$H$35:$I$35</c:f>
              <c:strCache>
                <c:ptCount val="2"/>
                <c:pt idx="0">
                  <c:v>玉津　</c:v>
                </c:pt>
                <c:pt idx="1">
                  <c:v>BP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脱水ケーキ発生量・含水率!$J$35:$AA$35</c:f>
              <c:numCache>
                <c:formatCode>General</c:formatCode>
                <c:ptCount val="18"/>
                <c:pt idx="0">
                  <c:v>77.7</c:v>
                </c:pt>
                <c:pt idx="1">
                  <c:v>77.2</c:v>
                </c:pt>
                <c:pt idx="2">
                  <c:v>78.2</c:v>
                </c:pt>
                <c:pt idx="3">
                  <c:v>77.900000000000006</c:v>
                </c:pt>
                <c:pt idx="4">
                  <c:v>77.2</c:v>
                </c:pt>
                <c:pt idx="5">
                  <c:v>78.400000000000006</c:v>
                </c:pt>
                <c:pt idx="6">
                  <c:v>78.3</c:v>
                </c:pt>
                <c:pt idx="7">
                  <c:v>78.400000000000006</c:v>
                </c:pt>
                <c:pt idx="8">
                  <c:v>78.2</c:v>
                </c:pt>
                <c:pt idx="9">
                  <c:v>78.345833333333317</c:v>
                </c:pt>
                <c:pt idx="10">
                  <c:v>78.599999999999994</c:v>
                </c:pt>
                <c:pt idx="11">
                  <c:v>77.7</c:v>
                </c:pt>
                <c:pt idx="12">
                  <c:v>78</c:v>
                </c:pt>
                <c:pt idx="13">
                  <c:v>78.900000000000006</c:v>
                </c:pt>
                <c:pt idx="14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C0-48AE-896F-90F9D5F8864F}"/>
            </c:ext>
          </c:extLst>
        </c:ser>
        <c:ser>
          <c:idx val="6"/>
          <c:order val="6"/>
          <c:tx>
            <c:strRef>
              <c:f>脱水ケーキ発生量・含水率!$H$36:$I$36</c:f>
              <c:strCache>
                <c:ptCount val="2"/>
                <c:pt idx="0">
                  <c:v>玉津　</c:v>
                </c:pt>
                <c:pt idx="1">
                  <c:v>SP</c:v>
                </c:pt>
              </c:strCache>
            </c:strRef>
          </c:tx>
          <c:spPr>
            <a:ln w="9525">
              <a:solidFill>
                <a:sysClr val="windowText" lastClr="000000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</c:spPr>
          </c:marker>
          <c:cat>
            <c:strRef>
              <c:f>脱水ケーキ発生量・含水率!$J$29:$AA$29</c:f>
              <c:strCache>
                <c:ptCount val="18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  <c:pt idx="12">
                  <c:v>R1</c:v>
                </c:pt>
                <c:pt idx="13">
                  <c:v>R2</c:v>
                </c:pt>
                <c:pt idx="14">
                  <c:v>R3</c:v>
                </c:pt>
                <c:pt idx="15">
                  <c:v>R4</c:v>
                </c:pt>
                <c:pt idx="16">
                  <c:v>R5</c:v>
                </c:pt>
                <c:pt idx="17">
                  <c:v>R6</c:v>
                </c:pt>
              </c:strCache>
            </c:strRef>
          </c:cat>
          <c:val>
            <c:numRef>
              <c:f>脱水ケーキ発生量・含水率!$J$36:$AA$36</c:f>
              <c:numCache>
                <c:formatCode>General</c:formatCode>
                <c:ptCount val="18"/>
                <c:pt idx="0">
                  <c:v>80.400000000000006</c:v>
                </c:pt>
                <c:pt idx="1">
                  <c:v>78.5</c:v>
                </c:pt>
                <c:pt idx="2">
                  <c:v>80</c:v>
                </c:pt>
                <c:pt idx="3">
                  <c:v>80</c:v>
                </c:pt>
                <c:pt idx="4">
                  <c:v>79</c:v>
                </c:pt>
                <c:pt idx="5">
                  <c:v>83.1</c:v>
                </c:pt>
                <c:pt idx="6">
                  <c:v>82.4</c:v>
                </c:pt>
                <c:pt idx="7">
                  <c:v>85</c:v>
                </c:pt>
                <c:pt idx="8">
                  <c:v>82.6</c:v>
                </c:pt>
                <c:pt idx="9">
                  <c:v>82.433333333333323</c:v>
                </c:pt>
                <c:pt idx="10">
                  <c:v>81</c:v>
                </c:pt>
                <c:pt idx="11">
                  <c:v>81</c:v>
                </c:pt>
                <c:pt idx="12">
                  <c:v>82.2</c:v>
                </c:pt>
                <c:pt idx="13">
                  <c:v>83</c:v>
                </c:pt>
                <c:pt idx="14">
                  <c:v>81.683333333333337</c:v>
                </c:pt>
                <c:pt idx="15" formatCode="0.0">
                  <c:v>80.5</c:v>
                </c:pt>
                <c:pt idx="16">
                  <c:v>80.7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C0-48AE-896F-90F9D5F8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3568"/>
        <c:axId val="37615488"/>
      </c:lineChart>
      <c:catAx>
        <c:axId val="376135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游ゴシック" panose="020B0400000000000000" pitchFamily="50" charset="-128"/>
                <a:ea typeface="游ゴシック" panose="020B0400000000000000" pitchFamily="50" charset="-128"/>
              </a:defRPr>
            </a:pPr>
            <a:endParaRPr lang="ja-JP"/>
          </a:p>
        </c:txPr>
        <c:crossAx val="37615488"/>
        <c:crosses val="autoZero"/>
        <c:auto val="1"/>
        <c:lblAlgn val="ctr"/>
        <c:lblOffset val="100"/>
        <c:tickLblSkip val="1"/>
        <c:noMultiLvlLbl val="0"/>
      </c:catAx>
      <c:valAx>
        <c:axId val="37615488"/>
        <c:scaling>
          <c:orientation val="minMax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latin typeface="游ゴシック" panose="020B0400000000000000" pitchFamily="50" charset="-128"/>
                    <a:ea typeface="游ゴシック" panose="020B0400000000000000" pitchFamily="50" charset="-128"/>
                  </a:defRPr>
                </a:pPr>
                <a:r>
                  <a:rPr lang="ja-JP" sz="1000">
                    <a:latin typeface="游ゴシック" panose="020B0400000000000000" pitchFamily="50" charset="-128"/>
                    <a:ea typeface="游ゴシック" panose="020B0400000000000000" pitchFamily="50" charset="-128"/>
                  </a:rPr>
                  <a:t>含水率　［％］</a:t>
                </a:r>
              </a:p>
            </c:rich>
          </c:tx>
          <c:layout/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游ゴシック" panose="020B0400000000000000" pitchFamily="50" charset="-128"/>
                <a:ea typeface="游ゴシック" panose="020B0400000000000000" pitchFamily="50" charset="-128"/>
              </a:defRPr>
            </a:pPr>
            <a:endParaRPr lang="ja-JP"/>
          </a:p>
        </c:txPr>
        <c:crossAx val="376135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9347272192095275"/>
          <c:y val="0.22408855746600362"/>
          <c:w val="0.19432418400216003"/>
          <c:h val="0.55182254133170994"/>
        </c:manualLayout>
      </c:layout>
      <c:overlay val="0"/>
      <c:txPr>
        <a:bodyPr/>
        <a:lstStyle/>
        <a:p>
          <a:pPr>
            <a:defRPr sz="1000">
              <a:latin typeface="游ゴシック" panose="020B0400000000000000" pitchFamily="50" charset="-128"/>
              <a:ea typeface="游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Times New Roman" panose="02020603050405020304" pitchFamily="18" charset="0"/>
          <a:ea typeface="ＭＳ Ｐ明朝" panose="02020600040205080304" pitchFamily="18" charset="-128"/>
          <a:cs typeface="Times New Roman" panose="02020603050405020304" pitchFamily="18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15</xdr:row>
      <xdr:rowOff>138792</xdr:rowOff>
    </xdr:from>
    <xdr:to>
      <xdr:col>5</xdr:col>
      <xdr:colOff>547178</xdr:colOff>
      <xdr:row>31</xdr:row>
      <xdr:rowOff>219192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33</xdr:row>
      <xdr:rowOff>70756</xdr:rowOff>
    </xdr:from>
    <xdr:to>
      <xdr:col>5</xdr:col>
      <xdr:colOff>590550</xdr:colOff>
      <xdr:row>49</xdr:row>
      <xdr:rowOff>149677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52"/>
  <sheetViews>
    <sheetView tabSelected="1" view="pageBreakPreview" topLeftCell="B1" zoomScaleNormal="85" zoomScaleSheetLayoutView="100" workbookViewId="0">
      <selection activeCell="M18" sqref="M18"/>
    </sheetView>
  </sheetViews>
  <sheetFormatPr defaultColWidth="9" defaultRowHeight="21.75" customHeight="1" x14ac:dyDescent="0.2"/>
  <cols>
    <col min="1" max="1" width="4.36328125" style="228" customWidth="1"/>
    <col min="2" max="2" width="15.453125" style="228" customWidth="1"/>
    <col min="3" max="3" width="16.7265625" style="228" bestFit="1" customWidth="1"/>
    <col min="4" max="4" width="26.08984375" style="228" bestFit="1" customWidth="1"/>
    <col min="5" max="5" width="16.36328125" style="228" customWidth="1"/>
    <col min="6" max="7" width="9" style="228"/>
    <col min="8" max="8" width="11.26953125" style="229" bestFit="1" customWidth="1"/>
    <col min="9" max="9" width="9.6328125" style="229" bestFit="1" customWidth="1"/>
    <col min="10" max="10" width="14.36328125" style="229" bestFit="1" customWidth="1"/>
    <col min="11" max="19" width="6.7265625" style="229" bestFit="1" customWidth="1"/>
    <col min="20" max="20" width="13.1796875" style="229" bestFit="1" customWidth="1"/>
    <col min="21" max="22" width="6.7265625" style="229" bestFit="1" customWidth="1"/>
    <col min="23" max="23" width="9.81640625" style="229" bestFit="1" customWidth="1"/>
    <col min="24" max="26" width="13.1796875" style="229" bestFit="1" customWidth="1"/>
    <col min="27" max="27" width="7.36328125" style="229" bestFit="1" customWidth="1"/>
    <col min="28" max="29" width="13.54296875" style="228" bestFit="1" customWidth="1"/>
    <col min="30" max="16384" width="9" style="228"/>
  </cols>
  <sheetData>
    <row r="2" spans="1:29" ht="21.75" customHeight="1" thickBot="1" x14ac:dyDescent="0.25">
      <c r="A2" s="228" t="s">
        <v>86</v>
      </c>
    </row>
    <row r="3" spans="1:29" ht="21.75" customHeight="1" thickBot="1" x14ac:dyDescent="0.25">
      <c r="B3" s="230" t="s">
        <v>87</v>
      </c>
      <c r="C3" s="231" t="s">
        <v>88</v>
      </c>
      <c r="D3" s="231" t="s">
        <v>89</v>
      </c>
      <c r="E3" s="232" t="s">
        <v>90</v>
      </c>
    </row>
    <row r="4" spans="1:29" ht="21.75" customHeight="1" thickTop="1" x14ac:dyDescent="0.2">
      <c r="B4" s="233" t="s">
        <v>91</v>
      </c>
      <c r="C4" s="234" t="s">
        <v>10</v>
      </c>
      <c r="D4" s="235">
        <v>22307.46</v>
      </c>
      <c r="E4" s="236">
        <v>78.5</v>
      </c>
    </row>
    <row r="5" spans="1:29" ht="21.75" customHeight="1" x14ac:dyDescent="0.2">
      <c r="B5" s="237" t="s">
        <v>92</v>
      </c>
      <c r="C5" s="238" t="s">
        <v>93</v>
      </c>
      <c r="D5" s="239">
        <v>14087.650000000001</v>
      </c>
      <c r="E5" s="240">
        <v>77.500000000000014</v>
      </c>
    </row>
    <row r="6" spans="1:29" ht="21.75" customHeight="1" x14ac:dyDescent="0.2">
      <c r="B6" s="237" t="s">
        <v>94</v>
      </c>
      <c r="C6" s="238" t="s">
        <v>95</v>
      </c>
      <c r="D6" s="239">
        <v>23465.15</v>
      </c>
      <c r="E6" s="240">
        <v>81.2</v>
      </c>
    </row>
    <row r="7" spans="1:29" ht="21.75" customHeight="1" x14ac:dyDescent="0.2">
      <c r="B7" s="262" t="s">
        <v>96</v>
      </c>
      <c r="C7" s="241" t="s">
        <v>10</v>
      </c>
      <c r="D7" s="242">
        <v>10478.682652472211</v>
      </c>
      <c r="E7" s="243">
        <v>83.6</v>
      </c>
    </row>
    <row r="8" spans="1:29" ht="21.75" customHeight="1" x14ac:dyDescent="0.2">
      <c r="B8" s="263"/>
      <c r="C8" s="244" t="s">
        <v>100</v>
      </c>
      <c r="D8" s="245">
        <v>12.547347527789928</v>
      </c>
      <c r="E8" s="246" t="s">
        <v>144</v>
      </c>
    </row>
    <row r="9" spans="1:29" ht="21.75" customHeight="1" x14ac:dyDescent="0.2">
      <c r="B9" s="247" t="s">
        <v>97</v>
      </c>
      <c r="C9" s="248" t="s">
        <v>93</v>
      </c>
      <c r="D9" s="249">
        <f>D5+D8</f>
        <v>14100.197347527792</v>
      </c>
      <c r="E9" s="250"/>
    </row>
    <row r="10" spans="1:29" ht="21.75" customHeight="1" thickBot="1" x14ac:dyDescent="0.25">
      <c r="B10" s="251"/>
      <c r="C10" s="252" t="s">
        <v>95</v>
      </c>
      <c r="D10" s="253">
        <f>D4+D6+D7</f>
        <v>56251.292652472213</v>
      </c>
      <c r="E10" s="254"/>
    </row>
    <row r="11" spans="1:29" ht="21.75" customHeight="1" x14ac:dyDescent="0.2">
      <c r="B11" s="255"/>
      <c r="D11" s="256" t="s">
        <v>145</v>
      </c>
      <c r="E11" s="256"/>
    </row>
    <row r="13" spans="1:29" ht="21.75" customHeight="1" x14ac:dyDescent="0.2">
      <c r="H13" s="257" t="s">
        <v>101</v>
      </c>
      <c r="J13" s="229" t="s">
        <v>102</v>
      </c>
    </row>
    <row r="14" spans="1:29" ht="21.75" customHeight="1" x14ac:dyDescent="0.2">
      <c r="A14" s="228" t="s">
        <v>98</v>
      </c>
      <c r="H14" s="229" t="s">
        <v>103</v>
      </c>
      <c r="J14" s="229" t="s">
        <v>104</v>
      </c>
      <c r="K14" s="229" t="s">
        <v>105</v>
      </c>
      <c r="L14" s="229" t="s">
        <v>106</v>
      </c>
      <c r="M14" s="229" t="s">
        <v>107</v>
      </c>
      <c r="N14" s="229" t="s">
        <v>108</v>
      </c>
      <c r="O14" s="229" t="s">
        <v>109</v>
      </c>
      <c r="P14" s="229" t="s">
        <v>110</v>
      </c>
      <c r="Q14" s="229" t="s">
        <v>111</v>
      </c>
      <c r="R14" s="229" t="s">
        <v>112</v>
      </c>
      <c r="S14" s="229" t="s">
        <v>113</v>
      </c>
      <c r="T14" s="229" t="s">
        <v>114</v>
      </c>
      <c r="U14" s="229" t="s">
        <v>115</v>
      </c>
      <c r="V14" s="229" t="s">
        <v>116</v>
      </c>
      <c r="W14" s="229" t="s">
        <v>117</v>
      </c>
      <c r="X14" s="229" t="s">
        <v>118</v>
      </c>
      <c r="Y14" s="229" t="s">
        <v>119</v>
      </c>
      <c r="Z14" s="229" t="s">
        <v>120</v>
      </c>
      <c r="AA14" s="229" t="s">
        <v>121</v>
      </c>
      <c r="AB14" s="228" t="s">
        <v>122</v>
      </c>
      <c r="AC14" s="228" t="s">
        <v>123</v>
      </c>
    </row>
    <row r="15" spans="1:29" ht="21.75" customHeight="1" x14ac:dyDescent="0.2">
      <c r="A15" s="228" t="s">
        <v>99</v>
      </c>
      <c r="H15" s="229" t="s">
        <v>124</v>
      </c>
      <c r="I15" s="229" t="s">
        <v>125</v>
      </c>
      <c r="J15" s="258">
        <v>22697.48</v>
      </c>
      <c r="K15" s="258">
        <v>24046.92</v>
      </c>
      <c r="L15" s="258">
        <v>10418.31</v>
      </c>
      <c r="M15" s="258">
        <v>698.27</v>
      </c>
      <c r="N15" s="258">
        <v>11561.13</v>
      </c>
      <c r="O15" s="258">
        <v>10838.45</v>
      </c>
      <c r="P15" s="258">
        <v>7439.67</v>
      </c>
      <c r="Q15" s="258">
        <v>6785.17</v>
      </c>
      <c r="R15" s="258">
        <v>5271.12</v>
      </c>
      <c r="S15" s="258">
        <v>3279.96</v>
      </c>
      <c r="T15" s="258"/>
      <c r="U15" s="258">
        <v>335.2796181111666</v>
      </c>
      <c r="V15" s="258">
        <v>137.4</v>
      </c>
      <c r="W15" s="229">
        <v>113.94552488524317</v>
      </c>
      <c r="X15" s="229">
        <v>100.32464370976693</v>
      </c>
      <c r="Y15" s="229">
        <v>102.15609072327081</v>
      </c>
      <c r="Z15" s="229">
        <v>138.11085451000127</v>
      </c>
      <c r="AA15" s="259">
        <v>2.7483189368770766</v>
      </c>
      <c r="AB15" s="228">
        <v>0</v>
      </c>
      <c r="AC15" s="228">
        <v>0</v>
      </c>
    </row>
    <row r="16" spans="1:29" ht="21.75" customHeight="1" x14ac:dyDescent="0.2">
      <c r="H16" s="229" t="s">
        <v>124</v>
      </c>
      <c r="I16" s="229" t="s">
        <v>126</v>
      </c>
      <c r="J16" s="258">
        <v>4177.78</v>
      </c>
      <c r="K16" s="258">
        <v>6365.27</v>
      </c>
      <c r="L16" s="258">
        <v>21323.31</v>
      </c>
      <c r="M16" s="258">
        <v>29911.07</v>
      </c>
      <c r="N16" s="258">
        <v>19603.52</v>
      </c>
      <c r="O16" s="258">
        <v>20581.64</v>
      </c>
      <c r="P16" s="258">
        <v>21626.42</v>
      </c>
      <c r="Q16" s="258">
        <v>23451.8</v>
      </c>
      <c r="R16" s="258">
        <v>24968.65</v>
      </c>
      <c r="S16" s="258">
        <v>25233.21</v>
      </c>
      <c r="T16" s="258">
        <v>28583.29</v>
      </c>
      <c r="U16" s="258">
        <v>26614.050381888836</v>
      </c>
      <c r="V16" s="258">
        <v>25232.94</v>
      </c>
      <c r="W16" s="229">
        <v>23962.784475114757</v>
      </c>
      <c r="X16" s="229">
        <v>24784.725356290233</v>
      </c>
      <c r="Y16" s="229">
        <v>23615.703909276726</v>
      </c>
      <c r="Z16" s="229">
        <v>24758.789145489998</v>
      </c>
      <c r="AA16" s="259">
        <v>24192.101681063119</v>
      </c>
      <c r="AB16" s="228">
        <v>23076.2</v>
      </c>
      <c r="AC16" s="228">
        <v>22307.46</v>
      </c>
    </row>
    <row r="17" spans="8:29" ht="21.75" customHeight="1" x14ac:dyDescent="0.2">
      <c r="H17" s="229" t="s">
        <v>127</v>
      </c>
      <c r="I17" s="229" t="s">
        <v>125</v>
      </c>
      <c r="J17" s="258">
        <v>29262.26</v>
      </c>
      <c r="K17" s="258">
        <v>25908.12</v>
      </c>
      <c r="L17" s="258">
        <v>26056.54</v>
      </c>
      <c r="M17" s="258">
        <v>25467.06</v>
      </c>
      <c r="N17" s="258">
        <v>26800.18</v>
      </c>
      <c r="O17" s="258">
        <v>25783.16</v>
      </c>
      <c r="P17" s="258">
        <v>15320.3</v>
      </c>
      <c r="Q17" s="258">
        <v>16321.5</v>
      </c>
      <c r="R17" s="258">
        <v>15380.36</v>
      </c>
      <c r="S17" s="258">
        <v>16029.49</v>
      </c>
      <c r="T17" s="258">
        <v>14824.37</v>
      </c>
      <c r="U17" s="258">
        <v>15213.01</v>
      </c>
      <c r="V17" s="258">
        <v>15165.23</v>
      </c>
      <c r="W17" s="229">
        <v>15158.600000000002</v>
      </c>
      <c r="X17" s="229">
        <v>14800.420000000002</v>
      </c>
      <c r="Y17" s="229">
        <v>13358.369999999999</v>
      </c>
      <c r="Z17" s="229">
        <v>13420.190000000002</v>
      </c>
      <c r="AA17" s="259">
        <v>13820.050000000001</v>
      </c>
      <c r="AB17" s="228">
        <v>14069.269999999999</v>
      </c>
      <c r="AC17" s="228">
        <v>14087.650000000001</v>
      </c>
    </row>
    <row r="18" spans="8:29" ht="21.75" customHeight="1" x14ac:dyDescent="0.2">
      <c r="H18" s="229" t="s">
        <v>19</v>
      </c>
      <c r="I18" s="229" t="s">
        <v>125</v>
      </c>
      <c r="J18" s="258">
        <v>14859.45</v>
      </c>
      <c r="K18" s="258">
        <v>12776.88</v>
      </c>
      <c r="L18" s="258">
        <v>6979.39</v>
      </c>
      <c r="M18" s="258">
        <v>2108.13</v>
      </c>
      <c r="N18" s="258">
        <v>1506.07</v>
      </c>
      <c r="O18" s="258">
        <v>2319.9</v>
      </c>
      <c r="P18" s="258">
        <v>2115.9</v>
      </c>
      <c r="Q18" s="258">
        <v>1546.59</v>
      </c>
      <c r="R18" s="258">
        <v>2198.83</v>
      </c>
      <c r="S18" s="258">
        <v>1440.52</v>
      </c>
      <c r="T18" s="258">
        <v>1156.01</v>
      </c>
      <c r="U18" s="258">
        <v>671.48</v>
      </c>
      <c r="V18" s="258">
        <v>643.8599999999999</v>
      </c>
      <c r="W18" s="229">
        <v>751.87</v>
      </c>
      <c r="X18" s="229">
        <v>1364.7199999999998</v>
      </c>
      <c r="Y18" s="229">
        <v>589.55000000000007</v>
      </c>
      <c r="Z18" s="229">
        <v>1030.0900000000001</v>
      </c>
      <c r="AA18" s="259">
        <v>254.19</v>
      </c>
      <c r="AB18" s="228">
        <v>0</v>
      </c>
      <c r="AC18" s="228">
        <v>0</v>
      </c>
    </row>
    <row r="19" spans="8:29" ht="21.75" customHeight="1" x14ac:dyDescent="0.2">
      <c r="H19" s="229" t="s">
        <v>19</v>
      </c>
      <c r="I19" s="229" t="s">
        <v>126</v>
      </c>
      <c r="J19" s="258"/>
      <c r="K19" s="258">
        <v>1495.71</v>
      </c>
      <c r="L19" s="258">
        <v>5870.13</v>
      </c>
      <c r="M19" s="258">
        <v>11605.53</v>
      </c>
      <c r="N19" s="258">
        <v>14394.19</v>
      </c>
      <c r="O19" s="258">
        <v>12703.57</v>
      </c>
      <c r="P19" s="258">
        <v>24584.89</v>
      </c>
      <c r="Q19" s="258">
        <v>25919.65</v>
      </c>
      <c r="R19" s="258">
        <v>25299.119999999999</v>
      </c>
      <c r="S19" s="258">
        <v>24475.62</v>
      </c>
      <c r="T19" s="258">
        <v>25038.22</v>
      </c>
      <c r="U19" s="258">
        <v>25740.46</v>
      </c>
      <c r="V19" s="258">
        <v>24452.940000000002</v>
      </c>
      <c r="W19" s="229">
        <v>22431.27</v>
      </c>
      <c r="X19" s="229">
        <v>22564.799999999999</v>
      </c>
      <c r="Y19" s="229">
        <v>21509.839999999997</v>
      </c>
      <c r="Z19" s="229">
        <v>22057.96</v>
      </c>
      <c r="AA19" s="259">
        <v>23404.080000000002</v>
      </c>
      <c r="AB19" s="228">
        <v>23505</v>
      </c>
      <c r="AC19" s="228">
        <v>23465.15</v>
      </c>
    </row>
    <row r="20" spans="8:29" ht="21.75" customHeight="1" x14ac:dyDescent="0.2">
      <c r="H20" s="229" t="s">
        <v>128</v>
      </c>
      <c r="I20" s="229" t="s">
        <v>125</v>
      </c>
      <c r="J20" s="258">
        <v>10761.44</v>
      </c>
      <c r="K20" s="258">
        <v>7539.35</v>
      </c>
      <c r="L20" s="258">
        <v>8075.44</v>
      </c>
      <c r="M20" s="258">
        <v>6484.07</v>
      </c>
      <c r="N20" s="258">
        <v>4402.5200000000004</v>
      </c>
      <c r="O20" s="258">
        <v>5100.78</v>
      </c>
      <c r="P20" s="258">
        <v>5967.61</v>
      </c>
      <c r="Q20" s="258">
        <v>4551.3999999999996</v>
      </c>
      <c r="R20" s="258">
        <v>4809.32</v>
      </c>
      <c r="S20" s="258">
        <v>4407.83</v>
      </c>
      <c r="T20" s="258">
        <v>4585.4399999999996</v>
      </c>
      <c r="U20" s="258">
        <v>4680.8899999999994</v>
      </c>
      <c r="V20" s="258">
        <v>5804.8200000000006</v>
      </c>
      <c r="W20" s="229">
        <v>3545.4300000000003</v>
      </c>
      <c r="X20" s="229">
        <v>1449.7900000000002</v>
      </c>
      <c r="Y20" s="229">
        <v>604.06999999999994</v>
      </c>
      <c r="Z20" s="229">
        <v>351.31</v>
      </c>
      <c r="AA20" s="259">
        <v>62.464712893902572</v>
      </c>
      <c r="AB20" s="228">
        <v>109.17004749837184</v>
      </c>
      <c r="AC20" s="228">
        <v>12.547347527789928</v>
      </c>
    </row>
    <row r="21" spans="8:29" ht="21.75" customHeight="1" x14ac:dyDescent="0.2">
      <c r="H21" s="229" t="s">
        <v>128</v>
      </c>
      <c r="I21" s="229" t="s">
        <v>126</v>
      </c>
      <c r="J21" s="258"/>
      <c r="K21" s="258">
        <v>3926.02</v>
      </c>
      <c r="L21" s="258">
        <v>4312.26</v>
      </c>
      <c r="M21" s="258">
        <v>5405.18</v>
      </c>
      <c r="N21" s="258">
        <v>7253.22</v>
      </c>
      <c r="O21" s="258">
        <v>6696.18</v>
      </c>
      <c r="P21" s="258">
        <v>5283.62</v>
      </c>
      <c r="Q21" s="258">
        <v>7154.72</v>
      </c>
      <c r="R21" s="258">
        <v>6723.76</v>
      </c>
      <c r="S21" s="258">
        <v>8389.2000000000007</v>
      </c>
      <c r="T21" s="258">
        <v>6273.3</v>
      </c>
      <c r="U21" s="258">
        <v>6238.42</v>
      </c>
      <c r="V21" s="258">
        <v>5340.77</v>
      </c>
      <c r="W21" s="229">
        <v>6565.0599999999995</v>
      </c>
      <c r="X21" s="229">
        <v>10351.57</v>
      </c>
      <c r="Y21" s="229">
        <v>11074.23</v>
      </c>
      <c r="Z21" s="229">
        <v>10696.759999999998</v>
      </c>
      <c r="AA21" s="259">
        <v>11653.315287106097</v>
      </c>
      <c r="AB21" s="228">
        <v>10325.119952501627</v>
      </c>
      <c r="AC21" s="228">
        <v>10478.682652472211</v>
      </c>
    </row>
    <row r="22" spans="8:29" ht="21.75" customHeight="1" x14ac:dyDescent="0.2">
      <c r="AA22" s="259"/>
    </row>
    <row r="23" spans="8:29" ht="21.75" customHeight="1" x14ac:dyDescent="0.2">
      <c r="I23" s="229" t="s">
        <v>93</v>
      </c>
      <c r="J23" s="258">
        <v>77580.63</v>
      </c>
      <c r="K23" s="258">
        <v>70271.26999999999</v>
      </c>
      <c r="L23" s="258">
        <v>51529.68</v>
      </c>
      <c r="M23" s="258">
        <v>34757.53</v>
      </c>
      <c r="N23" s="258">
        <v>44269.899999999994</v>
      </c>
      <c r="O23" s="258">
        <v>44042.29</v>
      </c>
      <c r="P23" s="258">
        <v>30843.480000000003</v>
      </c>
      <c r="Q23" s="258">
        <v>29204.659999999996</v>
      </c>
      <c r="R23" s="258">
        <v>27659.629999999997</v>
      </c>
      <c r="S23" s="258">
        <v>25157.800000000003</v>
      </c>
      <c r="T23" s="258">
        <v>20565.82</v>
      </c>
      <c r="U23" s="258">
        <v>20900.659618111167</v>
      </c>
      <c r="V23" s="258">
        <v>21751.31</v>
      </c>
      <c r="W23" s="229">
        <v>19569.845524885248</v>
      </c>
      <c r="X23" s="229">
        <v>18020.984643709769</v>
      </c>
      <c r="Y23" s="229">
        <v>14654.146090723269</v>
      </c>
      <c r="Z23" s="229">
        <v>14939.700854510003</v>
      </c>
      <c r="AA23" s="259">
        <v>14139.453031830782</v>
      </c>
      <c r="AB23" s="228">
        <v>14178.44004749837</v>
      </c>
      <c r="AC23" s="228">
        <v>14100.197347527792</v>
      </c>
    </row>
    <row r="24" spans="8:29" ht="21.75" customHeight="1" x14ac:dyDescent="0.2">
      <c r="I24" s="229" t="s">
        <v>95</v>
      </c>
      <c r="J24" s="258">
        <v>4177.78</v>
      </c>
      <c r="K24" s="258">
        <v>11787</v>
      </c>
      <c r="L24" s="258">
        <v>31505.700000000004</v>
      </c>
      <c r="M24" s="258">
        <v>46921.78</v>
      </c>
      <c r="N24" s="258">
        <v>41250.93</v>
      </c>
      <c r="O24" s="258">
        <v>39981.39</v>
      </c>
      <c r="P24" s="258">
        <v>51494.93</v>
      </c>
      <c r="Q24" s="258">
        <v>56526.17</v>
      </c>
      <c r="R24" s="258">
        <v>56991.530000000006</v>
      </c>
      <c r="S24" s="258">
        <v>58098.03</v>
      </c>
      <c r="T24" s="258">
        <v>59894.810000000005</v>
      </c>
      <c r="U24" s="258">
        <v>58592.930381888829</v>
      </c>
      <c r="V24" s="258">
        <v>55026.65</v>
      </c>
      <c r="W24" s="229">
        <v>52959.114475114751</v>
      </c>
      <c r="X24" s="229">
        <v>57395.365356290233</v>
      </c>
      <c r="Y24" s="229">
        <v>56199.773909276715</v>
      </c>
      <c r="Z24" s="229">
        <v>57513.509145489996</v>
      </c>
      <c r="AA24" s="259">
        <v>59249.496968169216</v>
      </c>
      <c r="AB24" s="228">
        <v>56906.319952501624</v>
      </c>
      <c r="AC24" s="228">
        <v>56263.839999999997</v>
      </c>
    </row>
    <row r="28" spans="8:29" ht="21.75" customHeight="1" x14ac:dyDescent="0.2">
      <c r="H28" s="257" t="s">
        <v>129</v>
      </c>
      <c r="J28" s="229" t="s">
        <v>130</v>
      </c>
    </row>
    <row r="29" spans="8:29" ht="21.75" customHeight="1" x14ac:dyDescent="0.2">
      <c r="H29" s="229" t="s">
        <v>103</v>
      </c>
      <c r="I29" s="229" t="s">
        <v>131</v>
      </c>
      <c r="J29" s="229" t="s">
        <v>106</v>
      </c>
      <c r="K29" s="229" t="s">
        <v>107</v>
      </c>
      <c r="L29" s="229" t="s">
        <v>108</v>
      </c>
      <c r="M29" s="229" t="s">
        <v>109</v>
      </c>
      <c r="N29" s="229" t="s">
        <v>110</v>
      </c>
      <c r="O29" s="229" t="s">
        <v>111</v>
      </c>
      <c r="P29" s="229" t="s">
        <v>112</v>
      </c>
      <c r="Q29" s="229" t="s">
        <v>113</v>
      </c>
      <c r="R29" s="229" t="s">
        <v>114</v>
      </c>
      <c r="S29" s="229" t="s">
        <v>115</v>
      </c>
      <c r="T29" s="229" t="s">
        <v>116</v>
      </c>
      <c r="U29" s="229" t="s">
        <v>117</v>
      </c>
      <c r="V29" s="229" t="s">
        <v>118</v>
      </c>
      <c r="W29" s="229" t="s">
        <v>119</v>
      </c>
      <c r="X29" s="229" t="s">
        <v>120</v>
      </c>
      <c r="Y29" s="229" t="s">
        <v>121</v>
      </c>
      <c r="Z29" s="229" t="s">
        <v>122</v>
      </c>
      <c r="AA29" s="229" t="s">
        <v>123</v>
      </c>
    </row>
    <row r="30" spans="8:29" ht="21.75" customHeight="1" x14ac:dyDescent="0.2">
      <c r="H30" s="229" t="s">
        <v>132</v>
      </c>
      <c r="I30" s="229" t="s">
        <v>133</v>
      </c>
      <c r="J30" s="229">
        <v>80.400000000000006</v>
      </c>
      <c r="L30" s="229">
        <v>81.599999999999994</v>
      </c>
      <c r="M30" s="229">
        <v>82</v>
      </c>
      <c r="N30" s="229">
        <v>82.2</v>
      </c>
      <c r="O30" s="229">
        <v>82.3</v>
      </c>
      <c r="P30" s="229">
        <v>81.400000000000006</v>
      </c>
      <c r="Q30" s="229">
        <v>80.599999999999994</v>
      </c>
      <c r="S30" s="229">
        <v>80.599999999999994</v>
      </c>
    </row>
    <row r="31" spans="8:29" ht="21.75" customHeight="1" x14ac:dyDescent="0.2">
      <c r="H31" s="229" t="s">
        <v>132</v>
      </c>
      <c r="I31" s="229" t="s">
        <v>134</v>
      </c>
      <c r="J31" s="229">
        <v>82.1</v>
      </c>
      <c r="K31" s="229">
        <v>81.5</v>
      </c>
      <c r="L31" s="229">
        <v>82.4</v>
      </c>
      <c r="M31" s="229">
        <v>82.4</v>
      </c>
      <c r="N31" s="229">
        <v>82.4</v>
      </c>
      <c r="O31" s="229">
        <v>83</v>
      </c>
      <c r="P31" s="229">
        <v>83</v>
      </c>
      <c r="Q31" s="229">
        <v>82.5</v>
      </c>
      <c r="R31" s="229">
        <v>81.900000000000006</v>
      </c>
      <c r="S31" s="229">
        <v>80.74166666666666</v>
      </c>
      <c r="T31" s="229">
        <v>79.8</v>
      </c>
      <c r="U31" s="229">
        <v>78.900000000000006</v>
      </c>
      <c r="V31" s="229">
        <v>78.900000000000006</v>
      </c>
      <c r="W31" s="229">
        <v>80.099999999999994</v>
      </c>
      <c r="X31" s="229">
        <v>80.351884920634916</v>
      </c>
      <c r="Y31" s="260">
        <v>80.900000000000006</v>
      </c>
      <c r="Z31" s="229">
        <v>80.099999999999994</v>
      </c>
      <c r="AA31" s="229">
        <v>78.5</v>
      </c>
    </row>
    <row r="32" spans="8:29" ht="21.75" customHeight="1" x14ac:dyDescent="0.2">
      <c r="H32" s="229" t="s">
        <v>135</v>
      </c>
      <c r="I32" s="229" t="s">
        <v>133</v>
      </c>
      <c r="J32" s="229">
        <v>76.900000000000006</v>
      </c>
      <c r="K32" s="229">
        <v>77.099999999999994</v>
      </c>
      <c r="L32" s="229">
        <v>76.7</v>
      </c>
      <c r="M32" s="229">
        <v>76.400000000000006</v>
      </c>
      <c r="N32" s="229">
        <v>77.5</v>
      </c>
      <c r="O32" s="229">
        <v>76.599999999999994</v>
      </c>
      <c r="P32" s="229">
        <v>78</v>
      </c>
      <c r="Q32" s="229">
        <v>77.099999999999994</v>
      </c>
      <c r="R32" s="229">
        <v>77.099999999999994</v>
      </c>
      <c r="S32" s="229">
        <v>78.256666666666675</v>
      </c>
      <c r="T32" s="229">
        <v>78.099999999999994</v>
      </c>
      <c r="U32" s="229">
        <v>77.7</v>
      </c>
      <c r="V32" s="229">
        <v>77.599999999999994</v>
      </c>
      <c r="W32" s="229">
        <v>77.5</v>
      </c>
      <c r="X32" s="229">
        <v>77.716666666666669</v>
      </c>
      <c r="Y32" s="260">
        <v>77.3</v>
      </c>
      <c r="Z32" s="229">
        <v>77.8</v>
      </c>
      <c r="AA32" s="229">
        <v>77.500000000000014</v>
      </c>
    </row>
    <row r="33" spans="1:27" ht="21.75" customHeight="1" x14ac:dyDescent="0.2">
      <c r="A33" s="228" t="s">
        <v>136</v>
      </c>
      <c r="H33" s="229" t="s">
        <v>137</v>
      </c>
      <c r="I33" s="229" t="s">
        <v>133</v>
      </c>
      <c r="J33" s="229">
        <v>75.8</v>
      </c>
      <c r="K33" s="229">
        <v>74.400000000000006</v>
      </c>
      <c r="L33" s="229">
        <v>75.099999999999994</v>
      </c>
      <c r="M33" s="229">
        <v>76.8</v>
      </c>
      <c r="N33" s="229">
        <v>77.3</v>
      </c>
      <c r="O33" s="229">
        <v>78</v>
      </c>
      <c r="P33" s="229">
        <v>78.400000000000006</v>
      </c>
      <c r="Q33" s="229">
        <v>76.400000000000006</v>
      </c>
      <c r="R33" s="229">
        <v>75.599999999999994</v>
      </c>
      <c r="S33" s="229">
        <v>77.125</v>
      </c>
      <c r="T33" s="229">
        <v>77.7</v>
      </c>
      <c r="U33" s="229">
        <v>76.8</v>
      </c>
      <c r="V33" s="229">
        <v>76.8</v>
      </c>
      <c r="W33" s="229">
        <v>75.8</v>
      </c>
      <c r="X33" s="229">
        <v>75.916666666666657</v>
      </c>
      <c r="Y33" s="260">
        <v>74.599999999999994</v>
      </c>
    </row>
    <row r="34" spans="1:27" ht="21.75" customHeight="1" x14ac:dyDescent="0.2">
      <c r="H34" s="229" t="s">
        <v>137</v>
      </c>
      <c r="I34" s="229" t="s">
        <v>134</v>
      </c>
      <c r="J34" s="229">
        <v>79.7</v>
      </c>
      <c r="K34" s="229">
        <v>78.5</v>
      </c>
      <c r="L34" s="229">
        <v>80.400000000000006</v>
      </c>
      <c r="M34" s="229">
        <v>80.3</v>
      </c>
      <c r="N34" s="229">
        <v>81.8</v>
      </c>
      <c r="O34" s="229">
        <v>82.8</v>
      </c>
      <c r="P34" s="229">
        <v>82.6</v>
      </c>
      <c r="Q34" s="229">
        <v>80.5</v>
      </c>
      <c r="R34" s="229">
        <v>82.2</v>
      </c>
      <c r="S34" s="229">
        <v>82.627499999999998</v>
      </c>
      <c r="T34" s="229">
        <v>82.1</v>
      </c>
      <c r="U34" s="229">
        <v>81.099999999999994</v>
      </c>
      <c r="V34" s="229">
        <v>81.2</v>
      </c>
      <c r="W34" s="229">
        <v>81</v>
      </c>
      <c r="X34" s="229">
        <v>81.749166666666682</v>
      </c>
      <c r="Y34" s="260">
        <v>81.599999999999994</v>
      </c>
      <c r="Z34" s="229">
        <v>81</v>
      </c>
      <c r="AA34" s="229">
        <v>81.2</v>
      </c>
    </row>
    <row r="35" spans="1:27" ht="21.75" customHeight="1" x14ac:dyDescent="0.2">
      <c r="H35" s="229" t="s">
        <v>138</v>
      </c>
      <c r="I35" s="229" t="s">
        <v>133</v>
      </c>
      <c r="J35" s="229">
        <v>77.7</v>
      </c>
      <c r="K35" s="229">
        <v>77.2</v>
      </c>
      <c r="L35" s="229">
        <v>78.2</v>
      </c>
      <c r="M35" s="229">
        <v>77.900000000000006</v>
      </c>
      <c r="N35" s="229">
        <v>77.2</v>
      </c>
      <c r="O35" s="229">
        <v>78.400000000000006</v>
      </c>
      <c r="P35" s="229">
        <v>78.3</v>
      </c>
      <c r="Q35" s="229">
        <v>78.400000000000006</v>
      </c>
      <c r="R35" s="229">
        <v>78.2</v>
      </c>
      <c r="S35" s="229">
        <v>78.345833333333317</v>
      </c>
      <c r="T35" s="229">
        <v>78.599999999999994</v>
      </c>
      <c r="U35" s="229">
        <v>77.7</v>
      </c>
      <c r="V35" s="229">
        <v>78</v>
      </c>
      <c r="W35" s="229">
        <v>78.900000000000006</v>
      </c>
      <c r="X35" s="229">
        <v>79.400000000000006</v>
      </c>
      <c r="Y35" s="260"/>
    </row>
    <row r="36" spans="1:27" ht="21.75" customHeight="1" x14ac:dyDescent="0.2">
      <c r="H36" s="229" t="s">
        <v>138</v>
      </c>
      <c r="I36" s="229" t="s">
        <v>134</v>
      </c>
      <c r="J36" s="229">
        <v>80.400000000000006</v>
      </c>
      <c r="K36" s="229">
        <v>78.5</v>
      </c>
      <c r="L36" s="229">
        <v>80</v>
      </c>
      <c r="M36" s="229">
        <v>80</v>
      </c>
      <c r="N36" s="229">
        <v>79</v>
      </c>
      <c r="O36" s="229">
        <v>83.1</v>
      </c>
      <c r="P36" s="229">
        <v>82.4</v>
      </c>
      <c r="Q36" s="229">
        <v>85</v>
      </c>
      <c r="R36" s="229">
        <v>82.6</v>
      </c>
      <c r="S36" s="229">
        <v>82.433333333333323</v>
      </c>
      <c r="T36" s="229">
        <v>81</v>
      </c>
      <c r="U36" s="229">
        <v>81</v>
      </c>
      <c r="V36" s="229">
        <v>82.2</v>
      </c>
      <c r="W36" s="229">
        <v>83</v>
      </c>
      <c r="X36" s="229">
        <v>81.683333333333337</v>
      </c>
      <c r="Y36" s="260">
        <v>80.5</v>
      </c>
      <c r="Z36" s="229">
        <v>80.7</v>
      </c>
      <c r="AA36" s="229">
        <v>83.6</v>
      </c>
    </row>
    <row r="51" spans="5:5" ht="21.75" customHeight="1" x14ac:dyDescent="0.2">
      <c r="E51" s="261" t="s">
        <v>139</v>
      </c>
    </row>
    <row r="52" spans="5:5" ht="21.75" customHeight="1" x14ac:dyDescent="0.2">
      <c r="E52" s="261" t="s">
        <v>140</v>
      </c>
    </row>
  </sheetData>
  <mergeCells count="1">
    <mergeCell ref="B7:B8"/>
  </mergeCells>
  <phoneticPr fontId="4"/>
  <pageMargins left="0.7" right="0.7" top="0.75" bottom="0.75" header="0.3" footer="0.3"/>
  <pageSetup paperSize="9" scale="92" orientation="portrait" r:id="rId1"/>
  <rowBreaks count="1" manualBreakCount="1">
    <brk id="1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Y54"/>
  <sheetViews>
    <sheetView view="pageBreakPreview" zoomScale="60" zoomScaleNormal="85" workbookViewId="0">
      <selection activeCell="H12" sqref="H12:I12"/>
    </sheetView>
  </sheetViews>
  <sheetFormatPr defaultColWidth="9" defaultRowHeight="21.75" customHeight="1" x14ac:dyDescent="0.55000000000000004"/>
  <cols>
    <col min="1" max="1" width="3.7265625" style="135" customWidth="1"/>
    <col min="2" max="3" width="4.36328125" style="134" customWidth="1"/>
    <col min="4" max="4" width="20.08984375" style="134" bestFit="1" customWidth="1"/>
    <col min="5" max="5" width="8.90625" style="134" customWidth="1"/>
    <col min="6" max="6" width="3.6328125" style="134" customWidth="1"/>
    <col min="7" max="7" width="12.6328125" style="134" customWidth="1"/>
    <col min="8" max="8" width="3.6328125" style="134" customWidth="1"/>
    <col min="9" max="9" width="12.6328125" style="134" customWidth="1"/>
    <col min="10" max="10" width="3.6328125" style="134" customWidth="1"/>
    <col min="11" max="11" width="12.6328125" style="134" customWidth="1"/>
    <col min="12" max="12" width="3.6328125" style="134" customWidth="1"/>
    <col min="13" max="13" width="12.6328125" style="134" customWidth="1"/>
    <col min="14" max="14" width="6.26953125" style="134" customWidth="1"/>
    <col min="15" max="15" width="4.6328125" style="134" customWidth="1"/>
    <col min="16" max="16" width="18.6328125" style="136" customWidth="1"/>
    <col min="17" max="17" width="11" style="132" customWidth="1"/>
    <col min="18" max="18" width="3.453125" style="132" customWidth="1"/>
    <col min="19" max="19" width="12.6328125" style="132" customWidth="1"/>
    <col min="20" max="20" width="3.6328125" style="132" customWidth="1"/>
    <col min="21" max="21" width="12.6328125" style="132" customWidth="1"/>
    <col min="22" max="22" width="3.453125" style="134" customWidth="1"/>
    <col min="23" max="23" width="12.6328125" style="132" customWidth="1"/>
    <col min="24" max="24" width="3.6328125" style="132" customWidth="1"/>
    <col min="25" max="25" width="12.6328125" style="135" customWidth="1"/>
    <col min="26" max="16384" width="9" style="134"/>
  </cols>
  <sheetData>
    <row r="1" spans="1:25" ht="21.75" customHeight="1" thickBot="1" x14ac:dyDescent="0.6">
      <c r="A1" s="134" t="s">
        <v>82</v>
      </c>
    </row>
    <row r="2" spans="1:25" ht="21.75" customHeight="1" thickBot="1" x14ac:dyDescent="0.25">
      <c r="A2" s="134"/>
      <c r="N2" s="132"/>
      <c r="O2" s="137" t="s">
        <v>85</v>
      </c>
      <c r="P2" s="138"/>
      <c r="R2" s="264" t="s">
        <v>17</v>
      </c>
      <c r="S2" s="265"/>
      <c r="T2" s="264" t="s">
        <v>18</v>
      </c>
      <c r="U2" s="265"/>
      <c r="V2" s="264" t="s">
        <v>19</v>
      </c>
      <c r="W2" s="265"/>
      <c r="X2" s="264" t="s">
        <v>20</v>
      </c>
      <c r="Y2" s="265"/>
    </row>
    <row r="3" spans="1:25" ht="21.75" customHeight="1" thickBot="1" x14ac:dyDescent="0.25">
      <c r="A3" s="132"/>
      <c r="B3" s="134" t="s">
        <v>83</v>
      </c>
      <c r="F3" s="264" t="s">
        <v>17</v>
      </c>
      <c r="G3" s="265"/>
      <c r="H3" s="264" t="s">
        <v>18</v>
      </c>
      <c r="I3" s="265"/>
      <c r="J3" s="264" t="s">
        <v>19</v>
      </c>
      <c r="K3" s="265"/>
      <c r="L3" s="264" t="s">
        <v>20</v>
      </c>
      <c r="M3" s="265"/>
      <c r="N3" s="139"/>
      <c r="O3" s="137"/>
      <c r="P3" s="140" t="s">
        <v>44</v>
      </c>
      <c r="Q3" s="141" t="s">
        <v>45</v>
      </c>
      <c r="R3" s="266" t="s">
        <v>46</v>
      </c>
      <c r="S3" s="142">
        <v>40.702465753424654</v>
      </c>
      <c r="T3" s="269" t="s">
        <v>22</v>
      </c>
      <c r="U3" s="142">
        <v>38.790958904109587</v>
      </c>
      <c r="V3" s="272" t="s">
        <v>12</v>
      </c>
      <c r="W3" s="142">
        <v>40.928675799086761</v>
      </c>
      <c r="X3" s="269" t="s">
        <v>22</v>
      </c>
      <c r="Y3" s="142">
        <v>40.424474885844752</v>
      </c>
    </row>
    <row r="4" spans="1:25" ht="21.75" customHeight="1" x14ac:dyDescent="0.55000000000000004">
      <c r="A4" s="143"/>
      <c r="B4" s="132"/>
      <c r="C4" s="275" t="s">
        <v>60</v>
      </c>
      <c r="D4" s="144" t="s">
        <v>57</v>
      </c>
      <c r="E4" s="145" t="s">
        <v>77</v>
      </c>
      <c r="F4" s="278" t="s">
        <v>55</v>
      </c>
      <c r="G4" s="279"/>
      <c r="H4" s="280">
        <v>807.09589041095887</v>
      </c>
      <c r="I4" s="281"/>
      <c r="J4" s="280">
        <v>782.98246575342489</v>
      </c>
      <c r="K4" s="281"/>
      <c r="L4" s="282" t="s">
        <v>55</v>
      </c>
      <c r="M4" s="283"/>
      <c r="N4" s="139"/>
      <c r="O4" s="146"/>
      <c r="P4" s="147" t="s">
        <v>21</v>
      </c>
      <c r="Q4" s="148" t="s">
        <v>74</v>
      </c>
      <c r="R4" s="267"/>
      <c r="S4" s="149">
        <v>303.06849315068496</v>
      </c>
      <c r="T4" s="270"/>
      <c r="U4" s="150">
        <v>445.67999999999995</v>
      </c>
      <c r="V4" s="273"/>
      <c r="W4" s="149">
        <v>333.34762191522282</v>
      </c>
      <c r="X4" s="270"/>
      <c r="Y4" s="150">
        <v>260.9695890410959</v>
      </c>
    </row>
    <row r="5" spans="1:25" s="158" customFormat="1" ht="21.75" customHeight="1" x14ac:dyDescent="0.55000000000000004">
      <c r="A5" s="151"/>
      <c r="B5" s="134"/>
      <c r="C5" s="276"/>
      <c r="D5" s="152" t="s">
        <v>58</v>
      </c>
      <c r="E5" s="153" t="s">
        <v>77</v>
      </c>
      <c r="F5" s="284">
        <v>761.47123287671241</v>
      </c>
      <c r="G5" s="285"/>
      <c r="H5" s="284">
        <v>247.32876712328766</v>
      </c>
      <c r="I5" s="285"/>
      <c r="J5" s="284">
        <v>414.86573243190213</v>
      </c>
      <c r="K5" s="285"/>
      <c r="L5" s="294" t="s">
        <v>55</v>
      </c>
      <c r="M5" s="295"/>
      <c r="N5" s="154"/>
      <c r="O5" s="146"/>
      <c r="P5" s="155" t="s">
        <v>23</v>
      </c>
      <c r="Q5" s="156" t="s">
        <v>75</v>
      </c>
      <c r="R5" s="267"/>
      <c r="S5" s="123">
        <v>10000</v>
      </c>
      <c r="T5" s="270"/>
      <c r="U5" s="157">
        <v>18000</v>
      </c>
      <c r="V5" s="273"/>
      <c r="W5" s="122">
        <v>12000</v>
      </c>
      <c r="X5" s="270"/>
      <c r="Y5" s="157">
        <v>11780</v>
      </c>
    </row>
    <row r="6" spans="1:25" s="163" customFormat="1" ht="21.75" customHeight="1" x14ac:dyDescent="0.55000000000000004">
      <c r="A6" s="159"/>
      <c r="B6" s="158"/>
      <c r="C6" s="276"/>
      <c r="D6" s="152" t="s">
        <v>6</v>
      </c>
      <c r="E6" s="153" t="s">
        <v>5</v>
      </c>
      <c r="F6" s="296" t="s">
        <v>55</v>
      </c>
      <c r="G6" s="297"/>
      <c r="H6" s="298">
        <v>15.217142842273985</v>
      </c>
      <c r="I6" s="299"/>
      <c r="J6" s="298">
        <v>19.283777170437027</v>
      </c>
      <c r="K6" s="299"/>
      <c r="L6" s="300" t="s">
        <v>55</v>
      </c>
      <c r="M6" s="301"/>
      <c r="N6" s="160"/>
      <c r="O6" s="146"/>
      <c r="P6" s="161" t="s">
        <v>24</v>
      </c>
      <c r="Q6" s="119" t="s">
        <v>11</v>
      </c>
      <c r="R6" s="267"/>
      <c r="S6" s="124">
        <v>33.136152222550983</v>
      </c>
      <c r="T6" s="270"/>
      <c r="U6" s="124">
        <v>40.471438542935267</v>
      </c>
      <c r="V6" s="273"/>
      <c r="W6" s="162">
        <v>36.283887935171492</v>
      </c>
      <c r="X6" s="270"/>
      <c r="Y6" s="162">
        <v>45.405724690287173</v>
      </c>
    </row>
    <row r="7" spans="1:25" s="163" customFormat="1" ht="21.75" customHeight="1" x14ac:dyDescent="0.55000000000000004">
      <c r="A7" s="164"/>
      <c r="C7" s="276"/>
      <c r="D7" s="152" t="s">
        <v>59</v>
      </c>
      <c r="E7" s="153" t="s">
        <v>5</v>
      </c>
      <c r="F7" s="286">
        <v>19.830793698630139</v>
      </c>
      <c r="G7" s="287"/>
      <c r="H7" s="286">
        <v>12.139375616438356</v>
      </c>
      <c r="I7" s="287"/>
      <c r="J7" s="286">
        <v>17.792145248403433</v>
      </c>
      <c r="K7" s="287"/>
      <c r="L7" s="288" t="s">
        <v>55</v>
      </c>
      <c r="M7" s="289"/>
      <c r="N7" s="160"/>
      <c r="O7" s="146"/>
      <c r="P7" s="165" t="s">
        <v>7</v>
      </c>
      <c r="Q7" s="119" t="s">
        <v>1</v>
      </c>
      <c r="R7" s="267"/>
      <c r="S7" s="124">
        <v>3.0398590803780294</v>
      </c>
      <c r="T7" s="270"/>
      <c r="U7" s="124">
        <v>4.6418988078702679</v>
      </c>
      <c r="V7" s="273"/>
      <c r="W7" s="162">
        <v>4.253839592026206</v>
      </c>
      <c r="X7" s="270"/>
      <c r="Y7" s="162">
        <v>4.3984931506849314</v>
      </c>
    </row>
    <row r="8" spans="1:25" ht="21.75" customHeight="1" x14ac:dyDescent="0.55000000000000004">
      <c r="A8" s="164"/>
      <c r="B8" s="163"/>
      <c r="C8" s="276"/>
      <c r="D8" s="152" t="s">
        <v>9</v>
      </c>
      <c r="E8" s="153" t="s">
        <v>5</v>
      </c>
      <c r="F8" s="286">
        <v>17.09707785020548</v>
      </c>
      <c r="G8" s="287"/>
      <c r="H8" s="286">
        <v>10.839424632328768</v>
      </c>
      <c r="I8" s="287"/>
      <c r="J8" s="286">
        <v>16.291580355800743</v>
      </c>
      <c r="K8" s="287"/>
      <c r="L8" s="288" t="s">
        <v>55</v>
      </c>
      <c r="M8" s="289"/>
      <c r="N8" s="160"/>
      <c r="O8" s="146"/>
      <c r="P8" s="165" t="s">
        <v>25</v>
      </c>
      <c r="Q8" s="128" t="s">
        <v>47</v>
      </c>
      <c r="R8" s="267"/>
      <c r="S8" s="166">
        <v>9.2037813698630124</v>
      </c>
      <c r="T8" s="270"/>
      <c r="U8" s="162">
        <v>20.687678753424656</v>
      </c>
      <c r="V8" s="273"/>
      <c r="W8" s="162">
        <v>14.141193053329658</v>
      </c>
      <c r="X8" s="270"/>
      <c r="Y8" s="162">
        <v>11.500465465753425</v>
      </c>
    </row>
    <row r="9" spans="1:25" ht="21.75" customHeight="1" x14ac:dyDescent="0.55000000000000004">
      <c r="A9" s="164"/>
      <c r="C9" s="277"/>
      <c r="D9" s="167" t="s">
        <v>62</v>
      </c>
      <c r="E9" s="168" t="s">
        <v>2</v>
      </c>
      <c r="F9" s="290" t="s">
        <v>55</v>
      </c>
      <c r="G9" s="291"/>
      <c r="H9" s="290">
        <v>3.2632511769592911</v>
      </c>
      <c r="I9" s="291"/>
      <c r="J9" s="290">
        <v>1.8873153517974566</v>
      </c>
      <c r="K9" s="291"/>
      <c r="L9" s="292" t="s">
        <v>55</v>
      </c>
      <c r="M9" s="293"/>
      <c r="N9" s="139"/>
      <c r="O9" s="146"/>
      <c r="P9" s="165" t="s">
        <v>26</v>
      </c>
      <c r="Q9" s="128" t="s">
        <v>47</v>
      </c>
      <c r="R9" s="267"/>
      <c r="S9" s="124">
        <v>7.7632336864383555</v>
      </c>
      <c r="T9" s="270"/>
      <c r="U9" s="162">
        <v>17.836893911260276</v>
      </c>
      <c r="V9" s="273"/>
      <c r="W9" s="162">
        <v>12.432942572797229</v>
      </c>
      <c r="X9" s="270"/>
      <c r="Y9" s="124">
        <v>9.95654676359589</v>
      </c>
    </row>
    <row r="10" spans="1:25" ht="21.75" customHeight="1" x14ac:dyDescent="0.55000000000000004">
      <c r="A10" s="169"/>
      <c r="C10" s="302" t="s">
        <v>61</v>
      </c>
      <c r="D10" s="170" t="s">
        <v>73</v>
      </c>
      <c r="E10" s="171" t="s">
        <v>77</v>
      </c>
      <c r="F10" s="305">
        <v>2476.1068493150683</v>
      </c>
      <c r="G10" s="306"/>
      <c r="H10" s="305">
        <v>2187.9989041095887</v>
      </c>
      <c r="I10" s="306"/>
      <c r="J10" s="305">
        <v>1720.6180821917808</v>
      </c>
      <c r="K10" s="306"/>
      <c r="L10" s="307">
        <v>1135.5665753424653</v>
      </c>
      <c r="M10" s="308"/>
      <c r="N10" s="139"/>
      <c r="O10" s="146"/>
      <c r="P10" s="165" t="s">
        <v>27</v>
      </c>
      <c r="Q10" s="119" t="s">
        <v>1</v>
      </c>
      <c r="R10" s="267"/>
      <c r="S10" s="125">
        <v>1.42</v>
      </c>
      <c r="T10" s="270"/>
      <c r="U10" s="172">
        <v>2.1349999999999998</v>
      </c>
      <c r="V10" s="273"/>
      <c r="W10" s="172">
        <v>1.7966666666666669</v>
      </c>
      <c r="X10" s="270"/>
      <c r="Y10" s="173">
        <v>1.9166666666666667</v>
      </c>
    </row>
    <row r="11" spans="1:25" s="163" customFormat="1" ht="21.75" customHeight="1" x14ac:dyDescent="0.55000000000000004">
      <c r="A11" s="169"/>
      <c r="B11" s="134"/>
      <c r="C11" s="303"/>
      <c r="D11" s="170" t="s">
        <v>76</v>
      </c>
      <c r="E11" s="171" t="s">
        <v>77</v>
      </c>
      <c r="F11" s="284" t="s">
        <v>55</v>
      </c>
      <c r="G11" s="285"/>
      <c r="H11" s="284" t="s">
        <v>55</v>
      </c>
      <c r="I11" s="285"/>
      <c r="J11" s="284" t="s">
        <v>55</v>
      </c>
      <c r="K11" s="285"/>
      <c r="L11" s="294">
        <v>487.70410958904108</v>
      </c>
      <c r="M11" s="295"/>
      <c r="N11" s="160"/>
      <c r="O11" s="146"/>
      <c r="P11" s="161" t="s">
        <v>28</v>
      </c>
      <c r="Q11" s="119" t="s">
        <v>47</v>
      </c>
      <c r="R11" s="267"/>
      <c r="S11" s="124">
        <v>4.2864023287671236</v>
      </c>
      <c r="T11" s="270"/>
      <c r="U11" s="162">
        <v>9.5243149520547945</v>
      </c>
      <c r="V11" s="273"/>
      <c r="W11" s="162">
        <v>5.9892501092231409</v>
      </c>
      <c r="X11" s="270"/>
      <c r="Y11" s="124">
        <v>5.4029525890410959</v>
      </c>
    </row>
    <row r="12" spans="1:25" ht="21.75" customHeight="1" x14ac:dyDescent="0.55000000000000004">
      <c r="A12" s="174"/>
      <c r="C12" s="303"/>
      <c r="D12" s="152" t="s">
        <v>58</v>
      </c>
      <c r="E12" s="153" t="s">
        <v>77</v>
      </c>
      <c r="F12" s="284">
        <v>255.23561643835617</v>
      </c>
      <c r="G12" s="285"/>
      <c r="H12" s="284">
        <v>198.35123287671232</v>
      </c>
      <c r="I12" s="285"/>
      <c r="J12" s="284">
        <v>232.73947304754992</v>
      </c>
      <c r="K12" s="285"/>
      <c r="L12" s="294">
        <v>260.94410958904109</v>
      </c>
      <c r="M12" s="295"/>
      <c r="N12" s="160"/>
      <c r="O12" s="146"/>
      <c r="P12" s="165" t="s">
        <v>29</v>
      </c>
      <c r="Q12" s="128" t="s">
        <v>47</v>
      </c>
      <c r="R12" s="267"/>
      <c r="S12" s="124">
        <v>3.0522314407534248</v>
      </c>
      <c r="T12" s="270"/>
      <c r="U12" s="124">
        <v>6.9086287219589044</v>
      </c>
      <c r="V12" s="273"/>
      <c r="W12" s="124">
        <v>4.4692677021909191</v>
      </c>
      <c r="X12" s="270"/>
      <c r="Y12" s="124">
        <v>3.9809512062260271</v>
      </c>
    </row>
    <row r="13" spans="1:25" ht="21.75" customHeight="1" x14ac:dyDescent="0.55000000000000004">
      <c r="A13" s="169"/>
      <c r="B13" s="163"/>
      <c r="C13" s="303"/>
      <c r="D13" s="152" t="s">
        <v>6</v>
      </c>
      <c r="E13" s="153" t="s">
        <v>5</v>
      </c>
      <c r="F13" s="286">
        <v>11.503667041095891</v>
      </c>
      <c r="G13" s="287"/>
      <c r="H13" s="286">
        <v>9.6229203287671243</v>
      </c>
      <c r="I13" s="287"/>
      <c r="J13" s="286">
        <v>10.48236666849315</v>
      </c>
      <c r="K13" s="287"/>
      <c r="L13" s="288">
        <v>13.094461671232876</v>
      </c>
      <c r="M13" s="289"/>
      <c r="N13" s="160"/>
      <c r="O13" s="146"/>
      <c r="P13" s="165" t="s">
        <v>30</v>
      </c>
      <c r="Q13" s="128" t="s">
        <v>47</v>
      </c>
      <c r="R13" s="267"/>
      <c r="S13" s="124">
        <v>4.7110022456849325</v>
      </c>
      <c r="T13" s="270"/>
      <c r="U13" s="162">
        <v>10.928265189301369</v>
      </c>
      <c r="V13" s="273"/>
      <c r="W13" s="124">
        <v>7.963674870606309</v>
      </c>
      <c r="X13" s="270"/>
      <c r="Y13" s="124">
        <v>5.9755955573698634</v>
      </c>
    </row>
    <row r="14" spans="1:25" ht="21.75" customHeight="1" x14ac:dyDescent="0.55000000000000004">
      <c r="A14" s="169"/>
      <c r="C14" s="303"/>
      <c r="D14" s="152" t="s">
        <v>59</v>
      </c>
      <c r="E14" s="153" t="s">
        <v>5</v>
      </c>
      <c r="F14" s="286">
        <v>10.677331369863014</v>
      </c>
      <c r="G14" s="287"/>
      <c r="H14" s="286">
        <v>8.5483031369863021</v>
      </c>
      <c r="I14" s="287"/>
      <c r="J14" s="286">
        <v>9.7511748317744473</v>
      </c>
      <c r="K14" s="287"/>
      <c r="L14" s="288">
        <v>11.499378917808219</v>
      </c>
      <c r="M14" s="289"/>
      <c r="N14" s="160"/>
      <c r="O14" s="146"/>
      <c r="P14" s="165" t="s">
        <v>31</v>
      </c>
      <c r="Q14" s="128" t="s">
        <v>1</v>
      </c>
      <c r="R14" s="267"/>
      <c r="S14" s="124">
        <v>60.538747924935876</v>
      </c>
      <c r="T14" s="270"/>
      <c r="U14" s="124">
        <v>61.183178134987436</v>
      </c>
      <c r="V14" s="273"/>
      <c r="W14" s="124">
        <v>64.111512521712271</v>
      </c>
      <c r="X14" s="270"/>
      <c r="Y14" s="162">
        <v>59.615824162470318</v>
      </c>
    </row>
    <row r="15" spans="1:25" ht="21.75" customHeight="1" thickBot="1" x14ac:dyDescent="0.6">
      <c r="A15" s="169"/>
      <c r="C15" s="303"/>
      <c r="D15" s="152" t="s">
        <v>9</v>
      </c>
      <c r="E15" s="153" t="s">
        <v>5</v>
      </c>
      <c r="F15" s="286">
        <v>8.7329169423972601</v>
      </c>
      <c r="G15" s="287"/>
      <c r="H15" s="286">
        <v>6.9974692789315069</v>
      </c>
      <c r="I15" s="287"/>
      <c r="J15" s="286">
        <v>7.9697526738503965</v>
      </c>
      <c r="K15" s="287"/>
      <c r="L15" s="288">
        <v>9.9556011334178098</v>
      </c>
      <c r="M15" s="289"/>
      <c r="O15" s="146"/>
      <c r="P15" s="175" t="s">
        <v>32</v>
      </c>
      <c r="Q15" s="130" t="s">
        <v>1</v>
      </c>
      <c r="R15" s="268"/>
      <c r="S15" s="176">
        <v>54.169602513818873</v>
      </c>
      <c r="T15" s="271"/>
      <c r="U15" s="177">
        <v>57.845176860032957</v>
      </c>
      <c r="V15" s="274"/>
      <c r="W15" s="177">
        <v>59.659513923234144</v>
      </c>
      <c r="X15" s="271"/>
      <c r="Y15" s="176">
        <v>56.9553345279895</v>
      </c>
    </row>
    <row r="16" spans="1:25" ht="21.75" customHeight="1" thickBot="1" x14ac:dyDescent="0.6">
      <c r="A16" s="164"/>
      <c r="C16" s="304"/>
      <c r="D16" s="178" t="s">
        <v>62</v>
      </c>
      <c r="E16" s="179" t="s">
        <v>2</v>
      </c>
      <c r="F16" s="309">
        <v>9.7012591105720194</v>
      </c>
      <c r="G16" s="310"/>
      <c r="H16" s="309">
        <v>11.030931708246889</v>
      </c>
      <c r="I16" s="310"/>
      <c r="J16" s="309">
        <v>7.3928932624172834</v>
      </c>
      <c r="K16" s="310"/>
      <c r="L16" s="311">
        <v>6.2207600220904897</v>
      </c>
      <c r="M16" s="312"/>
      <c r="O16" s="146"/>
      <c r="P16" s="140" t="s">
        <v>44</v>
      </c>
      <c r="Q16" s="141" t="s">
        <v>45</v>
      </c>
      <c r="R16" s="313" t="s">
        <v>48</v>
      </c>
      <c r="S16" s="180">
        <v>40.866712328767122</v>
      </c>
      <c r="T16" s="181"/>
      <c r="U16" s="182"/>
      <c r="V16" s="314" t="s">
        <v>13</v>
      </c>
      <c r="W16" s="142">
        <v>41.305479452054797</v>
      </c>
      <c r="X16" s="181"/>
      <c r="Y16" s="183"/>
    </row>
    <row r="17" spans="1:25" ht="21.75" customHeight="1" x14ac:dyDescent="0.55000000000000004">
      <c r="A17" s="164"/>
      <c r="F17" s="134" t="s">
        <v>72</v>
      </c>
      <c r="O17" s="184"/>
      <c r="P17" s="147" t="s">
        <v>21</v>
      </c>
      <c r="Q17" s="148" t="s">
        <v>74</v>
      </c>
      <c r="R17" s="303"/>
      <c r="S17" s="185">
        <v>295.40821917808222</v>
      </c>
      <c r="T17" s="186"/>
      <c r="U17" s="187"/>
      <c r="V17" s="315"/>
      <c r="W17" s="188">
        <v>314.25758356422926</v>
      </c>
      <c r="X17" s="186"/>
      <c r="Y17" s="134"/>
    </row>
    <row r="18" spans="1:25" ht="21.75" customHeight="1" x14ac:dyDescent="0.55000000000000004">
      <c r="A18" s="183"/>
      <c r="F18" s="134" t="s">
        <v>81</v>
      </c>
      <c r="O18" s="184"/>
      <c r="P18" s="155" t="s">
        <v>23</v>
      </c>
      <c r="Q18" s="128" t="s">
        <v>75</v>
      </c>
      <c r="R18" s="303"/>
      <c r="S18" s="189">
        <v>10000</v>
      </c>
      <c r="T18" s="190"/>
      <c r="U18" s="187"/>
      <c r="V18" s="315"/>
      <c r="W18" s="122">
        <v>8000</v>
      </c>
      <c r="X18" s="190"/>
      <c r="Y18" s="134"/>
    </row>
    <row r="19" spans="1:25" ht="21.75" customHeight="1" x14ac:dyDescent="0.55000000000000004">
      <c r="A19" s="134"/>
      <c r="F19" s="187"/>
      <c r="G19" s="187"/>
      <c r="H19" s="187"/>
      <c r="I19" s="187"/>
      <c r="J19" s="187"/>
      <c r="K19" s="187"/>
      <c r="L19" s="187"/>
      <c r="M19" s="187"/>
      <c r="O19" s="184"/>
      <c r="P19" s="161" t="s">
        <v>24</v>
      </c>
      <c r="Q19" s="128" t="s">
        <v>11</v>
      </c>
      <c r="R19" s="303"/>
      <c r="S19" s="191">
        <v>33.958111771253677</v>
      </c>
      <c r="T19" s="192"/>
      <c r="U19" s="187"/>
      <c r="V19" s="315"/>
      <c r="W19" s="124">
        <v>25.999295935712123</v>
      </c>
      <c r="X19" s="192"/>
      <c r="Y19" s="134"/>
    </row>
    <row r="20" spans="1:25" ht="21.75" customHeight="1" x14ac:dyDescent="0.55000000000000004">
      <c r="A20" s="134"/>
      <c r="F20" s="187"/>
      <c r="G20" s="187"/>
      <c r="H20" s="187"/>
      <c r="I20" s="187"/>
      <c r="J20" s="187"/>
      <c r="K20" s="187"/>
      <c r="L20" s="187"/>
      <c r="M20" s="187"/>
      <c r="O20" s="184"/>
      <c r="P20" s="165" t="s">
        <v>7</v>
      </c>
      <c r="Q20" s="128" t="s">
        <v>1</v>
      </c>
      <c r="R20" s="303"/>
      <c r="S20" s="124">
        <v>3.0489810757217302</v>
      </c>
      <c r="T20" s="193"/>
      <c r="U20" s="187"/>
      <c r="V20" s="315"/>
      <c r="W20" s="124">
        <v>4.2551959486093391</v>
      </c>
      <c r="X20" s="193"/>
      <c r="Y20" s="134"/>
    </row>
    <row r="21" spans="1:25" ht="21.75" customHeight="1" x14ac:dyDescent="0.55000000000000004">
      <c r="A21" s="134"/>
      <c r="F21" s="187"/>
      <c r="G21" s="187"/>
      <c r="H21" s="187"/>
      <c r="I21" s="187"/>
      <c r="J21" s="187"/>
      <c r="K21" s="187"/>
      <c r="L21" s="187"/>
      <c r="M21" s="187"/>
      <c r="O21" s="184"/>
      <c r="P21" s="165" t="s">
        <v>25</v>
      </c>
      <c r="Q21" s="128" t="s">
        <v>47</v>
      </c>
      <c r="R21" s="303"/>
      <c r="S21" s="166">
        <v>9.0030068493150672</v>
      </c>
      <c r="T21" s="194"/>
      <c r="U21" s="187"/>
      <c r="V21" s="315"/>
      <c r="W21" s="195">
        <v>13.402127026848218</v>
      </c>
      <c r="X21" s="194"/>
      <c r="Y21" s="134"/>
    </row>
    <row r="22" spans="1:25" ht="21.75" customHeight="1" thickBot="1" x14ac:dyDescent="0.6">
      <c r="A22" s="134"/>
      <c r="N22" s="132"/>
      <c r="O22" s="184"/>
      <c r="P22" s="165" t="s">
        <v>26</v>
      </c>
      <c r="Q22" s="156" t="s">
        <v>47</v>
      </c>
      <c r="R22" s="303"/>
      <c r="S22" s="162">
        <v>7.5910634386301377</v>
      </c>
      <c r="T22" s="196"/>
      <c r="U22" s="187"/>
      <c r="V22" s="315"/>
      <c r="W22" s="166">
        <v>11.828390456853908</v>
      </c>
      <c r="X22" s="196"/>
      <c r="Y22" s="134"/>
    </row>
    <row r="23" spans="1:25" ht="21.75" customHeight="1" thickBot="1" x14ac:dyDescent="0.6">
      <c r="A23" s="134"/>
      <c r="B23" s="131" t="s">
        <v>84</v>
      </c>
      <c r="D23" s="197"/>
      <c r="E23" s="132"/>
      <c r="F23" s="317" t="s">
        <v>17</v>
      </c>
      <c r="G23" s="317"/>
      <c r="H23" s="317" t="s">
        <v>18</v>
      </c>
      <c r="I23" s="317"/>
      <c r="J23" s="317" t="s">
        <v>19</v>
      </c>
      <c r="K23" s="317"/>
      <c r="L23" s="317" t="s">
        <v>20</v>
      </c>
      <c r="M23" s="317"/>
      <c r="N23" s="183"/>
      <c r="O23" s="184"/>
      <c r="P23" s="165" t="s">
        <v>27</v>
      </c>
      <c r="Q23" s="128" t="s">
        <v>1</v>
      </c>
      <c r="R23" s="303"/>
      <c r="S23" s="173">
        <v>1.47</v>
      </c>
      <c r="T23" s="198"/>
      <c r="U23" s="187"/>
      <c r="V23" s="315"/>
      <c r="W23" s="173">
        <v>2.0299999999999998</v>
      </c>
      <c r="X23" s="198"/>
      <c r="Y23" s="134"/>
    </row>
    <row r="24" spans="1:25" ht="21.75" customHeight="1" x14ac:dyDescent="0.55000000000000004">
      <c r="A24" s="134"/>
      <c r="B24" s="318" t="s">
        <v>39</v>
      </c>
      <c r="C24" s="319"/>
      <c r="D24" s="320"/>
      <c r="E24" s="199" t="s">
        <v>74</v>
      </c>
      <c r="F24" s="321">
        <v>942.35890410958905</v>
      </c>
      <c r="G24" s="321"/>
      <c r="H24" s="322">
        <v>426.61671232876716</v>
      </c>
      <c r="I24" s="322"/>
      <c r="J24" s="323">
        <v>651.312602739726</v>
      </c>
      <c r="K24" s="323"/>
      <c r="L24" s="324">
        <v>303.72602739726022</v>
      </c>
      <c r="M24" s="325"/>
      <c r="N24" s="190"/>
      <c r="O24" s="184"/>
      <c r="P24" s="161" t="s">
        <v>28</v>
      </c>
      <c r="Q24" s="156" t="s">
        <v>47</v>
      </c>
      <c r="R24" s="303"/>
      <c r="S24" s="162">
        <v>4.336658630136986</v>
      </c>
      <c r="T24" s="196"/>
      <c r="U24" s="187"/>
      <c r="V24" s="315"/>
      <c r="W24" s="124">
        <v>6.3627286449689029</v>
      </c>
      <c r="X24" s="196"/>
      <c r="Y24" s="134"/>
    </row>
    <row r="25" spans="1:25" ht="21.75" customHeight="1" x14ac:dyDescent="0.55000000000000004">
      <c r="A25" s="134"/>
      <c r="B25" s="200"/>
      <c r="C25" s="201"/>
      <c r="D25" s="227" t="s">
        <v>68</v>
      </c>
      <c r="E25" s="128" t="s">
        <v>74</v>
      </c>
      <c r="F25" s="326">
        <v>942.35890410958905</v>
      </c>
      <c r="G25" s="326"/>
      <c r="H25" s="326" t="s">
        <v>55</v>
      </c>
      <c r="I25" s="326"/>
      <c r="J25" s="326">
        <v>651.312602739726</v>
      </c>
      <c r="K25" s="326"/>
      <c r="L25" s="326">
        <v>301.91369863013699</v>
      </c>
      <c r="M25" s="326"/>
      <c r="N25" s="190"/>
      <c r="O25" s="184"/>
      <c r="P25" s="165" t="s">
        <v>29</v>
      </c>
      <c r="Q25" s="128" t="s">
        <v>47</v>
      </c>
      <c r="R25" s="303"/>
      <c r="S25" s="162">
        <v>3.1185501499999999</v>
      </c>
      <c r="T25" s="196"/>
      <c r="U25" s="187"/>
      <c r="V25" s="315"/>
      <c r="W25" s="124">
        <v>4.8072677279611744</v>
      </c>
      <c r="X25" s="196"/>
      <c r="Y25" s="134"/>
    </row>
    <row r="26" spans="1:25" ht="21.75" customHeight="1" x14ac:dyDescent="0.55000000000000004">
      <c r="A26" s="134"/>
      <c r="B26" s="202"/>
      <c r="C26" s="203"/>
      <c r="D26" s="227" t="s">
        <v>69</v>
      </c>
      <c r="E26" s="128" t="s">
        <v>74</v>
      </c>
      <c r="F26" s="326" t="s">
        <v>55</v>
      </c>
      <c r="G26" s="326"/>
      <c r="H26" s="326">
        <v>426.61671232876716</v>
      </c>
      <c r="I26" s="326"/>
      <c r="J26" s="326" t="s">
        <v>55</v>
      </c>
      <c r="K26" s="326"/>
      <c r="L26" s="326">
        <v>1.8123287671232877</v>
      </c>
      <c r="M26" s="326"/>
      <c r="N26" s="196"/>
      <c r="O26" s="184"/>
      <c r="P26" s="165" t="s">
        <v>30</v>
      </c>
      <c r="Q26" s="128" t="s">
        <v>47</v>
      </c>
      <c r="R26" s="303"/>
      <c r="S26" s="162">
        <v>4.4725132886301369</v>
      </c>
      <c r="T26" s="196"/>
      <c r="U26" s="187"/>
      <c r="V26" s="315"/>
      <c r="W26" s="124">
        <v>7.0211227288927356</v>
      </c>
      <c r="X26" s="196"/>
      <c r="Y26" s="134"/>
    </row>
    <row r="27" spans="1:25" ht="21.75" customHeight="1" x14ac:dyDescent="0.55000000000000004">
      <c r="A27" s="134"/>
      <c r="B27" s="327" t="s">
        <v>8</v>
      </c>
      <c r="C27" s="328"/>
      <c r="D27" s="329"/>
      <c r="E27" s="128" t="s">
        <v>4</v>
      </c>
      <c r="F27" s="330">
        <v>61.115534246575336</v>
      </c>
      <c r="G27" s="330"/>
      <c r="H27" s="331">
        <v>38.596301369863021</v>
      </c>
      <c r="I27" s="331"/>
      <c r="J27" s="331">
        <v>64.28808219178083</v>
      </c>
      <c r="K27" s="331"/>
      <c r="L27" s="331">
        <v>28.743095890410959</v>
      </c>
      <c r="M27" s="331"/>
      <c r="N27" s="194"/>
      <c r="O27" s="184"/>
      <c r="P27" s="165" t="s">
        <v>31</v>
      </c>
      <c r="Q27" s="128" t="s">
        <v>1</v>
      </c>
      <c r="R27" s="303"/>
      <c r="S27" s="124">
        <v>58.824980518776066</v>
      </c>
      <c r="T27" s="182"/>
      <c r="U27" s="187"/>
      <c r="V27" s="315"/>
      <c r="W27" s="124">
        <v>59.2149795718123</v>
      </c>
      <c r="X27" s="182"/>
      <c r="Y27" s="134"/>
    </row>
    <row r="28" spans="1:25" ht="21.75" customHeight="1" thickBot="1" x14ac:dyDescent="0.6">
      <c r="A28" s="134"/>
      <c r="B28" s="332" t="s">
        <v>41</v>
      </c>
      <c r="C28" s="333"/>
      <c r="D28" s="334"/>
      <c r="E28" s="130" t="s">
        <v>4</v>
      </c>
      <c r="F28" s="335">
        <v>12.9750448173516</v>
      </c>
      <c r="G28" s="335"/>
      <c r="H28" s="335">
        <v>8.6917293082191787</v>
      </c>
      <c r="I28" s="335"/>
      <c r="J28" s="335">
        <v>12.057435017808221</v>
      </c>
      <c r="K28" s="335"/>
      <c r="L28" s="335">
        <v>5.4359474969265582</v>
      </c>
      <c r="M28" s="335"/>
      <c r="N28" s="139"/>
      <c r="O28" s="184"/>
      <c r="P28" s="175" t="s">
        <v>32</v>
      </c>
      <c r="Q28" s="130" t="s">
        <v>1</v>
      </c>
      <c r="R28" s="304"/>
      <c r="S28" s="177">
        <v>52.496002311998105</v>
      </c>
      <c r="T28" s="182"/>
      <c r="U28" s="187"/>
      <c r="V28" s="316"/>
      <c r="W28" s="177">
        <v>58.882899640482826</v>
      </c>
      <c r="X28" s="182"/>
    </row>
    <row r="29" spans="1:25" ht="21.75" customHeight="1" x14ac:dyDescent="0.55000000000000004">
      <c r="B29" s="313" t="s">
        <v>53</v>
      </c>
      <c r="C29" s="336" t="s">
        <v>68</v>
      </c>
      <c r="D29" s="204" t="s">
        <v>64</v>
      </c>
      <c r="E29" s="199" t="s">
        <v>3</v>
      </c>
      <c r="F29" s="280">
        <v>317.41095890410958</v>
      </c>
      <c r="G29" s="279"/>
      <c r="H29" s="280" t="s">
        <v>55</v>
      </c>
      <c r="I29" s="281"/>
      <c r="J29" s="280">
        <v>255.71709589041095</v>
      </c>
      <c r="K29" s="281"/>
      <c r="L29" s="280">
        <v>130.43561643835616</v>
      </c>
      <c r="M29" s="281"/>
      <c r="N29" s="205"/>
      <c r="O29" s="184"/>
      <c r="P29" s="140" t="s">
        <v>44</v>
      </c>
      <c r="Q29" s="141" t="s">
        <v>45</v>
      </c>
      <c r="R29" s="313" t="s">
        <v>49</v>
      </c>
      <c r="S29" s="180">
        <v>40.610821917808217</v>
      </c>
      <c r="T29" s="182"/>
      <c r="U29" s="134"/>
      <c r="V29" s="206"/>
      <c r="W29" s="182"/>
      <c r="X29" s="182"/>
    </row>
    <row r="30" spans="1:25" ht="21.75" customHeight="1" x14ac:dyDescent="0.55000000000000004">
      <c r="B30" s="303"/>
      <c r="C30" s="337"/>
      <c r="D30" s="121" t="s">
        <v>65</v>
      </c>
      <c r="E30" s="128" t="s">
        <v>70</v>
      </c>
      <c r="F30" s="346">
        <v>2.4583278672132787</v>
      </c>
      <c r="G30" s="347"/>
      <c r="H30" s="284" t="s">
        <v>55</v>
      </c>
      <c r="I30" s="285"/>
      <c r="J30" s="346">
        <v>2.1235136138671535</v>
      </c>
      <c r="K30" s="348"/>
      <c r="L30" s="346">
        <v>2.4411138804074088</v>
      </c>
      <c r="M30" s="348"/>
      <c r="N30" s="154"/>
      <c r="O30" s="184"/>
      <c r="P30" s="147" t="s">
        <v>21</v>
      </c>
      <c r="Q30" s="148" t="s">
        <v>74</v>
      </c>
      <c r="R30" s="303"/>
      <c r="S30" s="185">
        <v>293.32328767123289</v>
      </c>
      <c r="T30" s="186"/>
      <c r="U30" s="134"/>
      <c r="W30" s="134"/>
      <c r="X30" s="186"/>
    </row>
    <row r="31" spans="1:25" ht="21.75" customHeight="1" x14ac:dyDescent="0.55000000000000004">
      <c r="B31" s="303"/>
      <c r="C31" s="337"/>
      <c r="D31" s="121" t="s">
        <v>66</v>
      </c>
      <c r="E31" s="128" t="s">
        <v>54</v>
      </c>
      <c r="F31" s="296">
        <v>2383.9213150684932</v>
      </c>
      <c r="G31" s="297"/>
      <c r="H31" s="296" t="s">
        <v>55</v>
      </c>
      <c r="I31" s="297"/>
      <c r="J31" s="296">
        <v>2994.5972602739726</v>
      </c>
      <c r="K31" s="297"/>
      <c r="L31" s="298">
        <v>523.45479452054792</v>
      </c>
      <c r="M31" s="299"/>
      <c r="N31" s="160"/>
      <c r="O31" s="184"/>
      <c r="P31" s="155" t="s">
        <v>23</v>
      </c>
      <c r="Q31" s="128" t="s">
        <v>75</v>
      </c>
      <c r="R31" s="303"/>
      <c r="S31" s="189">
        <v>10000</v>
      </c>
      <c r="T31" s="190"/>
      <c r="U31" s="134"/>
      <c r="W31" s="134"/>
      <c r="X31" s="190"/>
    </row>
    <row r="32" spans="1:25" ht="21.75" customHeight="1" x14ac:dyDescent="0.55000000000000004">
      <c r="B32" s="303"/>
      <c r="C32" s="337"/>
      <c r="D32" s="126" t="s">
        <v>67</v>
      </c>
      <c r="E32" s="207" t="s">
        <v>70</v>
      </c>
      <c r="F32" s="290">
        <v>22.80966603339666</v>
      </c>
      <c r="G32" s="291"/>
      <c r="H32" s="290" t="s">
        <v>55</v>
      </c>
      <c r="I32" s="291"/>
      <c r="J32" s="290">
        <v>24.83726089782613</v>
      </c>
      <c r="K32" s="291"/>
      <c r="L32" s="290">
        <v>9.7352858773982618</v>
      </c>
      <c r="M32" s="291"/>
      <c r="N32" s="139"/>
      <c r="O32" s="184"/>
      <c r="P32" s="161" t="s">
        <v>24</v>
      </c>
      <c r="Q32" s="128" t="s">
        <v>11</v>
      </c>
      <c r="R32" s="303"/>
      <c r="S32" s="124">
        <v>34.20210802078212</v>
      </c>
      <c r="T32" s="193"/>
      <c r="U32" s="134"/>
      <c r="W32" s="134"/>
      <c r="X32" s="193"/>
    </row>
    <row r="33" spans="1:25" ht="21.75" customHeight="1" x14ac:dyDescent="0.55000000000000004">
      <c r="B33" s="303"/>
      <c r="C33" s="338" t="s">
        <v>69</v>
      </c>
      <c r="D33" s="120" t="s">
        <v>64</v>
      </c>
      <c r="E33" s="127" t="s">
        <v>3</v>
      </c>
      <c r="F33" s="340" t="s">
        <v>0</v>
      </c>
      <c r="G33" s="341"/>
      <c r="H33" s="305">
        <v>134.13698630136986</v>
      </c>
      <c r="I33" s="306"/>
      <c r="J33" s="340" t="s">
        <v>55</v>
      </c>
      <c r="K33" s="341"/>
      <c r="L33" s="342">
        <v>0.44109589041095892</v>
      </c>
      <c r="M33" s="343"/>
      <c r="N33" s="205"/>
      <c r="O33" s="184"/>
      <c r="P33" s="165" t="s">
        <v>7</v>
      </c>
      <c r="Q33" s="128" t="s">
        <v>1</v>
      </c>
      <c r="R33" s="303"/>
      <c r="S33" s="124">
        <v>3.0509280350560735</v>
      </c>
      <c r="T33" s="193"/>
      <c r="U33" s="134"/>
      <c r="W33" s="134"/>
      <c r="X33" s="193"/>
    </row>
    <row r="34" spans="1:25" ht="21.75" customHeight="1" x14ac:dyDescent="0.55000000000000004">
      <c r="B34" s="303"/>
      <c r="C34" s="338"/>
      <c r="D34" s="121" t="s">
        <v>65</v>
      </c>
      <c r="E34" s="128" t="s">
        <v>70</v>
      </c>
      <c r="F34" s="344" t="s">
        <v>0</v>
      </c>
      <c r="G34" s="345"/>
      <c r="H34" s="346">
        <v>1.4718844403813838</v>
      </c>
      <c r="I34" s="348"/>
      <c r="J34" s="344" t="s">
        <v>55</v>
      </c>
      <c r="K34" s="349"/>
      <c r="L34" s="344">
        <v>0.2</v>
      </c>
      <c r="M34" s="349"/>
      <c r="N34" s="208"/>
      <c r="O34" s="184"/>
      <c r="P34" s="165" t="s">
        <v>25</v>
      </c>
      <c r="Q34" s="128" t="s">
        <v>47</v>
      </c>
      <c r="R34" s="303"/>
      <c r="S34" s="166">
        <v>8.9437394520547961</v>
      </c>
      <c r="T34" s="194"/>
      <c r="W34" s="134"/>
      <c r="X34" s="194"/>
    </row>
    <row r="35" spans="1:25" ht="21.75" customHeight="1" x14ac:dyDescent="0.55000000000000004">
      <c r="B35" s="303"/>
      <c r="C35" s="338"/>
      <c r="D35" s="121" t="s">
        <v>66</v>
      </c>
      <c r="E35" s="128" t="s">
        <v>54</v>
      </c>
      <c r="F35" s="350" t="s">
        <v>0</v>
      </c>
      <c r="G35" s="351"/>
      <c r="H35" s="296">
        <v>1899.6707945205483</v>
      </c>
      <c r="I35" s="297"/>
      <c r="J35" s="350" t="s">
        <v>55</v>
      </c>
      <c r="K35" s="351"/>
      <c r="L35" s="352">
        <v>13.816438356164383</v>
      </c>
      <c r="M35" s="353"/>
      <c r="N35" s="160"/>
      <c r="O35" s="184"/>
      <c r="P35" s="165" t="s">
        <v>26</v>
      </c>
      <c r="Q35" s="156" t="s">
        <v>47</v>
      </c>
      <c r="R35" s="303"/>
      <c r="S35" s="162">
        <v>7.5401975903424665</v>
      </c>
      <c r="T35" s="196"/>
      <c r="W35" s="134"/>
      <c r="X35" s="196"/>
    </row>
    <row r="36" spans="1:25" ht="21.75" customHeight="1" thickBot="1" x14ac:dyDescent="0.6">
      <c r="B36" s="304"/>
      <c r="C36" s="339"/>
      <c r="D36" s="129" t="s">
        <v>67</v>
      </c>
      <c r="E36" s="130" t="s">
        <v>70</v>
      </c>
      <c r="F36" s="311" t="s">
        <v>0</v>
      </c>
      <c r="G36" s="312"/>
      <c r="H36" s="309">
        <v>20.814664115539912</v>
      </c>
      <c r="I36" s="310"/>
      <c r="J36" s="311" t="s">
        <v>55</v>
      </c>
      <c r="K36" s="312"/>
      <c r="L36" s="311">
        <v>9.3000000000000007</v>
      </c>
      <c r="M36" s="312"/>
      <c r="O36" s="184"/>
      <c r="P36" s="165" t="s">
        <v>27</v>
      </c>
      <c r="Q36" s="128" t="s">
        <v>1</v>
      </c>
      <c r="R36" s="303"/>
      <c r="S36" s="173">
        <v>1.46</v>
      </c>
      <c r="T36" s="198"/>
      <c r="W36" s="134"/>
      <c r="X36" s="198"/>
    </row>
    <row r="37" spans="1:25" ht="21.75" customHeight="1" x14ac:dyDescent="0.55000000000000004">
      <c r="F37" s="134" t="s">
        <v>142</v>
      </c>
      <c r="O37" s="184"/>
      <c r="P37" s="161" t="s">
        <v>28</v>
      </c>
      <c r="Q37" s="156" t="s">
        <v>47</v>
      </c>
      <c r="R37" s="303"/>
      <c r="S37" s="162">
        <v>4.2821699999999998</v>
      </c>
      <c r="T37" s="196"/>
      <c r="W37" s="134"/>
      <c r="X37" s="196"/>
    </row>
    <row r="38" spans="1:25" ht="21.75" customHeight="1" x14ac:dyDescent="0.55000000000000004">
      <c r="F38" s="134" t="s">
        <v>143</v>
      </c>
      <c r="O38" s="184" t="s">
        <v>141</v>
      </c>
      <c r="P38" s="165" t="s">
        <v>29</v>
      </c>
      <c r="Q38" s="128" t="s">
        <v>47</v>
      </c>
      <c r="R38" s="303"/>
      <c r="S38" s="162">
        <v>3.0662374763698632</v>
      </c>
      <c r="T38" s="196"/>
      <c r="W38" s="134"/>
      <c r="X38" s="196"/>
    </row>
    <row r="39" spans="1:25" ht="21.75" customHeight="1" x14ac:dyDescent="0.55000000000000004">
      <c r="O39" s="184"/>
      <c r="P39" s="165" t="s">
        <v>30</v>
      </c>
      <c r="Q39" s="128" t="s">
        <v>47</v>
      </c>
      <c r="R39" s="303"/>
      <c r="S39" s="162">
        <v>4.473960113972602</v>
      </c>
      <c r="T39" s="196"/>
      <c r="U39" s="209"/>
      <c r="X39" s="196"/>
    </row>
    <row r="40" spans="1:25" ht="21.75" customHeight="1" x14ac:dyDescent="0.55000000000000004">
      <c r="O40" s="184"/>
      <c r="P40" s="165" t="s">
        <v>31</v>
      </c>
      <c r="Q40" s="128" t="s">
        <v>1</v>
      </c>
      <c r="R40" s="303"/>
      <c r="S40" s="124">
        <v>59.194389973537518</v>
      </c>
      <c r="T40" s="182"/>
      <c r="X40" s="182"/>
    </row>
    <row r="41" spans="1:25" ht="21.75" customHeight="1" thickBot="1" x14ac:dyDescent="0.6">
      <c r="O41" s="184"/>
      <c r="P41" s="175" t="s">
        <v>32</v>
      </c>
      <c r="Q41" s="130" t="s">
        <v>1</v>
      </c>
      <c r="R41" s="304"/>
      <c r="S41" s="177">
        <v>53.14942094952837</v>
      </c>
      <c r="T41" s="182"/>
      <c r="V41" s="210"/>
      <c r="W41" s="211"/>
      <c r="X41" s="182"/>
    </row>
    <row r="42" spans="1:25" ht="21.75" customHeight="1" thickBot="1" x14ac:dyDescent="0.6">
      <c r="O42" s="212"/>
      <c r="R42" s="213"/>
      <c r="S42" s="214"/>
      <c r="T42" s="182"/>
      <c r="V42" s="210"/>
      <c r="W42" s="211"/>
      <c r="X42" s="182"/>
    </row>
    <row r="43" spans="1:25" ht="21.75" customHeight="1" thickBot="1" x14ac:dyDescent="0.6">
      <c r="O43" s="215" t="s">
        <v>33</v>
      </c>
      <c r="P43" s="216"/>
      <c r="Q43" s="217"/>
      <c r="R43" s="354" t="s">
        <v>17</v>
      </c>
      <c r="S43" s="354"/>
      <c r="T43" s="354" t="s">
        <v>18</v>
      </c>
      <c r="U43" s="354"/>
      <c r="V43" s="354" t="s">
        <v>19</v>
      </c>
      <c r="W43" s="354"/>
      <c r="X43" s="354" t="s">
        <v>20</v>
      </c>
      <c r="Y43" s="354"/>
    </row>
    <row r="44" spans="1:25" ht="21.75" customHeight="1" x14ac:dyDescent="0.55000000000000004">
      <c r="A44" s="132"/>
      <c r="O44" s="218"/>
      <c r="P44" s="140" t="s">
        <v>34</v>
      </c>
      <c r="Q44" s="199" t="s">
        <v>74</v>
      </c>
      <c r="R44" s="321">
        <v>10584.495890410959</v>
      </c>
      <c r="S44" s="321"/>
      <c r="T44" s="355">
        <v>9124.8410958904115</v>
      </c>
      <c r="U44" s="355"/>
      <c r="V44" s="355">
        <v>12432.630684931508</v>
      </c>
      <c r="W44" s="355"/>
      <c r="X44" s="356">
        <v>5520.7479452054795</v>
      </c>
      <c r="Y44" s="357"/>
    </row>
    <row r="45" spans="1:25" ht="21.75" customHeight="1" x14ac:dyDescent="0.55000000000000004">
      <c r="A45" s="159"/>
      <c r="O45" s="218"/>
      <c r="P45" s="219" t="s">
        <v>35</v>
      </c>
      <c r="Q45" s="128" t="s">
        <v>78</v>
      </c>
      <c r="R45" s="364">
        <v>11.910746545610811</v>
      </c>
      <c r="S45" s="364"/>
      <c r="T45" s="364">
        <v>20.479540792528336</v>
      </c>
      <c r="U45" s="364"/>
      <c r="V45" s="364">
        <v>19.24041446560388</v>
      </c>
      <c r="W45" s="364"/>
      <c r="X45" s="300">
        <v>21.109087005447527</v>
      </c>
      <c r="Y45" s="301"/>
    </row>
    <row r="46" spans="1:25" ht="21.75" customHeight="1" x14ac:dyDescent="0.55000000000000004">
      <c r="A46" s="220"/>
      <c r="O46" s="218"/>
      <c r="P46" s="219" t="s">
        <v>36</v>
      </c>
      <c r="Q46" s="128" t="s">
        <v>79</v>
      </c>
      <c r="R46" s="358">
        <v>0.39233196437963702</v>
      </c>
      <c r="S46" s="359"/>
      <c r="T46" s="358">
        <v>0.44146268600003058</v>
      </c>
      <c r="U46" s="359"/>
      <c r="V46" s="358">
        <v>0.45426834593476406</v>
      </c>
      <c r="W46" s="359"/>
      <c r="X46" s="358">
        <v>0.48023191278313926</v>
      </c>
      <c r="Y46" s="359"/>
    </row>
    <row r="47" spans="1:25" ht="21.75" customHeight="1" x14ac:dyDescent="0.55000000000000004">
      <c r="A47" s="221"/>
      <c r="O47" s="218"/>
      <c r="P47" s="219" t="s">
        <v>37</v>
      </c>
      <c r="Q47" s="128" t="s">
        <v>79</v>
      </c>
      <c r="R47" s="358">
        <v>0.78570094693263803</v>
      </c>
      <c r="S47" s="359"/>
      <c r="T47" s="358">
        <v>0.83704095859509298</v>
      </c>
      <c r="U47" s="359"/>
      <c r="V47" s="358">
        <v>0.83806520681568775</v>
      </c>
      <c r="W47" s="359"/>
      <c r="X47" s="358">
        <v>0.93572661941860102</v>
      </c>
      <c r="Y47" s="359"/>
    </row>
    <row r="48" spans="1:25" ht="21.75" customHeight="1" thickBot="1" x14ac:dyDescent="0.6">
      <c r="A48" s="221"/>
      <c r="O48" s="218"/>
      <c r="P48" s="222" t="s">
        <v>38</v>
      </c>
      <c r="Q48" s="130" t="s">
        <v>80</v>
      </c>
      <c r="R48" s="360">
        <v>65.290625397946997</v>
      </c>
      <c r="S48" s="361"/>
      <c r="T48" s="362">
        <v>95.717597119932066</v>
      </c>
      <c r="U48" s="363"/>
      <c r="V48" s="360">
        <v>90.55446173345662</v>
      </c>
      <c r="W48" s="361"/>
      <c r="X48" s="360">
        <v>76.117685576666602</v>
      </c>
      <c r="Y48" s="361"/>
    </row>
    <row r="49" spans="1:25" ht="21.75" customHeight="1" x14ac:dyDescent="0.55000000000000004">
      <c r="A49" s="223"/>
      <c r="O49" s="224"/>
      <c r="P49" s="197"/>
      <c r="R49" s="182"/>
      <c r="S49" s="182"/>
      <c r="T49" s="183"/>
      <c r="U49" s="183"/>
      <c r="V49" s="182"/>
      <c r="W49" s="182"/>
      <c r="X49" s="182"/>
      <c r="Y49" s="182"/>
    </row>
    <row r="50" spans="1:25" ht="21.75" customHeight="1" x14ac:dyDescent="0.55000000000000004">
      <c r="A50" s="182"/>
      <c r="O50" s="225"/>
      <c r="S50" s="226"/>
      <c r="T50" s="226"/>
      <c r="U50" s="134"/>
      <c r="X50" s="226"/>
    </row>
    <row r="51" spans="1:25" ht="21.75" customHeight="1" x14ac:dyDescent="0.55000000000000004">
      <c r="A51" s="132"/>
      <c r="D51" s="132"/>
      <c r="E51"/>
      <c r="S51" s="133"/>
      <c r="T51" s="133"/>
      <c r="U51" s="134"/>
      <c r="X51" s="133"/>
    </row>
    <row r="52" spans="1:25" ht="21.75" customHeight="1" x14ac:dyDescent="0.55000000000000004">
      <c r="A52" s="151"/>
    </row>
    <row r="53" spans="1:25" ht="21.75" customHeight="1" x14ac:dyDescent="0.55000000000000004">
      <c r="A53" s="164"/>
    </row>
    <row r="54" spans="1:25" ht="21.75" customHeight="1" x14ac:dyDescent="0.55000000000000004">
      <c r="A54" s="220"/>
    </row>
  </sheetData>
  <mergeCells count="155">
    <mergeCell ref="R47:S47"/>
    <mergeCell ref="T47:U47"/>
    <mergeCell ref="V47:W47"/>
    <mergeCell ref="X47:Y47"/>
    <mergeCell ref="R48:S48"/>
    <mergeCell ref="T48:U48"/>
    <mergeCell ref="V48:W48"/>
    <mergeCell ref="X48:Y48"/>
    <mergeCell ref="R45:S45"/>
    <mergeCell ref="T45:U45"/>
    <mergeCell ref="V45:W45"/>
    <mergeCell ref="X45:Y45"/>
    <mergeCell ref="R46:S46"/>
    <mergeCell ref="T46:U46"/>
    <mergeCell ref="V46:W46"/>
    <mergeCell ref="X46:Y46"/>
    <mergeCell ref="V43:W43"/>
    <mergeCell ref="X43:Y43"/>
    <mergeCell ref="R44:S44"/>
    <mergeCell ref="T44:U44"/>
    <mergeCell ref="V44:W44"/>
    <mergeCell ref="X44:Y44"/>
    <mergeCell ref="F36:G36"/>
    <mergeCell ref="H36:I36"/>
    <mergeCell ref="J36:K36"/>
    <mergeCell ref="L36:M36"/>
    <mergeCell ref="R43:S43"/>
    <mergeCell ref="T43:U43"/>
    <mergeCell ref="L33:M33"/>
    <mergeCell ref="F34:G34"/>
    <mergeCell ref="L29:M29"/>
    <mergeCell ref="R29:R41"/>
    <mergeCell ref="F30:G30"/>
    <mergeCell ref="H30:I30"/>
    <mergeCell ref="J30:K30"/>
    <mergeCell ref="L30:M30"/>
    <mergeCell ref="F31:G31"/>
    <mergeCell ref="H31:I31"/>
    <mergeCell ref="J31:K31"/>
    <mergeCell ref="L31:M31"/>
    <mergeCell ref="H34:I34"/>
    <mergeCell ref="J34:K34"/>
    <mergeCell ref="L34:M34"/>
    <mergeCell ref="F35:G35"/>
    <mergeCell ref="H35:I35"/>
    <mergeCell ref="J35:K35"/>
    <mergeCell ref="L35:M35"/>
    <mergeCell ref="F32:G32"/>
    <mergeCell ref="H32:I32"/>
    <mergeCell ref="J32:K32"/>
    <mergeCell ref="L32:M32"/>
    <mergeCell ref="B29:B36"/>
    <mergeCell ref="C29:C32"/>
    <mergeCell ref="F29:G29"/>
    <mergeCell ref="H29:I29"/>
    <mergeCell ref="J29:K29"/>
    <mergeCell ref="C33:C36"/>
    <mergeCell ref="F33:G33"/>
    <mergeCell ref="H33:I33"/>
    <mergeCell ref="J33:K33"/>
    <mergeCell ref="B27:D27"/>
    <mergeCell ref="F27:G27"/>
    <mergeCell ref="H27:I27"/>
    <mergeCell ref="J27:K27"/>
    <mergeCell ref="L27:M27"/>
    <mergeCell ref="B28:D28"/>
    <mergeCell ref="F28:G28"/>
    <mergeCell ref="H28:I28"/>
    <mergeCell ref="J28:K28"/>
    <mergeCell ref="L28:M28"/>
    <mergeCell ref="B24:D24"/>
    <mergeCell ref="F24:G24"/>
    <mergeCell ref="H24:I24"/>
    <mergeCell ref="J24:K24"/>
    <mergeCell ref="L24:M24"/>
    <mergeCell ref="F25:G25"/>
    <mergeCell ref="H25:I25"/>
    <mergeCell ref="J25:K25"/>
    <mergeCell ref="L25:M25"/>
    <mergeCell ref="F16:G16"/>
    <mergeCell ref="H16:I16"/>
    <mergeCell ref="J16:K16"/>
    <mergeCell ref="L16:M16"/>
    <mergeCell ref="R16:R28"/>
    <mergeCell ref="V16:V28"/>
    <mergeCell ref="F23:G23"/>
    <mergeCell ref="H23:I23"/>
    <mergeCell ref="J23:K23"/>
    <mergeCell ref="L23:M23"/>
    <mergeCell ref="F26:G26"/>
    <mergeCell ref="H26:I26"/>
    <mergeCell ref="J26:K26"/>
    <mergeCell ref="L26:M26"/>
    <mergeCell ref="C10:C16"/>
    <mergeCell ref="F10:G10"/>
    <mergeCell ref="H10:I10"/>
    <mergeCell ref="J10:K10"/>
    <mergeCell ref="L10:M10"/>
    <mergeCell ref="F11:G11"/>
    <mergeCell ref="H11:I11"/>
    <mergeCell ref="J11:K11"/>
    <mergeCell ref="L11:M11"/>
    <mergeCell ref="F12:G12"/>
    <mergeCell ref="F14:G14"/>
    <mergeCell ref="H14:I14"/>
    <mergeCell ref="J14:K14"/>
    <mergeCell ref="L14:M14"/>
    <mergeCell ref="F15:G15"/>
    <mergeCell ref="H15:I15"/>
    <mergeCell ref="J15:K15"/>
    <mergeCell ref="L15:M15"/>
    <mergeCell ref="H12:I12"/>
    <mergeCell ref="J12:K12"/>
    <mergeCell ref="L12:M12"/>
    <mergeCell ref="F13:G13"/>
    <mergeCell ref="H13:I13"/>
    <mergeCell ref="J13:K13"/>
    <mergeCell ref="C4:C9"/>
    <mergeCell ref="F4:G4"/>
    <mergeCell ref="H4:I4"/>
    <mergeCell ref="J4:K4"/>
    <mergeCell ref="L4:M4"/>
    <mergeCell ref="F5:G5"/>
    <mergeCell ref="H5:I5"/>
    <mergeCell ref="J5:K5"/>
    <mergeCell ref="F8:G8"/>
    <mergeCell ref="H8:I8"/>
    <mergeCell ref="J8:K8"/>
    <mergeCell ref="L8:M8"/>
    <mergeCell ref="F9:G9"/>
    <mergeCell ref="H9:I9"/>
    <mergeCell ref="J9:K9"/>
    <mergeCell ref="L9:M9"/>
    <mergeCell ref="L5:M5"/>
    <mergeCell ref="F6:G6"/>
    <mergeCell ref="H6:I6"/>
    <mergeCell ref="J6:K6"/>
    <mergeCell ref="L6:M6"/>
    <mergeCell ref="F7:G7"/>
    <mergeCell ref="H7:I7"/>
    <mergeCell ref="J7:K7"/>
    <mergeCell ref="R2:S2"/>
    <mergeCell ref="T2:U2"/>
    <mergeCell ref="V2:W2"/>
    <mergeCell ref="X2:Y2"/>
    <mergeCell ref="F3:G3"/>
    <mergeCell ref="H3:I3"/>
    <mergeCell ref="J3:K3"/>
    <mergeCell ref="L3:M3"/>
    <mergeCell ref="R3:R15"/>
    <mergeCell ref="T3:T15"/>
    <mergeCell ref="V3:V15"/>
    <mergeCell ref="X3:X15"/>
    <mergeCell ref="L7:M7"/>
    <mergeCell ref="L13:M13"/>
  </mergeCells>
  <phoneticPr fontId="4"/>
  <printOptions horizontalCentered="1"/>
  <pageMargins left="0" right="0" top="0.78740157480314965" bottom="0" header="0.51181102362204722" footer="0.51181102362204722"/>
  <pageSetup paperSize="9" scale="46" pageOrder="overThenDown" orientation="landscape" r:id="rId1"/>
  <headerFooter alignWithMargins="0"/>
  <rowBreaks count="1" manualBreakCount="1">
    <brk id="48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03"/>
  <sheetViews>
    <sheetView workbookViewId="0">
      <selection activeCell="W10" sqref="W10:X10"/>
    </sheetView>
  </sheetViews>
  <sheetFormatPr defaultColWidth="9" defaultRowHeight="18" customHeight="1" x14ac:dyDescent="0.3"/>
  <cols>
    <col min="1" max="1" width="4.6328125" style="18" customWidth="1"/>
    <col min="2" max="2" width="18.6328125" style="11" customWidth="1"/>
    <col min="3" max="3" width="11" style="2" customWidth="1"/>
    <col min="4" max="4" width="3.453125" style="2" customWidth="1"/>
    <col min="5" max="5" width="12.6328125" style="2" customWidth="1"/>
    <col min="6" max="6" width="3.6328125" style="2" customWidth="1"/>
    <col min="7" max="7" width="12.6328125" style="12" customWidth="1"/>
    <col min="8" max="8" width="3.453125" style="13" customWidth="1"/>
    <col min="9" max="9" width="12.6328125" style="12" customWidth="1"/>
    <col min="10" max="10" width="3.6328125" style="2" customWidth="1"/>
    <col min="11" max="11" width="12.6328125" style="14" customWidth="1"/>
    <col min="12" max="12" width="3.7265625" style="14" customWidth="1"/>
    <col min="13" max="14" width="4.36328125" style="15" customWidth="1"/>
    <col min="15" max="15" width="14" style="15" customWidth="1"/>
    <col min="16" max="16" width="8.90625" style="15" customWidth="1"/>
    <col min="17" max="17" width="3.6328125" style="15" customWidth="1"/>
    <col min="18" max="18" width="12.6328125" style="15" customWidth="1"/>
    <col min="19" max="19" width="3.6328125" style="15" customWidth="1"/>
    <col min="20" max="20" width="12.6328125" style="15" customWidth="1"/>
    <col min="21" max="21" width="3.6328125" style="15" customWidth="1"/>
    <col min="22" max="22" width="12.6328125" style="15" customWidth="1"/>
    <col min="23" max="23" width="3.6328125" style="15" customWidth="1"/>
    <col min="24" max="24" width="12.6328125" style="15" customWidth="1"/>
    <col min="25" max="16384" width="9" style="15"/>
  </cols>
  <sheetData>
    <row r="1" spans="1:24" ht="28.5" customHeight="1" thickBot="1" x14ac:dyDescent="0.35">
      <c r="A1" s="10" t="s">
        <v>43</v>
      </c>
    </row>
    <row r="2" spans="1:24" s="18" customFormat="1" ht="23.25" customHeight="1" thickBot="1" x14ac:dyDescent="0.25">
      <c r="A2" s="16" t="s">
        <v>16</v>
      </c>
      <c r="B2" s="41"/>
      <c r="C2" s="42"/>
      <c r="D2" s="431" t="s">
        <v>17</v>
      </c>
      <c r="E2" s="432"/>
      <c r="F2" s="431" t="s">
        <v>18</v>
      </c>
      <c r="G2" s="432"/>
      <c r="H2" s="431" t="s">
        <v>19</v>
      </c>
      <c r="I2" s="432"/>
      <c r="J2" s="431" t="s">
        <v>20</v>
      </c>
      <c r="K2" s="432"/>
      <c r="L2" s="42"/>
      <c r="M2" s="82" t="s">
        <v>56</v>
      </c>
      <c r="Q2" s="431" t="s">
        <v>17</v>
      </c>
      <c r="R2" s="432"/>
      <c r="S2" s="431" t="s">
        <v>18</v>
      </c>
      <c r="T2" s="432"/>
      <c r="U2" s="431" t="s">
        <v>19</v>
      </c>
      <c r="V2" s="432"/>
      <c r="W2" s="431" t="s">
        <v>20</v>
      </c>
      <c r="X2" s="432"/>
    </row>
    <row r="3" spans="1:24" s="18" customFormat="1" ht="18" customHeight="1" x14ac:dyDescent="0.2">
      <c r="A3" s="16"/>
      <c r="B3" s="20" t="s">
        <v>44</v>
      </c>
      <c r="C3" s="43" t="s">
        <v>45</v>
      </c>
      <c r="D3" s="433" t="s">
        <v>46</v>
      </c>
      <c r="E3" s="45" t="e">
        <f>#REF!</f>
        <v>#REF!</v>
      </c>
      <c r="F3" s="436" t="s">
        <v>22</v>
      </c>
      <c r="G3" s="45" t="e">
        <f>AVERAGE(#REF!)</f>
        <v>#REF!</v>
      </c>
      <c r="H3" s="439" t="s">
        <v>12</v>
      </c>
      <c r="I3" s="45" t="e">
        <f>#REF!</f>
        <v>#REF!</v>
      </c>
      <c r="J3" s="436" t="s">
        <v>22</v>
      </c>
      <c r="K3" s="45" t="e">
        <f>AVERAGE(#REF!,#REF!,#REF!)</f>
        <v>#REF!</v>
      </c>
      <c r="L3" s="96"/>
      <c r="M3" s="17"/>
      <c r="N3" s="442" t="s">
        <v>60</v>
      </c>
      <c r="O3" s="83" t="s">
        <v>57</v>
      </c>
      <c r="P3" s="88" t="s">
        <v>63</v>
      </c>
      <c r="Q3" s="445" t="s">
        <v>55</v>
      </c>
      <c r="R3" s="398"/>
      <c r="S3" s="397" t="e">
        <f>#REF!</f>
        <v>#REF!</v>
      </c>
      <c r="T3" s="399"/>
      <c r="U3" s="397" t="e">
        <f>#REF!</f>
        <v>#REF!</v>
      </c>
      <c r="V3" s="399"/>
      <c r="W3" s="397" t="e">
        <f>#REF!</f>
        <v>#REF!</v>
      </c>
      <c r="X3" s="399"/>
    </row>
    <row r="4" spans="1:24" ht="18" customHeight="1" x14ac:dyDescent="0.2">
      <c r="A4" s="19"/>
      <c r="B4" s="44" t="s">
        <v>21</v>
      </c>
      <c r="C4" s="46" t="s">
        <v>14</v>
      </c>
      <c r="D4" s="434"/>
      <c r="E4" s="108" t="e">
        <f>#REF!</f>
        <v>#REF!</v>
      </c>
      <c r="F4" s="437"/>
      <c r="G4" s="47" t="e">
        <f>#REF!</f>
        <v>#REF!</v>
      </c>
      <c r="H4" s="440"/>
      <c r="I4" s="108" t="e">
        <f>#REF!</f>
        <v>#REF!</v>
      </c>
      <c r="J4" s="437"/>
      <c r="K4" s="47" t="e">
        <f>#REF!</f>
        <v>#REF!</v>
      </c>
      <c r="L4" s="97"/>
      <c r="N4" s="443"/>
      <c r="O4" s="84" t="s">
        <v>58</v>
      </c>
      <c r="P4" s="89" t="s">
        <v>63</v>
      </c>
      <c r="Q4" s="400" t="e">
        <f>#REF!</f>
        <v>#REF!</v>
      </c>
      <c r="R4" s="386"/>
      <c r="S4" s="400" t="e">
        <f>#REF!</f>
        <v>#REF!</v>
      </c>
      <c r="T4" s="401"/>
      <c r="U4" s="400" t="e">
        <f>#REF!</f>
        <v>#REF!</v>
      </c>
      <c r="V4" s="401"/>
      <c r="W4" s="400" t="e">
        <f>#REF!</f>
        <v>#REF!</v>
      </c>
      <c r="X4" s="401"/>
    </row>
    <row r="5" spans="1:24" s="22" customFormat="1" ht="18" customHeight="1" x14ac:dyDescent="0.2">
      <c r="A5" s="19"/>
      <c r="B5" s="21" t="s">
        <v>23</v>
      </c>
      <c r="C5" s="48" t="s">
        <v>15</v>
      </c>
      <c r="D5" s="434"/>
      <c r="E5" s="109" t="e">
        <f>#REF!</f>
        <v>#REF!</v>
      </c>
      <c r="F5" s="437"/>
      <c r="G5" s="49" t="e">
        <f>#REF!+#REF!</f>
        <v>#REF!</v>
      </c>
      <c r="H5" s="440"/>
      <c r="I5" s="6" t="e">
        <f>#REF!</f>
        <v>#REF!</v>
      </c>
      <c r="J5" s="437"/>
      <c r="K5" s="49" t="e">
        <f>SUM(#REF!)</f>
        <v>#REF!</v>
      </c>
      <c r="L5" s="98"/>
      <c r="N5" s="443"/>
      <c r="O5" s="84" t="s">
        <v>6</v>
      </c>
      <c r="P5" s="89" t="s">
        <v>5</v>
      </c>
      <c r="Q5" s="389" t="s">
        <v>55</v>
      </c>
      <c r="R5" s="390"/>
      <c r="S5" s="413" t="e">
        <f>#REF!</f>
        <v>#REF!</v>
      </c>
      <c r="T5" s="414"/>
      <c r="U5" s="413" t="e">
        <f>#REF!</f>
        <v>#REF!</v>
      </c>
      <c r="V5" s="414"/>
      <c r="W5" s="413" t="e">
        <f>#REF!</f>
        <v>#REF!</v>
      </c>
      <c r="X5" s="414"/>
    </row>
    <row r="6" spans="1:24" s="24" customFormat="1" ht="18" customHeight="1" x14ac:dyDescent="0.2">
      <c r="A6" s="19"/>
      <c r="B6" s="23" t="s">
        <v>24</v>
      </c>
      <c r="C6" s="4" t="s">
        <v>11</v>
      </c>
      <c r="D6" s="434"/>
      <c r="E6" s="54" t="e">
        <f>#REF!</f>
        <v>#REF!</v>
      </c>
      <c r="F6" s="437"/>
      <c r="G6" s="54" t="e">
        <f>#REF!</f>
        <v>#REF!</v>
      </c>
      <c r="H6" s="440"/>
      <c r="I6" s="50" t="e">
        <f>#REF!</f>
        <v>#REF!</v>
      </c>
      <c r="J6" s="437"/>
      <c r="K6" s="50" t="e">
        <f>#REF!</f>
        <v>#REF!</v>
      </c>
      <c r="L6" s="99"/>
      <c r="N6" s="443"/>
      <c r="O6" s="84" t="s">
        <v>59</v>
      </c>
      <c r="P6" s="89" t="s">
        <v>5</v>
      </c>
      <c r="Q6" s="417" t="e">
        <f>#REF!</f>
        <v>#REF!</v>
      </c>
      <c r="R6" s="418"/>
      <c r="S6" s="417" t="e">
        <f>#REF!</f>
        <v>#REF!</v>
      </c>
      <c r="T6" s="418"/>
      <c r="U6" s="417" t="e">
        <f>#REF!</f>
        <v>#REF!</v>
      </c>
      <c r="V6" s="418"/>
      <c r="W6" s="417" t="e">
        <f>#REF!</f>
        <v>#REF!</v>
      </c>
      <c r="X6" s="418"/>
    </row>
    <row r="7" spans="1:24" s="24" customFormat="1" ht="18" customHeight="1" x14ac:dyDescent="0.2">
      <c r="A7" s="19"/>
      <c r="B7" s="25" t="s">
        <v>7</v>
      </c>
      <c r="C7" s="4" t="s">
        <v>1</v>
      </c>
      <c r="D7" s="434"/>
      <c r="E7" s="54" t="e">
        <f>#REF!</f>
        <v>#REF!</v>
      </c>
      <c r="F7" s="437"/>
      <c r="G7" s="54" t="e">
        <f>#REF!</f>
        <v>#REF!</v>
      </c>
      <c r="H7" s="440"/>
      <c r="I7" s="50" t="e">
        <f>#REF!</f>
        <v>#REF!</v>
      </c>
      <c r="J7" s="437"/>
      <c r="K7" s="50" t="e">
        <f>#REF!</f>
        <v>#REF!</v>
      </c>
      <c r="L7" s="99"/>
      <c r="N7" s="443"/>
      <c r="O7" s="84" t="s">
        <v>9</v>
      </c>
      <c r="P7" s="89" t="s">
        <v>5</v>
      </c>
      <c r="Q7" s="417" t="e">
        <f>#REF!</f>
        <v>#REF!</v>
      </c>
      <c r="R7" s="418"/>
      <c r="S7" s="417" t="e">
        <f>#REF!</f>
        <v>#REF!</v>
      </c>
      <c r="T7" s="418"/>
      <c r="U7" s="417" t="e">
        <f>#REF!</f>
        <v>#REF!</v>
      </c>
      <c r="V7" s="418"/>
      <c r="W7" s="417" t="e">
        <f>#REF!</f>
        <v>#REF!</v>
      </c>
      <c r="X7" s="418"/>
    </row>
    <row r="8" spans="1:24" ht="18" customHeight="1" x14ac:dyDescent="0.2">
      <c r="A8" s="19"/>
      <c r="B8" s="25" t="s">
        <v>25</v>
      </c>
      <c r="C8" s="29" t="s">
        <v>47</v>
      </c>
      <c r="D8" s="434"/>
      <c r="E8" s="79" t="e">
        <f>#REF!</f>
        <v>#REF!</v>
      </c>
      <c r="F8" s="437"/>
      <c r="G8" s="50" t="e">
        <f>#REF!</f>
        <v>#REF!</v>
      </c>
      <c r="H8" s="440"/>
      <c r="I8" s="50" t="e">
        <f>#REF!</f>
        <v>#REF!</v>
      </c>
      <c r="J8" s="437"/>
      <c r="K8" s="50" t="e">
        <f>#REF!</f>
        <v>#REF!</v>
      </c>
      <c r="L8" s="99"/>
      <c r="N8" s="444"/>
      <c r="O8" s="85" t="s">
        <v>62</v>
      </c>
      <c r="P8" s="90" t="s">
        <v>2</v>
      </c>
      <c r="Q8" s="415" t="s">
        <v>55</v>
      </c>
      <c r="R8" s="416"/>
      <c r="S8" s="415" t="e">
        <f>S3/S4</f>
        <v>#REF!</v>
      </c>
      <c r="T8" s="416"/>
      <c r="U8" s="415" t="e">
        <f>U3/U4</f>
        <v>#REF!</v>
      </c>
      <c r="V8" s="416"/>
      <c r="W8" s="415" t="e">
        <f>W3/W4</f>
        <v>#REF!</v>
      </c>
      <c r="X8" s="416"/>
    </row>
    <row r="9" spans="1:24" ht="18" customHeight="1" x14ac:dyDescent="0.2">
      <c r="A9" s="19"/>
      <c r="B9" s="25" t="s">
        <v>26</v>
      </c>
      <c r="C9" s="29" t="s">
        <v>47</v>
      </c>
      <c r="D9" s="434"/>
      <c r="E9" s="54" t="e">
        <f>#REF!</f>
        <v>#REF!</v>
      </c>
      <c r="F9" s="437"/>
      <c r="G9" s="50" t="e">
        <f>#REF!</f>
        <v>#REF!</v>
      </c>
      <c r="H9" s="440"/>
      <c r="I9" s="50" t="e">
        <f>#REF!</f>
        <v>#REF!</v>
      </c>
      <c r="J9" s="437"/>
      <c r="K9" s="54" t="e">
        <f>#REF!</f>
        <v>#REF!</v>
      </c>
      <c r="L9" s="100"/>
      <c r="N9" s="394" t="s">
        <v>61</v>
      </c>
      <c r="O9" s="86" t="s">
        <v>57</v>
      </c>
      <c r="P9" s="91" t="s">
        <v>63</v>
      </c>
      <c r="Q9" s="402" t="e">
        <f>#REF!</f>
        <v>#REF!</v>
      </c>
      <c r="R9" s="403"/>
      <c r="S9" s="402" t="e">
        <f>#REF!</f>
        <v>#REF!</v>
      </c>
      <c r="T9" s="403"/>
      <c r="U9" s="402" t="e">
        <f>#REF!</f>
        <v>#REF!</v>
      </c>
      <c r="V9" s="403"/>
      <c r="W9" s="402" t="e">
        <f>#REF!</f>
        <v>#REF!</v>
      </c>
      <c r="X9" s="403"/>
    </row>
    <row r="10" spans="1:24" ht="18" customHeight="1" x14ac:dyDescent="0.2">
      <c r="A10" s="19"/>
      <c r="B10" s="25" t="s">
        <v>27</v>
      </c>
      <c r="C10" s="4" t="s">
        <v>1</v>
      </c>
      <c r="D10" s="434"/>
      <c r="E10" s="51" t="e">
        <f>#REF!</f>
        <v>#REF!</v>
      </c>
      <c r="F10" s="437"/>
      <c r="G10" s="52" t="e">
        <f>AVERAGE(#REF!,#REF!)</f>
        <v>#REF!</v>
      </c>
      <c r="H10" s="440"/>
      <c r="I10" s="52" t="e">
        <f>AVERAGE(#REF!,#REF!,#REF!)</f>
        <v>#REF!</v>
      </c>
      <c r="J10" s="437"/>
      <c r="K10" s="53" t="e">
        <f>AVERAGE(#REF!,#REF!,#REF!)</f>
        <v>#REF!</v>
      </c>
      <c r="L10" s="101"/>
      <c r="N10" s="394"/>
      <c r="O10" s="84" t="s">
        <v>58</v>
      </c>
      <c r="P10" s="89" t="s">
        <v>63</v>
      </c>
      <c r="Q10" s="400" t="e">
        <f>#REF!</f>
        <v>#REF!</v>
      </c>
      <c r="R10" s="401"/>
      <c r="S10" s="400" t="e">
        <f>#REF!</f>
        <v>#REF!</v>
      </c>
      <c r="T10" s="401"/>
      <c r="U10" s="400" t="e">
        <f>#REF!</f>
        <v>#REF!</v>
      </c>
      <c r="V10" s="401"/>
      <c r="W10" s="400" t="e">
        <f>#REF!</f>
        <v>#REF!</v>
      </c>
      <c r="X10" s="401"/>
    </row>
    <row r="11" spans="1:24" s="24" customFormat="1" ht="18" customHeight="1" x14ac:dyDescent="0.2">
      <c r="A11" s="19"/>
      <c r="B11" s="23" t="s">
        <v>28</v>
      </c>
      <c r="C11" s="4" t="s">
        <v>47</v>
      </c>
      <c r="D11" s="434"/>
      <c r="E11" s="54" t="e">
        <f>#REF!</f>
        <v>#REF!</v>
      </c>
      <c r="F11" s="437"/>
      <c r="G11" s="50" t="e">
        <f>#REF!</f>
        <v>#REF!</v>
      </c>
      <c r="H11" s="440"/>
      <c r="I11" s="50" t="e">
        <f>#REF!</f>
        <v>#REF!</v>
      </c>
      <c r="J11" s="437"/>
      <c r="K11" s="54" t="e">
        <f>#REF!</f>
        <v>#REF!</v>
      </c>
      <c r="L11" s="100"/>
      <c r="N11" s="394"/>
      <c r="O11" s="84" t="s">
        <v>6</v>
      </c>
      <c r="P11" s="89" t="s">
        <v>5</v>
      </c>
      <c r="Q11" s="417" t="e">
        <f>#REF!</f>
        <v>#REF!</v>
      </c>
      <c r="R11" s="418"/>
      <c r="S11" s="417" t="e">
        <f>#REF!</f>
        <v>#REF!</v>
      </c>
      <c r="T11" s="418"/>
      <c r="U11" s="417" t="e">
        <f>#REF!</f>
        <v>#REF!</v>
      </c>
      <c r="V11" s="418"/>
      <c r="W11" s="417" t="e">
        <f>#REF!</f>
        <v>#REF!</v>
      </c>
      <c r="X11" s="418"/>
    </row>
    <row r="12" spans="1:24" ht="18" customHeight="1" x14ac:dyDescent="0.2">
      <c r="A12" s="19"/>
      <c r="B12" s="25" t="s">
        <v>29</v>
      </c>
      <c r="C12" s="29" t="s">
        <v>47</v>
      </c>
      <c r="D12" s="434"/>
      <c r="E12" s="54" t="e">
        <f>#REF!</f>
        <v>#REF!</v>
      </c>
      <c r="F12" s="437"/>
      <c r="G12" s="54" t="e">
        <f>#REF!</f>
        <v>#REF!</v>
      </c>
      <c r="H12" s="440"/>
      <c r="I12" s="54" t="e">
        <f>#REF!</f>
        <v>#REF!</v>
      </c>
      <c r="J12" s="437"/>
      <c r="K12" s="54" t="e">
        <f>#REF!</f>
        <v>#REF!</v>
      </c>
      <c r="L12" s="100"/>
      <c r="N12" s="394"/>
      <c r="O12" s="84" t="s">
        <v>59</v>
      </c>
      <c r="P12" s="89" t="s">
        <v>5</v>
      </c>
      <c r="Q12" s="417" t="e">
        <f>#REF!</f>
        <v>#REF!</v>
      </c>
      <c r="R12" s="418"/>
      <c r="S12" s="417" t="e">
        <f>#REF!</f>
        <v>#REF!</v>
      </c>
      <c r="T12" s="418"/>
      <c r="U12" s="417" t="e">
        <f>#REF!</f>
        <v>#REF!</v>
      </c>
      <c r="V12" s="418"/>
      <c r="W12" s="417" t="e">
        <f>#REF!</f>
        <v>#REF!</v>
      </c>
      <c r="X12" s="418"/>
    </row>
    <row r="13" spans="1:24" ht="18" customHeight="1" x14ac:dyDescent="0.2">
      <c r="A13" s="19"/>
      <c r="B13" s="25" t="s">
        <v>30</v>
      </c>
      <c r="C13" s="29" t="s">
        <v>47</v>
      </c>
      <c r="D13" s="434"/>
      <c r="E13" s="54" t="e">
        <f>#REF!</f>
        <v>#REF!</v>
      </c>
      <c r="F13" s="437"/>
      <c r="G13" s="50" t="e">
        <f>#REF!</f>
        <v>#REF!</v>
      </c>
      <c r="H13" s="440"/>
      <c r="I13" s="54" t="e">
        <f>#REF!</f>
        <v>#REF!</v>
      </c>
      <c r="J13" s="437"/>
      <c r="K13" s="54" t="e">
        <f>#REF!</f>
        <v>#REF!</v>
      </c>
      <c r="L13" s="100"/>
      <c r="N13" s="394"/>
      <c r="O13" s="84" t="s">
        <v>9</v>
      </c>
      <c r="P13" s="89" t="s">
        <v>5</v>
      </c>
      <c r="Q13" s="417" t="e">
        <f>#REF!</f>
        <v>#REF!</v>
      </c>
      <c r="R13" s="418"/>
      <c r="S13" s="417" t="e">
        <f>#REF!</f>
        <v>#REF!</v>
      </c>
      <c r="T13" s="418"/>
      <c r="U13" s="417" t="e">
        <f>#REF!</f>
        <v>#REF!</v>
      </c>
      <c r="V13" s="418"/>
      <c r="W13" s="417" t="e">
        <f>#REF!</f>
        <v>#REF!</v>
      </c>
      <c r="X13" s="418"/>
    </row>
    <row r="14" spans="1:24" ht="18" customHeight="1" thickBot="1" x14ac:dyDescent="0.25">
      <c r="A14" s="19"/>
      <c r="B14" s="25" t="s">
        <v>31</v>
      </c>
      <c r="C14" s="29" t="s">
        <v>1</v>
      </c>
      <c r="D14" s="434"/>
      <c r="E14" s="54" t="e">
        <f>#REF!</f>
        <v>#REF!</v>
      </c>
      <c r="F14" s="437"/>
      <c r="G14" s="54" t="e">
        <f>#REF!</f>
        <v>#REF!</v>
      </c>
      <c r="H14" s="440"/>
      <c r="I14" s="54" t="e">
        <f>#REF!</f>
        <v>#REF!</v>
      </c>
      <c r="J14" s="437"/>
      <c r="K14" s="50" t="e">
        <f>#REF!</f>
        <v>#REF!</v>
      </c>
      <c r="L14" s="99"/>
      <c r="N14" s="395"/>
      <c r="O14" s="87" t="s">
        <v>62</v>
      </c>
      <c r="P14" s="92" t="s">
        <v>2</v>
      </c>
      <c r="Q14" s="378" t="e">
        <f>Q9/Q10</f>
        <v>#REF!</v>
      </c>
      <c r="R14" s="379"/>
      <c r="S14" s="378" t="e">
        <f>S9/S10</f>
        <v>#REF!</v>
      </c>
      <c r="T14" s="379"/>
      <c r="U14" s="378" t="e">
        <f>U9/U10</f>
        <v>#REF!</v>
      </c>
      <c r="V14" s="379"/>
      <c r="W14" s="378" t="e">
        <f>W9/W10</f>
        <v>#REF!</v>
      </c>
      <c r="X14" s="379"/>
    </row>
    <row r="15" spans="1:24" ht="18" customHeight="1" thickBot="1" x14ac:dyDescent="0.25">
      <c r="A15" s="19"/>
      <c r="B15" s="26" t="s">
        <v>32</v>
      </c>
      <c r="C15" s="38" t="s">
        <v>1</v>
      </c>
      <c r="D15" s="435"/>
      <c r="E15" s="110" t="e">
        <f>#REF!</f>
        <v>#REF!</v>
      </c>
      <c r="F15" s="438"/>
      <c r="G15" s="111" t="e">
        <f>#REF!</f>
        <v>#REF!</v>
      </c>
      <c r="H15" s="441"/>
      <c r="I15" s="111" t="e">
        <f>#REF!</f>
        <v>#REF!</v>
      </c>
      <c r="J15" s="438"/>
      <c r="K15" s="110" t="e">
        <f>#REF!</f>
        <v>#REF!</v>
      </c>
      <c r="L15" s="99"/>
      <c r="Q15" s="59" t="s">
        <v>71</v>
      </c>
    </row>
    <row r="16" spans="1:24" ht="18" customHeight="1" x14ac:dyDescent="0.2">
      <c r="A16" s="19"/>
      <c r="B16" s="20" t="s">
        <v>44</v>
      </c>
      <c r="C16" s="43" t="s">
        <v>45</v>
      </c>
      <c r="D16" s="393" t="s">
        <v>48</v>
      </c>
      <c r="E16" s="112" t="e">
        <f>#REF!</f>
        <v>#REF!</v>
      </c>
      <c r="F16" s="55"/>
      <c r="G16" s="67"/>
      <c r="H16" s="419" t="s">
        <v>13</v>
      </c>
      <c r="I16" s="113" t="e">
        <f>#REF!</f>
        <v>#REF!</v>
      </c>
      <c r="J16" s="55"/>
      <c r="K16" s="57"/>
      <c r="L16" s="57"/>
    </row>
    <row r="17" spans="1:24" ht="18" customHeight="1" x14ac:dyDescent="0.2">
      <c r="A17" s="28"/>
      <c r="B17" s="44" t="s">
        <v>21</v>
      </c>
      <c r="C17" s="46" t="s">
        <v>14</v>
      </c>
      <c r="D17" s="394"/>
      <c r="E17" s="114" t="e">
        <f>#REF!</f>
        <v>#REF!</v>
      </c>
      <c r="F17" s="58"/>
      <c r="G17" s="59"/>
      <c r="H17" s="420"/>
      <c r="I17" s="60" t="e">
        <f>#REF!</f>
        <v>#REF!</v>
      </c>
      <c r="J17" s="58"/>
      <c r="K17" s="59"/>
      <c r="L17" s="59"/>
    </row>
    <row r="18" spans="1:24" ht="18" customHeight="1" x14ac:dyDescent="0.2">
      <c r="A18" s="28"/>
      <c r="B18" s="21" t="s">
        <v>23</v>
      </c>
      <c r="C18" s="29" t="s">
        <v>15</v>
      </c>
      <c r="D18" s="394"/>
      <c r="E18" s="115" t="e">
        <f>#REF!</f>
        <v>#REF!</v>
      </c>
      <c r="F18" s="61"/>
      <c r="G18" s="59"/>
      <c r="H18" s="420"/>
      <c r="I18" s="6" t="e">
        <f>#REF!</f>
        <v>#REF!</v>
      </c>
      <c r="J18" s="61"/>
      <c r="K18" s="59"/>
      <c r="L18" s="59"/>
    </row>
    <row r="19" spans="1:24" ht="18" customHeight="1" x14ac:dyDescent="0.2">
      <c r="A19" s="28"/>
      <c r="B19" s="23" t="s">
        <v>24</v>
      </c>
      <c r="C19" s="29" t="s">
        <v>11</v>
      </c>
      <c r="D19" s="394"/>
      <c r="E19" s="116" t="e">
        <f>#REF!</f>
        <v>#REF!</v>
      </c>
      <c r="F19" s="62"/>
      <c r="G19" s="59"/>
      <c r="H19" s="420"/>
      <c r="I19" s="54" t="e">
        <f>#REF!</f>
        <v>#REF!</v>
      </c>
      <c r="J19" s="62"/>
      <c r="K19" s="59"/>
      <c r="L19" s="59"/>
    </row>
    <row r="20" spans="1:24" ht="18" customHeight="1" x14ac:dyDescent="0.2">
      <c r="A20" s="28"/>
      <c r="B20" s="25" t="s">
        <v>7</v>
      </c>
      <c r="C20" s="29" t="s">
        <v>1</v>
      </c>
      <c r="D20" s="394"/>
      <c r="E20" s="54" t="e">
        <f>#REF!</f>
        <v>#REF!</v>
      </c>
      <c r="F20" s="63"/>
      <c r="G20" s="59"/>
      <c r="H20" s="420"/>
      <c r="I20" s="54" t="e">
        <f>#REF!</f>
        <v>#REF!</v>
      </c>
      <c r="J20" s="63"/>
      <c r="K20" s="59"/>
      <c r="L20" s="59"/>
    </row>
    <row r="21" spans="1:24" ht="18" customHeight="1" thickBot="1" x14ac:dyDescent="0.25">
      <c r="A21" s="28"/>
      <c r="B21" s="25" t="s">
        <v>25</v>
      </c>
      <c r="C21" s="29" t="s">
        <v>47</v>
      </c>
      <c r="D21" s="394"/>
      <c r="E21" s="79" t="e">
        <f>#REF!</f>
        <v>#REF!</v>
      </c>
      <c r="F21" s="64"/>
      <c r="G21" s="59"/>
      <c r="H21" s="420"/>
      <c r="I21" s="78" t="e">
        <f>#REF!</f>
        <v>#REF!</v>
      </c>
      <c r="J21" s="64"/>
      <c r="K21" s="59"/>
      <c r="L21" s="59"/>
    </row>
    <row r="22" spans="1:24" ht="18" customHeight="1" thickBot="1" x14ac:dyDescent="0.25">
      <c r="A22" s="28"/>
      <c r="B22" s="25" t="s">
        <v>26</v>
      </c>
      <c r="C22" s="48" t="s">
        <v>47</v>
      </c>
      <c r="D22" s="394"/>
      <c r="E22" s="50" t="e">
        <f>#REF!</f>
        <v>#REF!</v>
      </c>
      <c r="F22" s="65"/>
      <c r="G22" s="59"/>
      <c r="H22" s="420"/>
      <c r="I22" s="79" t="e">
        <f>#REF!</f>
        <v>#REF!</v>
      </c>
      <c r="J22" s="65"/>
      <c r="K22" s="59"/>
      <c r="L22" s="59"/>
      <c r="M22" s="37" t="s">
        <v>40</v>
      </c>
      <c r="O22" s="8"/>
      <c r="P22" s="9"/>
      <c r="Q22" s="422" t="s">
        <v>17</v>
      </c>
      <c r="R22" s="422"/>
      <c r="S22" s="422" t="s">
        <v>18</v>
      </c>
      <c r="T22" s="422"/>
      <c r="U22" s="422" t="s">
        <v>19</v>
      </c>
      <c r="V22" s="422"/>
      <c r="W22" s="422" t="s">
        <v>20</v>
      </c>
      <c r="X22" s="422"/>
    </row>
    <row r="23" spans="1:24" ht="18" customHeight="1" x14ac:dyDescent="0.2">
      <c r="A23" s="28"/>
      <c r="B23" s="25" t="s">
        <v>27</v>
      </c>
      <c r="C23" s="29" t="s">
        <v>1</v>
      </c>
      <c r="D23" s="394"/>
      <c r="E23" s="53" t="e">
        <f>#REF!</f>
        <v>#REF!</v>
      </c>
      <c r="F23" s="66"/>
      <c r="G23" s="59"/>
      <c r="H23" s="420"/>
      <c r="I23" s="53" t="e">
        <f>#REF!</f>
        <v>#REF!</v>
      </c>
      <c r="J23" s="66"/>
      <c r="K23" s="59"/>
      <c r="L23" s="59"/>
      <c r="M23" s="423" t="s">
        <v>39</v>
      </c>
      <c r="N23" s="424"/>
      <c r="O23" s="425"/>
      <c r="P23" s="76" t="s">
        <v>14</v>
      </c>
      <c r="Q23" s="371" t="e">
        <f>#REF!</f>
        <v>#REF!</v>
      </c>
      <c r="R23" s="371"/>
      <c r="S23" s="426" t="e">
        <f>#REF!</f>
        <v>#REF!</v>
      </c>
      <c r="T23" s="426"/>
      <c r="U23" s="427" t="e">
        <f>#REF!/'汚泥処理運転状況 (2)'!P50</f>
        <v>#REF!</v>
      </c>
      <c r="V23" s="427"/>
      <c r="W23" s="428" t="e">
        <f>#REF!</f>
        <v>#REF!</v>
      </c>
      <c r="X23" s="429"/>
    </row>
    <row r="24" spans="1:24" ht="18" customHeight="1" x14ac:dyDescent="0.2">
      <c r="A24" s="28"/>
      <c r="B24" s="23" t="s">
        <v>28</v>
      </c>
      <c r="C24" s="48" t="s">
        <v>47</v>
      </c>
      <c r="D24" s="394"/>
      <c r="E24" s="50" t="e">
        <f>#REF!</f>
        <v>#REF!</v>
      </c>
      <c r="F24" s="65"/>
      <c r="G24" s="59"/>
      <c r="H24" s="420"/>
      <c r="I24" s="54" t="e">
        <f>#REF!</f>
        <v>#REF!</v>
      </c>
      <c r="J24" s="65"/>
      <c r="K24" s="59"/>
      <c r="L24" s="59"/>
      <c r="M24" s="104"/>
      <c r="N24" s="105"/>
      <c r="O24" s="118" t="s">
        <v>68</v>
      </c>
      <c r="P24" s="29" t="s">
        <v>14</v>
      </c>
      <c r="Q24" s="430" t="e">
        <f>#REF!</f>
        <v>#REF!</v>
      </c>
      <c r="R24" s="430"/>
      <c r="S24" s="430" t="s">
        <v>55</v>
      </c>
      <c r="T24" s="430"/>
      <c r="U24" s="430" t="e">
        <f>#REF!/P50</f>
        <v>#REF!</v>
      </c>
      <c r="V24" s="430"/>
      <c r="W24" s="430" t="e">
        <f>#REF!</f>
        <v>#REF!</v>
      </c>
      <c r="X24" s="430"/>
    </row>
    <row r="25" spans="1:24" ht="18" customHeight="1" x14ac:dyDescent="0.2">
      <c r="A25" s="28"/>
      <c r="B25" s="25" t="s">
        <v>29</v>
      </c>
      <c r="C25" s="29" t="s">
        <v>47</v>
      </c>
      <c r="D25" s="394"/>
      <c r="E25" s="50" t="e">
        <f>#REF!</f>
        <v>#REF!</v>
      </c>
      <c r="F25" s="65"/>
      <c r="G25" s="59"/>
      <c r="H25" s="420"/>
      <c r="I25" s="54" t="e">
        <f>#REF!</f>
        <v>#REF!</v>
      </c>
      <c r="J25" s="65"/>
      <c r="K25" s="59"/>
      <c r="L25" s="59"/>
      <c r="M25" s="106"/>
      <c r="N25" s="107"/>
      <c r="O25" s="118" t="s">
        <v>69</v>
      </c>
      <c r="P25" s="29" t="s">
        <v>14</v>
      </c>
      <c r="Q25" s="430" t="e">
        <f>#REF!</f>
        <v>#REF!</v>
      </c>
      <c r="R25" s="430"/>
      <c r="S25" s="430" t="e">
        <f>#REF!</f>
        <v>#REF!</v>
      </c>
      <c r="T25" s="430"/>
      <c r="U25" s="430" t="e">
        <f>#REF!/P50</f>
        <v>#REF!</v>
      </c>
      <c r="V25" s="430"/>
      <c r="W25" s="430" t="e">
        <f>#REF!</f>
        <v>#REF!</v>
      </c>
      <c r="X25" s="430"/>
    </row>
    <row r="26" spans="1:24" ht="18" customHeight="1" x14ac:dyDescent="0.2">
      <c r="A26" s="28"/>
      <c r="B26" s="25" t="s">
        <v>30</v>
      </c>
      <c r="C26" s="29" t="s">
        <v>47</v>
      </c>
      <c r="D26" s="394"/>
      <c r="E26" s="50" t="e">
        <f>#REF!</f>
        <v>#REF!</v>
      </c>
      <c r="F26" s="65"/>
      <c r="G26" s="59"/>
      <c r="H26" s="420"/>
      <c r="I26" s="54" t="e">
        <f>#REF!</f>
        <v>#REF!</v>
      </c>
      <c r="J26" s="65"/>
      <c r="K26" s="59"/>
      <c r="L26" s="59"/>
      <c r="M26" s="404" t="s">
        <v>8</v>
      </c>
      <c r="N26" s="405"/>
      <c r="O26" s="406"/>
      <c r="P26" s="29" t="s">
        <v>4</v>
      </c>
      <c r="Q26" s="407" t="e">
        <f>#REF!</f>
        <v>#REF!</v>
      </c>
      <c r="R26" s="407"/>
      <c r="S26" s="408" t="e">
        <f>#REF!</f>
        <v>#REF!</v>
      </c>
      <c r="T26" s="408"/>
      <c r="U26" s="408" t="e">
        <f>#REF!</f>
        <v>#REF!</v>
      </c>
      <c r="V26" s="408"/>
      <c r="W26" s="408" t="e">
        <f>#REF!</f>
        <v>#REF!</v>
      </c>
      <c r="X26" s="408"/>
    </row>
    <row r="27" spans="1:24" ht="18" customHeight="1" thickBot="1" x14ac:dyDescent="0.25">
      <c r="A27" s="28"/>
      <c r="B27" s="25" t="s">
        <v>31</v>
      </c>
      <c r="C27" s="29" t="s">
        <v>1</v>
      </c>
      <c r="D27" s="394"/>
      <c r="E27" s="54" t="e">
        <f>#REF!</f>
        <v>#REF!</v>
      </c>
      <c r="F27" s="67"/>
      <c r="G27" s="59"/>
      <c r="H27" s="420"/>
      <c r="I27" s="54" t="e">
        <f>#REF!</f>
        <v>#REF!</v>
      </c>
      <c r="J27" s="67"/>
      <c r="K27" s="59"/>
      <c r="L27" s="59"/>
      <c r="M27" s="409" t="s">
        <v>41</v>
      </c>
      <c r="N27" s="410"/>
      <c r="O27" s="411"/>
      <c r="P27" s="38" t="s">
        <v>4</v>
      </c>
      <c r="Q27" s="412" t="e">
        <f>#REF!</f>
        <v>#REF!</v>
      </c>
      <c r="R27" s="412"/>
      <c r="S27" s="412" t="e">
        <f>#REF!</f>
        <v>#REF!</v>
      </c>
      <c r="T27" s="412"/>
      <c r="U27" s="412" t="e">
        <f>#REF!</f>
        <v>#REF!</v>
      </c>
      <c r="V27" s="412"/>
      <c r="W27" s="412" t="e">
        <f>#REF!</f>
        <v>#REF!</v>
      </c>
      <c r="X27" s="412"/>
    </row>
    <row r="28" spans="1:24" ht="18" customHeight="1" thickBot="1" x14ac:dyDescent="0.25">
      <c r="A28" s="28"/>
      <c r="B28" s="26" t="s">
        <v>32</v>
      </c>
      <c r="C28" s="38" t="s">
        <v>1</v>
      </c>
      <c r="D28" s="395"/>
      <c r="E28" s="111" t="e">
        <f>#REF!</f>
        <v>#REF!</v>
      </c>
      <c r="F28" s="67"/>
      <c r="G28" s="59"/>
      <c r="H28" s="421"/>
      <c r="I28" s="111" t="e">
        <f>#REF!</f>
        <v>#REF!</v>
      </c>
      <c r="J28" s="67"/>
      <c r="K28" s="68"/>
      <c r="L28" s="68"/>
      <c r="M28" s="393" t="s">
        <v>53</v>
      </c>
      <c r="N28" s="396" t="s">
        <v>68</v>
      </c>
      <c r="O28" s="94" t="s">
        <v>64</v>
      </c>
      <c r="P28" s="76" t="s">
        <v>3</v>
      </c>
      <c r="Q28" s="397" t="e">
        <f>#REF!/P50</f>
        <v>#REF!</v>
      </c>
      <c r="R28" s="398"/>
      <c r="S28" s="397" t="s">
        <v>55</v>
      </c>
      <c r="T28" s="399"/>
      <c r="U28" s="397" t="e">
        <f>#REF!/P50</f>
        <v>#REF!</v>
      </c>
      <c r="V28" s="399"/>
      <c r="W28" s="397" t="e">
        <f>#REF!/P50</f>
        <v>#REF!</v>
      </c>
      <c r="X28" s="399"/>
    </row>
    <row r="29" spans="1:24" ht="18" customHeight="1" x14ac:dyDescent="0.2">
      <c r="A29" s="28"/>
      <c r="B29" s="20" t="s">
        <v>44</v>
      </c>
      <c r="C29" s="43" t="s">
        <v>45</v>
      </c>
      <c r="D29" s="393" t="s">
        <v>49</v>
      </c>
      <c r="E29" s="112" t="e">
        <f>#REF!</f>
        <v>#REF!</v>
      </c>
      <c r="F29" s="67"/>
      <c r="G29" s="59"/>
      <c r="H29" s="69"/>
      <c r="I29" s="67"/>
      <c r="J29" s="67"/>
      <c r="K29" s="68"/>
      <c r="L29" s="68"/>
      <c r="M29" s="394"/>
      <c r="N29" s="381"/>
      <c r="O29" s="1" t="s">
        <v>65</v>
      </c>
      <c r="P29" s="29" t="s">
        <v>70</v>
      </c>
      <c r="Q29" s="385" t="e">
        <f>#REF!</f>
        <v>#REF!</v>
      </c>
      <c r="R29" s="386"/>
      <c r="S29" s="400" t="s">
        <v>55</v>
      </c>
      <c r="T29" s="401"/>
      <c r="U29" s="385" t="e">
        <f>#REF!</f>
        <v>#REF!</v>
      </c>
      <c r="V29" s="388"/>
      <c r="W29" s="385" t="e">
        <f>#REF!</f>
        <v>#REF!</v>
      </c>
      <c r="X29" s="388"/>
    </row>
    <row r="30" spans="1:24" ht="18" customHeight="1" x14ac:dyDescent="0.2">
      <c r="A30" s="28"/>
      <c r="B30" s="44" t="s">
        <v>21</v>
      </c>
      <c r="C30" s="46" t="s">
        <v>14</v>
      </c>
      <c r="D30" s="394"/>
      <c r="E30" s="114" t="e">
        <f>#REF!</f>
        <v>#REF!</v>
      </c>
      <c r="F30" s="58"/>
      <c r="G30" s="59"/>
      <c r="H30" s="59"/>
      <c r="I30" s="59"/>
      <c r="J30" s="58"/>
      <c r="K30" s="68"/>
      <c r="L30" s="68"/>
      <c r="M30" s="394"/>
      <c r="N30" s="381"/>
      <c r="O30" s="1" t="s">
        <v>66</v>
      </c>
      <c r="P30" s="29" t="s">
        <v>54</v>
      </c>
      <c r="Q30" s="389" t="e">
        <f>#REF!/P50</f>
        <v>#REF!</v>
      </c>
      <c r="R30" s="390"/>
      <c r="S30" s="389" t="s">
        <v>55</v>
      </c>
      <c r="T30" s="390"/>
      <c r="U30" s="389" t="e">
        <f>#REF!/P50</f>
        <v>#REF!</v>
      </c>
      <c r="V30" s="390"/>
      <c r="W30" s="413" t="e">
        <f>#REF!/P50</f>
        <v>#REF!</v>
      </c>
      <c r="X30" s="414"/>
    </row>
    <row r="31" spans="1:24" ht="18" customHeight="1" x14ac:dyDescent="0.2">
      <c r="A31" s="28"/>
      <c r="B31" s="21" t="s">
        <v>23</v>
      </c>
      <c r="C31" s="29" t="s">
        <v>15</v>
      </c>
      <c r="D31" s="394"/>
      <c r="E31" s="115" t="e">
        <f>#REF!</f>
        <v>#REF!</v>
      </c>
      <c r="F31" s="61"/>
      <c r="G31" s="59"/>
      <c r="H31" s="59"/>
      <c r="I31" s="59"/>
      <c r="J31" s="61"/>
      <c r="K31" s="68"/>
      <c r="L31" s="68"/>
      <c r="M31" s="394"/>
      <c r="N31" s="381"/>
      <c r="O31" s="7" t="s">
        <v>67</v>
      </c>
      <c r="P31" s="95" t="s">
        <v>70</v>
      </c>
      <c r="Q31" s="415" t="e">
        <f>#REF!</f>
        <v>#REF!</v>
      </c>
      <c r="R31" s="416"/>
      <c r="S31" s="415" t="s">
        <v>55</v>
      </c>
      <c r="T31" s="416"/>
      <c r="U31" s="415" t="e">
        <f>#REF!</f>
        <v>#REF!</v>
      </c>
      <c r="V31" s="416"/>
      <c r="W31" s="415" t="e">
        <f>#REF!</f>
        <v>#REF!</v>
      </c>
      <c r="X31" s="416"/>
    </row>
    <row r="32" spans="1:24" ht="18" customHeight="1" x14ac:dyDescent="0.2">
      <c r="A32" s="28"/>
      <c r="B32" s="23" t="s">
        <v>24</v>
      </c>
      <c r="C32" s="29" t="s">
        <v>11</v>
      </c>
      <c r="D32" s="394"/>
      <c r="E32" s="54" t="e">
        <f>#REF!</f>
        <v>#REF!</v>
      </c>
      <c r="F32" s="63"/>
      <c r="G32" s="59"/>
      <c r="H32" s="59"/>
      <c r="I32" s="59"/>
      <c r="J32" s="63"/>
      <c r="K32" s="68"/>
      <c r="L32" s="68"/>
      <c r="M32" s="394"/>
      <c r="N32" s="380" t="s">
        <v>69</v>
      </c>
      <c r="O32" s="5" t="s">
        <v>64</v>
      </c>
      <c r="P32" s="81" t="s">
        <v>3</v>
      </c>
      <c r="Q32" s="383" t="e">
        <f>#REF!/P50</f>
        <v>#REF!</v>
      </c>
      <c r="R32" s="384"/>
      <c r="S32" s="402" t="e">
        <f>#REF!/P50</f>
        <v>#REF!</v>
      </c>
      <c r="T32" s="403"/>
      <c r="U32" s="383" t="e">
        <f>#REF!/P50</f>
        <v>#REF!</v>
      </c>
      <c r="V32" s="384"/>
      <c r="W32" s="402" t="e">
        <f>#REF!/P50</f>
        <v>#REF!</v>
      </c>
      <c r="X32" s="403"/>
    </row>
    <row r="33" spans="1:24" ht="18" customHeight="1" x14ac:dyDescent="0.2">
      <c r="A33" s="28"/>
      <c r="B33" s="25" t="s">
        <v>7</v>
      </c>
      <c r="C33" s="29" t="s">
        <v>1</v>
      </c>
      <c r="D33" s="394"/>
      <c r="E33" s="54" t="e">
        <f>#REF!</f>
        <v>#REF!</v>
      </c>
      <c r="F33" s="63"/>
      <c r="G33" s="59"/>
      <c r="H33" s="59"/>
      <c r="I33" s="59"/>
      <c r="J33" s="63"/>
      <c r="K33" s="68"/>
      <c r="L33" s="68"/>
      <c r="M33" s="394"/>
      <c r="N33" s="381"/>
      <c r="O33" s="1" t="s">
        <v>65</v>
      </c>
      <c r="P33" s="29" t="s">
        <v>70</v>
      </c>
      <c r="Q33" s="385" t="e">
        <f>#REF!</f>
        <v>#REF!</v>
      </c>
      <c r="R33" s="386"/>
      <c r="S33" s="385" t="e">
        <f>#REF!</f>
        <v>#REF!</v>
      </c>
      <c r="T33" s="388"/>
      <c r="U33" s="385" t="e">
        <f>#REF!</f>
        <v>#REF!</v>
      </c>
      <c r="V33" s="388"/>
      <c r="W33" s="385" t="e">
        <f>#REF!</f>
        <v>#REF!</v>
      </c>
      <c r="X33" s="388"/>
    </row>
    <row r="34" spans="1:24" ht="18" customHeight="1" x14ac:dyDescent="0.2">
      <c r="A34" s="28"/>
      <c r="B34" s="25" t="s">
        <v>25</v>
      </c>
      <c r="C34" s="29" t="s">
        <v>47</v>
      </c>
      <c r="D34" s="394"/>
      <c r="E34" s="79" t="e">
        <f>#REF!</f>
        <v>#REF!</v>
      </c>
      <c r="F34" s="64"/>
      <c r="G34" s="9"/>
      <c r="H34" s="59"/>
      <c r="I34" s="59"/>
      <c r="J34" s="64"/>
      <c r="K34" s="68"/>
      <c r="L34" s="68"/>
      <c r="M34" s="394"/>
      <c r="N34" s="381"/>
      <c r="O34" s="1" t="s">
        <v>66</v>
      </c>
      <c r="P34" s="29" t="s">
        <v>54</v>
      </c>
      <c r="Q34" s="389" t="e">
        <f>#REF!/P50</f>
        <v>#REF!</v>
      </c>
      <c r="R34" s="390"/>
      <c r="S34" s="389" t="e">
        <f>#REF!/P50</f>
        <v>#REF!</v>
      </c>
      <c r="T34" s="390"/>
      <c r="U34" s="389" t="e">
        <f>#REF!/P50</f>
        <v>#REF!</v>
      </c>
      <c r="V34" s="390"/>
      <c r="W34" s="391" t="e">
        <f>#REF!/P50</f>
        <v>#REF!</v>
      </c>
      <c r="X34" s="392"/>
    </row>
    <row r="35" spans="1:24" ht="18" customHeight="1" thickBot="1" x14ac:dyDescent="0.25">
      <c r="A35" s="28"/>
      <c r="B35" s="25" t="s">
        <v>26</v>
      </c>
      <c r="C35" s="48" t="s">
        <v>47</v>
      </c>
      <c r="D35" s="394"/>
      <c r="E35" s="50" t="e">
        <f>#REF!</f>
        <v>#REF!</v>
      </c>
      <c r="F35" s="65"/>
      <c r="G35" s="9"/>
      <c r="H35" s="59"/>
      <c r="I35" s="59"/>
      <c r="J35" s="65"/>
      <c r="K35" s="68"/>
      <c r="L35" s="68"/>
      <c r="M35" s="395"/>
      <c r="N35" s="382"/>
      <c r="O35" s="93" t="s">
        <v>67</v>
      </c>
      <c r="P35" s="27" t="s">
        <v>70</v>
      </c>
      <c r="Q35" s="378" t="e">
        <f>#REF!</f>
        <v>#REF!</v>
      </c>
      <c r="R35" s="379"/>
      <c r="S35" s="378" t="e">
        <f>#REF!</f>
        <v>#REF!</v>
      </c>
      <c r="T35" s="379"/>
      <c r="U35" s="378" t="e">
        <f>#REF!</f>
        <v>#REF!</v>
      </c>
      <c r="V35" s="379"/>
      <c r="W35" s="378" t="e">
        <f>#REF!</f>
        <v>#REF!</v>
      </c>
      <c r="X35" s="379"/>
    </row>
    <row r="36" spans="1:24" ht="18" customHeight="1" x14ac:dyDescent="0.2">
      <c r="A36" s="28"/>
      <c r="B36" s="25" t="s">
        <v>27</v>
      </c>
      <c r="C36" s="29" t="s">
        <v>1</v>
      </c>
      <c r="D36" s="394"/>
      <c r="E36" s="53" t="e">
        <f>#REF!</f>
        <v>#REF!</v>
      </c>
      <c r="F36" s="66"/>
      <c r="G36" s="9"/>
      <c r="H36" s="59"/>
      <c r="I36" s="59"/>
      <c r="J36" s="66"/>
      <c r="K36" s="68"/>
      <c r="L36" s="68"/>
    </row>
    <row r="37" spans="1:24" ht="18" customHeight="1" x14ac:dyDescent="0.2">
      <c r="A37" s="28"/>
      <c r="B37" s="23" t="s">
        <v>28</v>
      </c>
      <c r="C37" s="48" t="s">
        <v>47</v>
      </c>
      <c r="D37" s="394"/>
      <c r="E37" s="50" t="e">
        <f>#REF!</f>
        <v>#REF!</v>
      </c>
      <c r="F37" s="65"/>
      <c r="G37" s="9"/>
      <c r="H37" s="59"/>
      <c r="I37" s="59"/>
      <c r="J37" s="65"/>
      <c r="K37" s="68"/>
      <c r="L37" s="68"/>
    </row>
    <row r="38" spans="1:24" ht="18" customHeight="1" x14ac:dyDescent="0.2">
      <c r="A38" s="28"/>
      <c r="B38" s="25" t="s">
        <v>29</v>
      </c>
      <c r="C38" s="29" t="s">
        <v>47</v>
      </c>
      <c r="D38" s="394"/>
      <c r="E38" s="50" t="e">
        <f>#REF!</f>
        <v>#REF!</v>
      </c>
      <c r="F38" s="65"/>
      <c r="G38" s="9"/>
      <c r="H38" s="59"/>
      <c r="I38" s="59"/>
      <c r="J38" s="65"/>
      <c r="K38" s="68"/>
      <c r="L38" s="68"/>
    </row>
    <row r="39" spans="1:24" ht="18" customHeight="1" x14ac:dyDescent="0.2">
      <c r="A39" s="28"/>
      <c r="B39" s="25" t="s">
        <v>30</v>
      </c>
      <c r="C39" s="29" t="s">
        <v>47</v>
      </c>
      <c r="D39" s="394"/>
      <c r="E39" s="50" t="e">
        <f>#REF!</f>
        <v>#REF!</v>
      </c>
      <c r="F39" s="65"/>
      <c r="G39" s="117"/>
      <c r="H39" s="59"/>
      <c r="I39" s="9"/>
      <c r="J39" s="65"/>
      <c r="K39" s="68"/>
      <c r="L39" s="68"/>
    </row>
    <row r="40" spans="1:24" ht="18" customHeight="1" x14ac:dyDescent="0.2">
      <c r="A40" s="28"/>
      <c r="B40" s="25" t="s">
        <v>31</v>
      </c>
      <c r="C40" s="29" t="s">
        <v>1</v>
      </c>
      <c r="D40" s="394"/>
      <c r="E40" s="54" t="e">
        <f>#REF!</f>
        <v>#REF!</v>
      </c>
      <c r="F40" s="67"/>
      <c r="G40" s="9"/>
      <c r="H40" s="59"/>
      <c r="I40" s="9"/>
      <c r="J40" s="67"/>
      <c r="K40" s="68"/>
      <c r="L40" s="68"/>
    </row>
    <row r="41" spans="1:24" ht="18" customHeight="1" thickBot="1" x14ac:dyDescent="0.25">
      <c r="A41" s="28"/>
      <c r="B41" s="26" t="s">
        <v>32</v>
      </c>
      <c r="C41" s="38" t="s">
        <v>1</v>
      </c>
      <c r="D41" s="395"/>
      <c r="E41" s="111" t="e">
        <f>#REF!</f>
        <v>#REF!</v>
      </c>
      <c r="F41" s="67"/>
      <c r="G41" s="9"/>
      <c r="H41" s="70"/>
      <c r="I41" s="71"/>
      <c r="J41" s="67"/>
      <c r="K41" s="68"/>
      <c r="L41" s="68"/>
    </row>
    <row r="42" spans="1:24" ht="30" customHeight="1" thickBot="1" x14ac:dyDescent="0.25">
      <c r="A42" s="72"/>
      <c r="B42" s="31"/>
      <c r="C42" s="9"/>
      <c r="D42" s="73"/>
      <c r="E42" s="74"/>
      <c r="F42" s="67"/>
      <c r="G42" s="9"/>
      <c r="H42" s="70"/>
      <c r="I42" s="71"/>
      <c r="J42" s="67"/>
      <c r="K42" s="68"/>
      <c r="L42" s="68"/>
    </row>
    <row r="43" spans="1:24" ht="22.5" customHeight="1" thickBot="1" x14ac:dyDescent="0.25">
      <c r="A43" s="32" t="s">
        <v>33</v>
      </c>
      <c r="B43" s="33"/>
      <c r="C43" s="75"/>
      <c r="D43" s="387" t="s">
        <v>17</v>
      </c>
      <c r="E43" s="387"/>
      <c r="F43" s="387" t="s">
        <v>18</v>
      </c>
      <c r="G43" s="387"/>
      <c r="H43" s="387" t="s">
        <v>19</v>
      </c>
      <c r="I43" s="387"/>
      <c r="J43" s="387" t="s">
        <v>20</v>
      </c>
      <c r="K43" s="387"/>
      <c r="L43" s="42"/>
    </row>
    <row r="44" spans="1:24" ht="18" customHeight="1" x14ac:dyDescent="0.2">
      <c r="A44" s="34"/>
      <c r="B44" s="20" t="s">
        <v>34</v>
      </c>
      <c r="C44" s="76" t="s">
        <v>14</v>
      </c>
      <c r="D44" s="371" t="e">
        <f>#REF!</f>
        <v>#REF!</v>
      </c>
      <c r="E44" s="371"/>
      <c r="F44" s="372" t="e">
        <f>#REF!</f>
        <v>#REF!</v>
      </c>
      <c r="G44" s="372"/>
      <c r="H44" s="372" t="e">
        <f>#REF!</f>
        <v>#REF!</v>
      </c>
      <c r="I44" s="372"/>
      <c r="J44" s="373" t="e">
        <f>#REF!</f>
        <v>#REF!</v>
      </c>
      <c r="K44" s="374"/>
      <c r="L44" s="98"/>
    </row>
    <row r="45" spans="1:24" ht="18" customHeight="1" x14ac:dyDescent="0.2">
      <c r="A45" s="34"/>
      <c r="B45" s="35" t="s">
        <v>35</v>
      </c>
      <c r="C45" s="29" t="s">
        <v>50</v>
      </c>
      <c r="D45" s="375" t="e">
        <f>#REF!</f>
        <v>#REF!</v>
      </c>
      <c r="E45" s="375"/>
      <c r="F45" s="375" t="e">
        <f>#REF!</f>
        <v>#REF!</v>
      </c>
      <c r="G45" s="375"/>
      <c r="H45" s="375" t="e">
        <f>#REF!</f>
        <v>#REF!</v>
      </c>
      <c r="I45" s="375"/>
      <c r="J45" s="376" t="e">
        <f>#REF!</f>
        <v>#REF!</v>
      </c>
      <c r="K45" s="377"/>
      <c r="L45" s="102"/>
    </row>
    <row r="46" spans="1:24" ht="18" customHeight="1" x14ac:dyDescent="0.2">
      <c r="A46" s="34"/>
      <c r="B46" s="35" t="s">
        <v>36</v>
      </c>
      <c r="C46" s="29" t="s">
        <v>51</v>
      </c>
      <c r="D46" s="369" t="e">
        <f>#REF!</f>
        <v>#REF!</v>
      </c>
      <c r="E46" s="370"/>
      <c r="F46" s="369" t="e">
        <f>#REF!</f>
        <v>#REF!</v>
      </c>
      <c r="G46" s="370"/>
      <c r="H46" s="369" t="e">
        <f>#REF!</f>
        <v>#REF!</v>
      </c>
      <c r="I46" s="370"/>
      <c r="J46" s="369" t="e">
        <f>#REF!</f>
        <v>#REF!</v>
      </c>
      <c r="K46" s="370"/>
      <c r="L46" s="103"/>
    </row>
    <row r="47" spans="1:24" ht="18" customHeight="1" x14ac:dyDescent="0.2">
      <c r="A47" s="34"/>
      <c r="B47" s="35" t="s">
        <v>37</v>
      </c>
      <c r="C47" s="29" t="s">
        <v>51</v>
      </c>
      <c r="D47" s="369" t="e">
        <f>#REF!</f>
        <v>#REF!</v>
      </c>
      <c r="E47" s="370"/>
      <c r="F47" s="369" t="e">
        <f>#REF!</f>
        <v>#REF!</v>
      </c>
      <c r="G47" s="370"/>
      <c r="H47" s="369" t="e">
        <f>#REF!</f>
        <v>#REF!</v>
      </c>
      <c r="I47" s="370"/>
      <c r="J47" s="369" t="e">
        <f>#REF!</f>
        <v>#REF!</v>
      </c>
      <c r="K47" s="370"/>
      <c r="L47" s="103"/>
    </row>
    <row r="48" spans="1:24" ht="18" customHeight="1" thickBot="1" x14ac:dyDescent="0.25">
      <c r="A48" s="34"/>
      <c r="B48" s="36" t="s">
        <v>38</v>
      </c>
      <c r="C48" s="38" t="s">
        <v>52</v>
      </c>
      <c r="D48" s="365" t="e">
        <f>#REF!</f>
        <v>#REF!</v>
      </c>
      <c r="E48" s="366"/>
      <c r="F48" s="367" t="e">
        <f>#REF!</f>
        <v>#REF!</v>
      </c>
      <c r="G48" s="368"/>
      <c r="H48" s="365" t="e">
        <f>#REF!</f>
        <v>#REF!</v>
      </c>
      <c r="I48" s="366"/>
      <c r="J48" s="365" t="e">
        <f>#REF!</f>
        <v>#REF!</v>
      </c>
      <c r="K48" s="366"/>
      <c r="L48" s="56"/>
    </row>
    <row r="49" spans="1:16" ht="30" customHeight="1" x14ac:dyDescent="0.2">
      <c r="A49" s="77"/>
      <c r="B49" s="8"/>
      <c r="C49" s="9"/>
      <c r="D49" s="67"/>
      <c r="E49" s="67"/>
      <c r="F49" s="57"/>
      <c r="G49" s="57"/>
      <c r="H49" s="67"/>
      <c r="I49" s="67"/>
      <c r="J49" s="67"/>
      <c r="K49" s="67"/>
      <c r="L49" s="67"/>
    </row>
    <row r="50" spans="1:16" ht="22.5" customHeight="1" x14ac:dyDescent="0.3">
      <c r="A50" s="39"/>
      <c r="E50" s="40"/>
      <c r="F50" s="40"/>
      <c r="G50" s="15"/>
      <c r="H50" s="15"/>
      <c r="I50" s="2"/>
      <c r="J50" s="40"/>
      <c r="K50" s="30"/>
      <c r="L50" s="42"/>
      <c r="O50" s="9" t="s">
        <v>42</v>
      </c>
      <c r="P50" s="80">
        <v>365</v>
      </c>
    </row>
    <row r="51" spans="1:16" ht="18" customHeight="1" x14ac:dyDescent="0.3">
      <c r="C51" s="9"/>
      <c r="D51" s="9"/>
      <c r="E51" s="3"/>
      <c r="F51" s="3"/>
      <c r="G51" s="15"/>
      <c r="H51" s="15"/>
      <c r="I51" s="2"/>
      <c r="J51" s="3"/>
      <c r="K51" s="30"/>
      <c r="L51" s="97"/>
    </row>
    <row r="52" spans="1:16" ht="18" customHeight="1" x14ac:dyDescent="0.3">
      <c r="G52" s="2"/>
      <c r="H52" s="15"/>
      <c r="I52" s="2"/>
      <c r="K52" s="30"/>
      <c r="L52" s="99"/>
    </row>
    <row r="53" spans="1:16" ht="18" customHeight="1" x14ac:dyDescent="0.3">
      <c r="G53" s="2"/>
      <c r="H53" s="15"/>
      <c r="I53" s="2"/>
      <c r="K53" s="30"/>
      <c r="L53" s="102"/>
    </row>
    <row r="54" spans="1:16" ht="18" customHeight="1" x14ac:dyDescent="0.3">
      <c r="G54" s="2"/>
      <c r="H54" s="15"/>
      <c r="I54" s="2"/>
      <c r="K54" s="30"/>
      <c r="L54" s="30"/>
    </row>
    <row r="55" spans="1:16" ht="18" customHeight="1" x14ac:dyDescent="0.3">
      <c r="G55" s="2"/>
      <c r="H55" s="15"/>
      <c r="I55" s="2"/>
      <c r="K55" s="30"/>
      <c r="L55" s="30"/>
    </row>
    <row r="56" spans="1:16" ht="18" customHeight="1" x14ac:dyDescent="0.3">
      <c r="G56" s="2"/>
      <c r="H56" s="15"/>
      <c r="I56" s="2"/>
      <c r="K56" s="30"/>
      <c r="L56" s="30"/>
    </row>
    <row r="57" spans="1:16" ht="18" customHeight="1" x14ac:dyDescent="0.3">
      <c r="G57" s="2"/>
      <c r="H57" s="15"/>
      <c r="I57" s="2"/>
      <c r="K57" s="30"/>
      <c r="L57" s="30"/>
    </row>
    <row r="58" spans="1:16" ht="18" customHeight="1" x14ac:dyDescent="0.3">
      <c r="G58" s="2"/>
      <c r="H58" s="15"/>
      <c r="I58" s="2"/>
      <c r="K58" s="30"/>
      <c r="L58" s="30"/>
    </row>
    <row r="59" spans="1:16" ht="18" customHeight="1" x14ac:dyDescent="0.3">
      <c r="G59" s="2"/>
      <c r="H59" s="15"/>
      <c r="I59" s="2"/>
      <c r="K59" s="30"/>
      <c r="L59" s="30"/>
    </row>
    <row r="60" spans="1:16" ht="18" customHeight="1" x14ac:dyDescent="0.3">
      <c r="G60" s="2"/>
      <c r="H60" s="15"/>
      <c r="I60" s="2"/>
      <c r="K60" s="30"/>
      <c r="L60" s="30"/>
    </row>
    <row r="61" spans="1:16" ht="18" customHeight="1" x14ac:dyDescent="0.3">
      <c r="G61" s="2"/>
      <c r="H61" s="15"/>
      <c r="I61" s="2"/>
      <c r="K61" s="30"/>
      <c r="L61" s="30"/>
    </row>
    <row r="62" spans="1:16" ht="18" customHeight="1" x14ac:dyDescent="0.3">
      <c r="G62" s="2"/>
      <c r="H62" s="15"/>
      <c r="I62" s="2"/>
      <c r="K62" s="30"/>
      <c r="L62" s="30"/>
    </row>
    <row r="63" spans="1:16" ht="18" customHeight="1" x14ac:dyDescent="0.3">
      <c r="G63" s="2"/>
      <c r="H63" s="15"/>
      <c r="I63" s="2"/>
      <c r="K63" s="30"/>
      <c r="L63" s="30"/>
    </row>
    <row r="64" spans="1:16" ht="18" customHeight="1" x14ac:dyDescent="0.3">
      <c r="G64" s="2"/>
      <c r="H64" s="15"/>
      <c r="I64" s="2"/>
      <c r="K64" s="30"/>
      <c r="L64" s="30"/>
    </row>
    <row r="65" spans="7:12" ht="18" customHeight="1" x14ac:dyDescent="0.3">
      <c r="G65" s="2"/>
      <c r="H65" s="15"/>
      <c r="I65" s="2"/>
      <c r="K65" s="30"/>
      <c r="L65" s="30"/>
    </row>
    <row r="66" spans="7:12" ht="18" customHeight="1" x14ac:dyDescent="0.3">
      <c r="G66" s="2"/>
      <c r="H66" s="15"/>
      <c r="I66" s="2"/>
      <c r="K66" s="30"/>
      <c r="L66" s="30"/>
    </row>
    <row r="67" spans="7:12" ht="18" customHeight="1" x14ac:dyDescent="0.3">
      <c r="G67" s="2"/>
      <c r="H67" s="15"/>
      <c r="I67" s="2"/>
      <c r="K67" s="30"/>
      <c r="L67" s="30"/>
    </row>
    <row r="68" spans="7:12" ht="18" customHeight="1" x14ac:dyDescent="0.3">
      <c r="G68" s="2"/>
      <c r="H68" s="15"/>
      <c r="I68" s="2"/>
      <c r="K68" s="30"/>
      <c r="L68" s="30"/>
    </row>
    <row r="69" spans="7:12" ht="18" customHeight="1" x14ac:dyDescent="0.3">
      <c r="G69" s="2"/>
      <c r="H69" s="15"/>
      <c r="I69" s="2"/>
      <c r="K69" s="30"/>
      <c r="L69" s="30"/>
    </row>
    <row r="70" spans="7:12" ht="18" customHeight="1" x14ac:dyDescent="0.3">
      <c r="G70" s="2"/>
      <c r="H70" s="15"/>
      <c r="I70" s="2"/>
      <c r="K70" s="30"/>
      <c r="L70" s="30"/>
    </row>
    <row r="71" spans="7:12" ht="18" customHeight="1" x14ac:dyDescent="0.3">
      <c r="G71" s="2"/>
      <c r="H71" s="15"/>
      <c r="I71" s="2"/>
      <c r="K71" s="30"/>
      <c r="L71" s="30"/>
    </row>
    <row r="72" spans="7:12" ht="18" customHeight="1" x14ac:dyDescent="0.3">
      <c r="G72" s="2"/>
      <c r="H72" s="15"/>
      <c r="I72" s="2"/>
      <c r="K72" s="30"/>
      <c r="L72" s="30"/>
    </row>
    <row r="73" spans="7:12" ht="18" customHeight="1" x14ac:dyDescent="0.3">
      <c r="G73" s="2"/>
      <c r="H73" s="15"/>
      <c r="I73" s="2"/>
      <c r="K73" s="30"/>
      <c r="L73" s="30"/>
    </row>
    <row r="74" spans="7:12" ht="18" customHeight="1" x14ac:dyDescent="0.3">
      <c r="G74" s="2"/>
      <c r="H74" s="15"/>
      <c r="I74" s="2"/>
      <c r="K74" s="30"/>
      <c r="L74" s="30"/>
    </row>
    <row r="75" spans="7:12" ht="18" customHeight="1" x14ac:dyDescent="0.3">
      <c r="G75" s="2"/>
      <c r="H75" s="15"/>
      <c r="I75" s="2"/>
      <c r="K75" s="30"/>
      <c r="L75" s="30"/>
    </row>
    <row r="76" spans="7:12" ht="18" customHeight="1" x14ac:dyDescent="0.3">
      <c r="G76" s="2"/>
      <c r="H76" s="15"/>
      <c r="I76" s="2"/>
      <c r="K76" s="30"/>
      <c r="L76" s="30"/>
    </row>
    <row r="77" spans="7:12" ht="18" customHeight="1" x14ac:dyDescent="0.3">
      <c r="G77" s="2"/>
      <c r="H77" s="15"/>
      <c r="I77" s="2"/>
      <c r="K77" s="30"/>
      <c r="L77" s="30"/>
    </row>
    <row r="78" spans="7:12" ht="18" customHeight="1" x14ac:dyDescent="0.3">
      <c r="G78" s="2"/>
      <c r="H78" s="15"/>
      <c r="I78" s="2"/>
      <c r="K78" s="30"/>
      <c r="L78" s="30"/>
    </row>
    <row r="79" spans="7:12" ht="18" customHeight="1" x14ac:dyDescent="0.3">
      <c r="G79" s="2"/>
      <c r="H79" s="15"/>
      <c r="I79" s="2"/>
      <c r="K79" s="30"/>
      <c r="L79" s="30"/>
    </row>
    <row r="80" spans="7:12" ht="18" customHeight="1" x14ac:dyDescent="0.3">
      <c r="G80" s="2"/>
      <c r="H80" s="15"/>
      <c r="I80" s="2"/>
      <c r="K80" s="30"/>
      <c r="L80" s="30"/>
    </row>
    <row r="81" spans="7:12" ht="18" customHeight="1" x14ac:dyDescent="0.3">
      <c r="G81" s="2"/>
      <c r="H81" s="15"/>
      <c r="I81" s="2"/>
      <c r="K81" s="30"/>
      <c r="L81" s="30"/>
    </row>
    <row r="82" spans="7:12" ht="18" customHeight="1" x14ac:dyDescent="0.3">
      <c r="G82" s="2"/>
      <c r="H82" s="15"/>
      <c r="I82" s="2"/>
      <c r="K82" s="30"/>
      <c r="L82" s="30"/>
    </row>
    <row r="83" spans="7:12" ht="18" customHeight="1" x14ac:dyDescent="0.3">
      <c r="G83" s="2"/>
      <c r="H83" s="15"/>
      <c r="I83" s="2"/>
      <c r="K83" s="30"/>
      <c r="L83" s="30"/>
    </row>
    <row r="84" spans="7:12" ht="18" customHeight="1" x14ac:dyDescent="0.3">
      <c r="G84" s="2"/>
      <c r="H84" s="15"/>
      <c r="I84" s="2"/>
      <c r="K84" s="30"/>
      <c r="L84" s="30"/>
    </row>
    <row r="85" spans="7:12" ht="18" customHeight="1" x14ac:dyDescent="0.3">
      <c r="G85" s="2"/>
      <c r="H85" s="15"/>
      <c r="I85" s="2"/>
      <c r="K85" s="30"/>
      <c r="L85" s="30"/>
    </row>
    <row r="86" spans="7:12" ht="18" customHeight="1" x14ac:dyDescent="0.3">
      <c r="G86" s="2"/>
      <c r="H86" s="15"/>
      <c r="I86" s="2"/>
      <c r="K86" s="30"/>
      <c r="L86" s="30"/>
    </row>
    <row r="87" spans="7:12" ht="18" customHeight="1" x14ac:dyDescent="0.3">
      <c r="G87" s="2"/>
      <c r="H87" s="15"/>
      <c r="I87" s="2"/>
      <c r="K87" s="30"/>
      <c r="L87" s="30"/>
    </row>
    <row r="88" spans="7:12" ht="18" customHeight="1" x14ac:dyDescent="0.3">
      <c r="G88" s="2"/>
      <c r="H88" s="15"/>
      <c r="I88" s="2"/>
      <c r="K88" s="30"/>
      <c r="L88" s="30"/>
    </row>
    <row r="89" spans="7:12" ht="18" customHeight="1" x14ac:dyDescent="0.3">
      <c r="G89" s="2"/>
      <c r="H89" s="15"/>
      <c r="I89" s="2"/>
      <c r="K89" s="30"/>
      <c r="L89" s="30"/>
    </row>
    <row r="90" spans="7:12" ht="18" customHeight="1" x14ac:dyDescent="0.3">
      <c r="G90" s="2"/>
      <c r="H90" s="15"/>
      <c r="I90" s="2"/>
      <c r="K90" s="30"/>
      <c r="L90" s="30"/>
    </row>
    <row r="91" spans="7:12" ht="18" customHeight="1" x14ac:dyDescent="0.3">
      <c r="G91" s="2"/>
      <c r="H91" s="15"/>
      <c r="I91" s="2"/>
      <c r="K91" s="30"/>
      <c r="L91" s="30"/>
    </row>
    <row r="92" spans="7:12" ht="18" customHeight="1" x14ac:dyDescent="0.3">
      <c r="G92" s="2"/>
      <c r="H92" s="15"/>
      <c r="I92" s="2"/>
      <c r="K92" s="30"/>
      <c r="L92" s="30"/>
    </row>
    <row r="93" spans="7:12" ht="18" customHeight="1" x14ac:dyDescent="0.3">
      <c r="G93" s="2"/>
      <c r="H93" s="15"/>
      <c r="I93" s="2"/>
      <c r="K93" s="30"/>
      <c r="L93" s="30"/>
    </row>
    <row r="94" spans="7:12" ht="18" customHeight="1" x14ac:dyDescent="0.3">
      <c r="G94" s="2"/>
      <c r="H94" s="15"/>
      <c r="I94" s="2"/>
      <c r="K94" s="30"/>
      <c r="L94" s="30"/>
    </row>
    <row r="95" spans="7:12" ht="18" customHeight="1" x14ac:dyDescent="0.3">
      <c r="G95" s="2"/>
      <c r="H95" s="15"/>
      <c r="I95" s="2"/>
      <c r="K95" s="30"/>
      <c r="L95" s="30"/>
    </row>
    <row r="96" spans="7:12" ht="18" customHeight="1" x14ac:dyDescent="0.3">
      <c r="G96" s="2"/>
      <c r="H96" s="15"/>
      <c r="I96" s="2"/>
      <c r="K96" s="30"/>
      <c r="L96" s="30"/>
    </row>
    <row r="97" spans="7:12" ht="18" customHeight="1" x14ac:dyDescent="0.3">
      <c r="G97" s="2"/>
      <c r="H97" s="15"/>
      <c r="I97" s="2"/>
      <c r="K97" s="30"/>
      <c r="L97" s="30"/>
    </row>
    <row r="98" spans="7:12" ht="18" customHeight="1" x14ac:dyDescent="0.3">
      <c r="G98" s="2"/>
      <c r="H98" s="15"/>
      <c r="I98" s="2"/>
      <c r="K98" s="30"/>
      <c r="L98" s="30"/>
    </row>
    <row r="99" spans="7:12" ht="18" customHeight="1" x14ac:dyDescent="0.3">
      <c r="G99" s="2"/>
      <c r="H99" s="15"/>
      <c r="I99" s="2"/>
      <c r="K99" s="30"/>
      <c r="L99" s="30"/>
    </row>
    <row r="100" spans="7:12" ht="18" customHeight="1" x14ac:dyDescent="0.3">
      <c r="G100" s="2"/>
      <c r="H100" s="15"/>
      <c r="I100" s="2"/>
      <c r="K100" s="30"/>
      <c r="L100" s="30"/>
    </row>
    <row r="101" spans="7:12" ht="18" customHeight="1" x14ac:dyDescent="0.3">
      <c r="G101" s="2"/>
      <c r="H101" s="15"/>
      <c r="I101" s="2"/>
      <c r="K101" s="30"/>
      <c r="L101" s="30"/>
    </row>
    <row r="102" spans="7:12" ht="18" customHeight="1" x14ac:dyDescent="0.3">
      <c r="G102" s="2"/>
      <c r="H102" s="15"/>
      <c r="I102" s="2"/>
      <c r="K102" s="30"/>
      <c r="L102" s="30"/>
    </row>
    <row r="103" spans="7:12" ht="18" customHeight="1" x14ac:dyDescent="0.3">
      <c r="G103" s="2"/>
      <c r="H103" s="15"/>
      <c r="I103" s="2"/>
      <c r="K103" s="30"/>
      <c r="L103" s="30"/>
    </row>
    <row r="104" spans="7:12" ht="18" customHeight="1" x14ac:dyDescent="0.3">
      <c r="G104" s="2"/>
      <c r="H104" s="15"/>
      <c r="I104" s="2"/>
      <c r="K104" s="30"/>
      <c r="L104" s="30"/>
    </row>
    <row r="105" spans="7:12" ht="18" customHeight="1" x14ac:dyDescent="0.3">
      <c r="G105" s="2"/>
      <c r="H105" s="15"/>
      <c r="I105" s="2"/>
      <c r="K105" s="30"/>
      <c r="L105" s="30"/>
    </row>
    <row r="106" spans="7:12" ht="18" customHeight="1" x14ac:dyDescent="0.3">
      <c r="G106" s="2"/>
      <c r="H106" s="15"/>
      <c r="I106" s="2"/>
      <c r="K106" s="30"/>
      <c r="L106" s="30"/>
    </row>
    <row r="107" spans="7:12" ht="18" customHeight="1" x14ac:dyDescent="0.3">
      <c r="G107" s="2"/>
      <c r="H107" s="15"/>
      <c r="I107" s="2"/>
      <c r="K107" s="30"/>
      <c r="L107" s="30"/>
    </row>
    <row r="108" spans="7:12" ht="18" customHeight="1" x14ac:dyDescent="0.3">
      <c r="G108" s="2"/>
      <c r="H108" s="15"/>
      <c r="I108" s="2"/>
      <c r="K108" s="30"/>
      <c r="L108" s="30"/>
    </row>
    <row r="109" spans="7:12" ht="18" customHeight="1" x14ac:dyDescent="0.3">
      <c r="G109" s="2"/>
      <c r="H109" s="15"/>
      <c r="I109" s="2"/>
      <c r="K109" s="30"/>
      <c r="L109" s="30"/>
    </row>
    <row r="110" spans="7:12" ht="18" customHeight="1" x14ac:dyDescent="0.3">
      <c r="G110" s="2"/>
      <c r="H110" s="15"/>
      <c r="I110" s="2"/>
      <c r="K110" s="30"/>
      <c r="L110" s="30"/>
    </row>
    <row r="111" spans="7:12" ht="18" customHeight="1" x14ac:dyDescent="0.3">
      <c r="G111" s="2"/>
      <c r="H111" s="15"/>
      <c r="I111" s="2"/>
      <c r="K111" s="30"/>
      <c r="L111" s="30"/>
    </row>
    <row r="112" spans="7:12" ht="18" customHeight="1" x14ac:dyDescent="0.3">
      <c r="G112" s="2"/>
      <c r="H112" s="15"/>
      <c r="I112" s="2"/>
      <c r="K112" s="30"/>
      <c r="L112" s="30"/>
    </row>
    <row r="113" spans="7:12" ht="18" customHeight="1" x14ac:dyDescent="0.3">
      <c r="G113" s="2"/>
      <c r="H113" s="15"/>
      <c r="I113" s="2"/>
      <c r="K113" s="30"/>
      <c r="L113" s="30"/>
    </row>
    <row r="114" spans="7:12" ht="18" customHeight="1" x14ac:dyDescent="0.3">
      <c r="G114" s="2"/>
      <c r="H114" s="15"/>
      <c r="I114" s="2"/>
      <c r="K114" s="30"/>
      <c r="L114" s="30"/>
    </row>
    <row r="115" spans="7:12" ht="18" customHeight="1" x14ac:dyDescent="0.3">
      <c r="G115" s="2"/>
      <c r="H115" s="15"/>
      <c r="I115" s="2"/>
      <c r="K115" s="30"/>
      <c r="L115" s="30"/>
    </row>
    <row r="116" spans="7:12" ht="18" customHeight="1" x14ac:dyDescent="0.3">
      <c r="G116" s="2"/>
      <c r="H116" s="15"/>
      <c r="I116" s="2"/>
      <c r="K116" s="30"/>
      <c r="L116" s="30"/>
    </row>
    <row r="117" spans="7:12" ht="18" customHeight="1" x14ac:dyDescent="0.3">
      <c r="G117" s="2"/>
      <c r="H117" s="15"/>
      <c r="I117" s="2"/>
      <c r="K117" s="30"/>
      <c r="L117" s="30"/>
    </row>
    <row r="118" spans="7:12" ht="18" customHeight="1" x14ac:dyDescent="0.3">
      <c r="G118" s="2"/>
      <c r="H118" s="15"/>
      <c r="I118" s="2"/>
      <c r="K118" s="30"/>
      <c r="L118" s="30"/>
    </row>
    <row r="119" spans="7:12" ht="18" customHeight="1" x14ac:dyDescent="0.3">
      <c r="G119" s="2"/>
      <c r="H119" s="15"/>
      <c r="I119" s="2"/>
      <c r="K119" s="30"/>
      <c r="L119" s="30"/>
    </row>
    <row r="120" spans="7:12" ht="18" customHeight="1" x14ac:dyDescent="0.3">
      <c r="G120" s="2"/>
      <c r="H120" s="15"/>
      <c r="I120" s="2"/>
      <c r="K120" s="30"/>
      <c r="L120" s="30"/>
    </row>
    <row r="121" spans="7:12" ht="18" customHeight="1" x14ac:dyDescent="0.3">
      <c r="G121" s="2"/>
      <c r="H121" s="15"/>
      <c r="I121" s="2"/>
      <c r="K121" s="30"/>
      <c r="L121" s="30"/>
    </row>
    <row r="122" spans="7:12" ht="18" customHeight="1" x14ac:dyDescent="0.3">
      <c r="G122" s="2"/>
      <c r="H122" s="15"/>
      <c r="I122" s="2"/>
      <c r="K122" s="30"/>
      <c r="L122" s="30"/>
    </row>
    <row r="123" spans="7:12" ht="18" customHeight="1" x14ac:dyDescent="0.3">
      <c r="G123" s="2"/>
      <c r="H123" s="15"/>
      <c r="I123" s="2"/>
      <c r="K123" s="30"/>
      <c r="L123" s="30"/>
    </row>
    <row r="124" spans="7:12" ht="18" customHeight="1" x14ac:dyDescent="0.3">
      <c r="G124" s="2"/>
      <c r="H124" s="15"/>
      <c r="I124" s="2"/>
      <c r="K124" s="30"/>
      <c r="L124" s="30"/>
    </row>
    <row r="125" spans="7:12" ht="18" customHeight="1" x14ac:dyDescent="0.3">
      <c r="G125" s="2"/>
      <c r="H125" s="15"/>
      <c r="I125" s="2"/>
      <c r="K125" s="30"/>
      <c r="L125" s="30"/>
    </row>
    <row r="126" spans="7:12" ht="18" customHeight="1" x14ac:dyDescent="0.3">
      <c r="G126" s="2"/>
      <c r="H126" s="15"/>
      <c r="I126" s="2"/>
      <c r="K126" s="30"/>
      <c r="L126" s="30"/>
    </row>
    <row r="127" spans="7:12" ht="18" customHeight="1" x14ac:dyDescent="0.3">
      <c r="G127" s="2"/>
      <c r="H127" s="15"/>
      <c r="I127" s="2"/>
      <c r="K127" s="30"/>
      <c r="L127" s="30"/>
    </row>
    <row r="128" spans="7:12" ht="18" customHeight="1" x14ac:dyDescent="0.3">
      <c r="G128" s="2"/>
      <c r="H128" s="15"/>
      <c r="I128" s="2"/>
      <c r="K128" s="30"/>
      <c r="L128" s="30"/>
    </row>
    <row r="129" spans="7:12" ht="18" customHeight="1" x14ac:dyDescent="0.3">
      <c r="G129" s="2"/>
      <c r="H129" s="15"/>
      <c r="I129" s="2"/>
      <c r="K129" s="30"/>
      <c r="L129" s="30"/>
    </row>
    <row r="130" spans="7:12" ht="18" customHeight="1" x14ac:dyDescent="0.3">
      <c r="G130" s="2"/>
      <c r="H130" s="15"/>
      <c r="I130" s="2"/>
      <c r="K130" s="30"/>
      <c r="L130" s="30"/>
    </row>
    <row r="131" spans="7:12" ht="18" customHeight="1" x14ac:dyDescent="0.3">
      <c r="G131" s="2"/>
      <c r="H131" s="15"/>
      <c r="I131" s="2"/>
      <c r="K131" s="30"/>
      <c r="L131" s="30"/>
    </row>
    <row r="132" spans="7:12" ht="18" customHeight="1" x14ac:dyDescent="0.3">
      <c r="G132" s="2"/>
      <c r="H132" s="15"/>
      <c r="I132" s="2"/>
      <c r="K132" s="30"/>
      <c r="L132" s="30"/>
    </row>
    <row r="133" spans="7:12" ht="18" customHeight="1" x14ac:dyDescent="0.3">
      <c r="G133" s="2"/>
      <c r="H133" s="15"/>
      <c r="I133" s="2"/>
      <c r="K133" s="30"/>
      <c r="L133" s="30"/>
    </row>
    <row r="134" spans="7:12" ht="18" customHeight="1" x14ac:dyDescent="0.3">
      <c r="G134" s="2"/>
      <c r="H134" s="15"/>
      <c r="I134" s="2"/>
      <c r="K134" s="30"/>
      <c r="L134" s="30"/>
    </row>
    <row r="135" spans="7:12" ht="18" customHeight="1" x14ac:dyDescent="0.3">
      <c r="G135" s="2"/>
      <c r="H135" s="15"/>
      <c r="I135" s="2"/>
      <c r="K135" s="30"/>
      <c r="L135" s="30"/>
    </row>
    <row r="136" spans="7:12" ht="18" customHeight="1" x14ac:dyDescent="0.3">
      <c r="G136" s="2"/>
      <c r="H136" s="15"/>
      <c r="I136" s="2"/>
      <c r="K136" s="30"/>
      <c r="L136" s="30"/>
    </row>
    <row r="137" spans="7:12" ht="18" customHeight="1" x14ac:dyDescent="0.3">
      <c r="G137" s="2"/>
      <c r="H137" s="15"/>
      <c r="I137" s="2"/>
      <c r="K137" s="30"/>
      <c r="L137" s="30"/>
    </row>
    <row r="138" spans="7:12" ht="18" customHeight="1" x14ac:dyDescent="0.3">
      <c r="G138" s="2"/>
      <c r="H138" s="15"/>
      <c r="I138" s="2"/>
      <c r="K138" s="30"/>
      <c r="L138" s="30"/>
    </row>
    <row r="139" spans="7:12" ht="18" customHeight="1" x14ac:dyDescent="0.3">
      <c r="G139" s="2"/>
      <c r="H139" s="15"/>
      <c r="I139" s="2"/>
      <c r="K139" s="30"/>
      <c r="L139" s="30"/>
    </row>
    <row r="140" spans="7:12" ht="18" customHeight="1" x14ac:dyDescent="0.3">
      <c r="G140" s="2"/>
      <c r="H140" s="15"/>
      <c r="I140" s="2"/>
      <c r="K140" s="30"/>
      <c r="L140" s="30"/>
    </row>
    <row r="141" spans="7:12" ht="18" customHeight="1" x14ac:dyDescent="0.3">
      <c r="G141" s="2"/>
      <c r="H141" s="15"/>
      <c r="I141" s="2"/>
      <c r="K141" s="30"/>
      <c r="L141" s="30"/>
    </row>
    <row r="142" spans="7:12" ht="18" customHeight="1" x14ac:dyDescent="0.3">
      <c r="G142" s="2"/>
      <c r="H142" s="15"/>
      <c r="I142" s="2"/>
      <c r="K142" s="30"/>
      <c r="L142" s="30"/>
    </row>
    <row r="143" spans="7:12" ht="18" customHeight="1" x14ac:dyDescent="0.3">
      <c r="G143" s="2"/>
      <c r="H143" s="15"/>
      <c r="I143" s="2"/>
      <c r="K143" s="30"/>
      <c r="L143" s="30"/>
    </row>
    <row r="144" spans="7:12" ht="18" customHeight="1" x14ac:dyDescent="0.3">
      <c r="G144" s="2"/>
      <c r="H144" s="15"/>
      <c r="I144" s="2"/>
      <c r="K144" s="30"/>
      <c r="L144" s="30"/>
    </row>
    <row r="145" spans="7:12" ht="18" customHeight="1" x14ac:dyDescent="0.3">
      <c r="G145" s="2"/>
      <c r="H145" s="15"/>
      <c r="I145" s="2"/>
      <c r="K145" s="30"/>
      <c r="L145" s="30"/>
    </row>
    <row r="146" spans="7:12" ht="18" customHeight="1" x14ac:dyDescent="0.3">
      <c r="G146" s="2"/>
      <c r="H146" s="15"/>
      <c r="I146" s="2"/>
      <c r="K146" s="30"/>
      <c r="L146" s="30"/>
    </row>
    <row r="147" spans="7:12" ht="18" customHeight="1" x14ac:dyDescent="0.3">
      <c r="G147" s="2"/>
      <c r="H147" s="15"/>
      <c r="I147" s="2"/>
      <c r="K147" s="30"/>
      <c r="L147" s="30"/>
    </row>
    <row r="148" spans="7:12" ht="18" customHeight="1" x14ac:dyDescent="0.3">
      <c r="G148" s="2"/>
      <c r="H148" s="15"/>
      <c r="I148" s="2"/>
      <c r="K148" s="30"/>
      <c r="L148" s="30"/>
    </row>
    <row r="149" spans="7:12" ht="18" customHeight="1" x14ac:dyDescent="0.3">
      <c r="G149" s="2"/>
      <c r="H149" s="15"/>
      <c r="I149" s="2"/>
      <c r="K149" s="30"/>
      <c r="L149" s="30"/>
    </row>
    <row r="150" spans="7:12" ht="18" customHeight="1" x14ac:dyDescent="0.3">
      <c r="G150" s="2"/>
      <c r="H150" s="15"/>
      <c r="I150" s="2"/>
      <c r="K150" s="30"/>
      <c r="L150" s="30"/>
    </row>
    <row r="151" spans="7:12" ht="18" customHeight="1" x14ac:dyDescent="0.3">
      <c r="G151" s="2"/>
      <c r="H151" s="15"/>
      <c r="I151" s="2"/>
      <c r="K151" s="30"/>
      <c r="L151" s="30"/>
    </row>
    <row r="152" spans="7:12" ht="18" customHeight="1" x14ac:dyDescent="0.3">
      <c r="G152" s="2"/>
      <c r="H152" s="15"/>
      <c r="I152" s="2"/>
      <c r="K152" s="30"/>
      <c r="L152" s="30"/>
    </row>
    <row r="153" spans="7:12" ht="18" customHeight="1" x14ac:dyDescent="0.3">
      <c r="G153" s="2"/>
      <c r="H153" s="15"/>
      <c r="I153" s="2"/>
      <c r="K153" s="30"/>
      <c r="L153" s="30"/>
    </row>
    <row r="154" spans="7:12" ht="18" customHeight="1" x14ac:dyDescent="0.3">
      <c r="G154" s="2"/>
      <c r="H154" s="15"/>
      <c r="I154" s="2"/>
      <c r="K154" s="30"/>
      <c r="L154" s="30"/>
    </row>
    <row r="155" spans="7:12" ht="18" customHeight="1" x14ac:dyDescent="0.3">
      <c r="G155" s="2"/>
      <c r="H155" s="15"/>
      <c r="I155" s="2"/>
      <c r="K155" s="30"/>
      <c r="L155" s="30"/>
    </row>
    <row r="156" spans="7:12" ht="18" customHeight="1" x14ac:dyDescent="0.3">
      <c r="G156" s="2"/>
      <c r="H156" s="15"/>
      <c r="I156" s="2"/>
      <c r="K156" s="30"/>
      <c r="L156" s="30"/>
    </row>
    <row r="157" spans="7:12" ht="18" customHeight="1" x14ac:dyDescent="0.3">
      <c r="G157" s="2"/>
      <c r="H157" s="15"/>
      <c r="I157" s="2"/>
      <c r="K157" s="30"/>
      <c r="L157" s="30"/>
    </row>
    <row r="158" spans="7:12" ht="18" customHeight="1" x14ac:dyDescent="0.3">
      <c r="G158" s="2"/>
      <c r="H158" s="15"/>
      <c r="I158" s="2"/>
      <c r="K158" s="30"/>
      <c r="L158" s="30"/>
    </row>
    <row r="159" spans="7:12" ht="18" customHeight="1" x14ac:dyDescent="0.3">
      <c r="G159" s="2"/>
      <c r="H159" s="15"/>
      <c r="I159" s="2"/>
      <c r="K159" s="30"/>
      <c r="L159" s="30"/>
    </row>
    <row r="160" spans="7:12" ht="18" customHeight="1" x14ac:dyDescent="0.3">
      <c r="G160" s="2"/>
      <c r="H160" s="15"/>
      <c r="I160" s="2"/>
      <c r="K160" s="30"/>
      <c r="L160" s="30"/>
    </row>
    <row r="161" spans="7:12" ht="18" customHeight="1" x14ac:dyDescent="0.3">
      <c r="G161" s="2"/>
      <c r="H161" s="15"/>
      <c r="I161" s="2"/>
      <c r="K161" s="30"/>
      <c r="L161" s="30"/>
    </row>
    <row r="162" spans="7:12" ht="18" customHeight="1" x14ac:dyDescent="0.3">
      <c r="G162" s="2"/>
      <c r="H162" s="15"/>
      <c r="I162" s="2"/>
      <c r="K162" s="30"/>
      <c r="L162" s="30"/>
    </row>
    <row r="163" spans="7:12" ht="18" customHeight="1" x14ac:dyDescent="0.3">
      <c r="G163" s="2"/>
      <c r="H163" s="15"/>
      <c r="I163" s="2"/>
      <c r="K163" s="30"/>
      <c r="L163" s="30"/>
    </row>
    <row r="164" spans="7:12" ht="18" customHeight="1" x14ac:dyDescent="0.3">
      <c r="G164" s="2"/>
      <c r="H164" s="15"/>
      <c r="I164" s="2"/>
      <c r="K164" s="30"/>
      <c r="L164" s="30"/>
    </row>
    <row r="165" spans="7:12" ht="18" customHeight="1" x14ac:dyDescent="0.3">
      <c r="G165" s="2"/>
      <c r="H165" s="15"/>
      <c r="I165" s="2"/>
      <c r="K165" s="30"/>
      <c r="L165" s="30"/>
    </row>
    <row r="166" spans="7:12" ht="18" customHeight="1" x14ac:dyDescent="0.3">
      <c r="G166" s="2"/>
      <c r="H166" s="15"/>
      <c r="I166" s="2"/>
      <c r="K166" s="30"/>
      <c r="L166" s="30"/>
    </row>
    <row r="167" spans="7:12" ht="18" customHeight="1" x14ac:dyDescent="0.3">
      <c r="G167" s="2"/>
      <c r="H167" s="15"/>
      <c r="I167" s="2"/>
      <c r="K167" s="30"/>
      <c r="L167" s="30"/>
    </row>
    <row r="168" spans="7:12" ht="18" customHeight="1" x14ac:dyDescent="0.3">
      <c r="G168" s="2"/>
      <c r="H168" s="15"/>
      <c r="I168" s="2"/>
      <c r="K168" s="30"/>
      <c r="L168" s="30"/>
    </row>
    <row r="169" spans="7:12" ht="18" customHeight="1" x14ac:dyDescent="0.3">
      <c r="G169" s="2"/>
      <c r="H169" s="15"/>
      <c r="I169" s="2"/>
      <c r="K169" s="30"/>
      <c r="L169" s="30"/>
    </row>
    <row r="170" spans="7:12" ht="18" customHeight="1" x14ac:dyDescent="0.3">
      <c r="G170" s="2"/>
      <c r="H170" s="15"/>
      <c r="I170" s="2"/>
      <c r="K170" s="30"/>
      <c r="L170" s="30"/>
    </row>
    <row r="171" spans="7:12" ht="18" customHeight="1" x14ac:dyDescent="0.3">
      <c r="G171" s="2"/>
      <c r="H171" s="15"/>
      <c r="I171" s="2"/>
      <c r="K171" s="30"/>
      <c r="L171" s="30"/>
    </row>
    <row r="172" spans="7:12" ht="18" customHeight="1" x14ac:dyDescent="0.3">
      <c r="G172" s="2"/>
      <c r="H172" s="15"/>
      <c r="I172" s="2"/>
      <c r="K172" s="30"/>
      <c r="L172" s="30"/>
    </row>
    <row r="173" spans="7:12" ht="18" customHeight="1" x14ac:dyDescent="0.3">
      <c r="G173" s="2"/>
      <c r="H173" s="15"/>
      <c r="I173" s="2"/>
      <c r="K173" s="30"/>
      <c r="L173" s="30"/>
    </row>
    <row r="174" spans="7:12" ht="18" customHeight="1" x14ac:dyDescent="0.3">
      <c r="G174" s="2"/>
      <c r="H174" s="15"/>
      <c r="I174" s="2"/>
      <c r="K174" s="30"/>
      <c r="L174" s="30"/>
    </row>
    <row r="175" spans="7:12" ht="18" customHeight="1" x14ac:dyDescent="0.3">
      <c r="G175" s="2"/>
      <c r="H175" s="15"/>
      <c r="I175" s="2"/>
      <c r="K175" s="30"/>
      <c r="L175" s="30"/>
    </row>
    <row r="176" spans="7:12" ht="18" customHeight="1" x14ac:dyDescent="0.3">
      <c r="G176" s="2"/>
      <c r="H176" s="15"/>
      <c r="I176" s="2"/>
      <c r="K176" s="30"/>
      <c r="L176" s="30"/>
    </row>
    <row r="177" spans="7:12" ht="18" customHeight="1" x14ac:dyDescent="0.3">
      <c r="G177" s="2"/>
      <c r="H177" s="15"/>
      <c r="I177" s="2"/>
      <c r="K177" s="30"/>
      <c r="L177" s="30"/>
    </row>
    <row r="178" spans="7:12" ht="18" customHeight="1" x14ac:dyDescent="0.3">
      <c r="G178" s="2"/>
      <c r="H178" s="15"/>
      <c r="I178" s="2"/>
      <c r="K178" s="30"/>
      <c r="L178" s="30"/>
    </row>
    <row r="179" spans="7:12" ht="18" customHeight="1" x14ac:dyDescent="0.3">
      <c r="G179" s="2"/>
      <c r="H179" s="15"/>
      <c r="I179" s="2"/>
      <c r="K179" s="30"/>
      <c r="L179" s="30"/>
    </row>
    <row r="180" spans="7:12" ht="18" customHeight="1" x14ac:dyDescent="0.3">
      <c r="G180" s="2"/>
      <c r="H180" s="15"/>
      <c r="I180" s="2"/>
      <c r="K180" s="30"/>
      <c r="L180" s="30"/>
    </row>
    <row r="181" spans="7:12" ht="18" customHeight="1" x14ac:dyDescent="0.3">
      <c r="G181" s="2"/>
      <c r="H181" s="15"/>
      <c r="I181" s="2"/>
      <c r="K181" s="30"/>
      <c r="L181" s="30"/>
    </row>
    <row r="182" spans="7:12" ht="18" customHeight="1" x14ac:dyDescent="0.3">
      <c r="G182" s="2"/>
      <c r="H182" s="15"/>
      <c r="I182" s="2"/>
      <c r="K182" s="30"/>
      <c r="L182" s="30"/>
    </row>
    <row r="183" spans="7:12" ht="18" customHeight="1" x14ac:dyDescent="0.3">
      <c r="G183" s="2"/>
      <c r="H183" s="15"/>
      <c r="I183" s="2"/>
      <c r="K183" s="30"/>
      <c r="L183" s="30"/>
    </row>
    <row r="184" spans="7:12" ht="18" customHeight="1" x14ac:dyDescent="0.3">
      <c r="G184" s="2"/>
      <c r="H184" s="15"/>
      <c r="I184" s="2"/>
      <c r="K184" s="30"/>
      <c r="L184" s="30"/>
    </row>
    <row r="185" spans="7:12" ht="18" customHeight="1" x14ac:dyDescent="0.3">
      <c r="G185" s="2"/>
      <c r="H185" s="15"/>
      <c r="I185" s="2"/>
      <c r="K185" s="30"/>
      <c r="L185" s="30"/>
    </row>
    <row r="186" spans="7:12" ht="18" customHeight="1" x14ac:dyDescent="0.3">
      <c r="G186" s="2"/>
      <c r="H186" s="15"/>
      <c r="I186" s="2"/>
      <c r="K186" s="30"/>
      <c r="L186" s="30"/>
    </row>
    <row r="187" spans="7:12" ht="18" customHeight="1" x14ac:dyDescent="0.3">
      <c r="G187" s="2"/>
      <c r="H187" s="15"/>
      <c r="I187" s="2"/>
      <c r="K187" s="30"/>
      <c r="L187" s="30"/>
    </row>
    <row r="188" spans="7:12" ht="18" customHeight="1" x14ac:dyDescent="0.3">
      <c r="G188" s="2"/>
      <c r="H188" s="15"/>
      <c r="I188" s="2"/>
      <c r="K188" s="30"/>
      <c r="L188" s="30"/>
    </row>
    <row r="189" spans="7:12" ht="18" customHeight="1" x14ac:dyDescent="0.3">
      <c r="G189" s="2"/>
      <c r="H189" s="15"/>
      <c r="I189" s="2"/>
      <c r="K189" s="30"/>
      <c r="L189" s="30"/>
    </row>
    <row r="190" spans="7:12" ht="18" customHeight="1" x14ac:dyDescent="0.3">
      <c r="G190" s="2"/>
      <c r="H190" s="15"/>
      <c r="I190" s="2"/>
      <c r="K190" s="30"/>
      <c r="L190" s="30"/>
    </row>
    <row r="191" spans="7:12" ht="18" customHeight="1" x14ac:dyDescent="0.3">
      <c r="G191" s="2"/>
      <c r="H191" s="15"/>
      <c r="I191" s="2"/>
      <c r="K191" s="30"/>
      <c r="L191" s="30"/>
    </row>
    <row r="192" spans="7:12" ht="18" customHeight="1" x14ac:dyDescent="0.3">
      <c r="G192" s="2"/>
      <c r="H192" s="15"/>
      <c r="I192" s="2"/>
      <c r="K192" s="30"/>
      <c r="L192" s="30"/>
    </row>
    <row r="193" spans="7:12" ht="18" customHeight="1" x14ac:dyDescent="0.3">
      <c r="G193" s="2"/>
      <c r="H193" s="15"/>
      <c r="I193" s="2"/>
      <c r="K193" s="30"/>
      <c r="L193" s="30"/>
    </row>
    <row r="194" spans="7:12" ht="18" customHeight="1" x14ac:dyDescent="0.3">
      <c r="G194" s="2"/>
      <c r="H194" s="15"/>
      <c r="I194" s="2"/>
      <c r="K194" s="30"/>
      <c r="L194" s="30"/>
    </row>
    <row r="195" spans="7:12" ht="18" customHeight="1" x14ac:dyDescent="0.3">
      <c r="G195" s="2"/>
      <c r="H195" s="15"/>
      <c r="I195" s="2"/>
      <c r="K195" s="30"/>
      <c r="L195" s="30"/>
    </row>
    <row r="196" spans="7:12" ht="18" customHeight="1" x14ac:dyDescent="0.3">
      <c r="G196" s="2"/>
      <c r="H196" s="15"/>
      <c r="I196" s="2"/>
      <c r="K196" s="30"/>
      <c r="L196" s="30"/>
    </row>
    <row r="197" spans="7:12" ht="18" customHeight="1" x14ac:dyDescent="0.3">
      <c r="G197" s="2"/>
      <c r="H197" s="15"/>
      <c r="I197" s="2"/>
      <c r="K197" s="30"/>
      <c r="L197" s="30"/>
    </row>
    <row r="198" spans="7:12" ht="18" customHeight="1" x14ac:dyDescent="0.3">
      <c r="G198" s="2"/>
      <c r="H198" s="15"/>
      <c r="I198" s="2"/>
      <c r="K198" s="30"/>
      <c r="L198" s="30"/>
    </row>
    <row r="199" spans="7:12" ht="18" customHeight="1" x14ac:dyDescent="0.3">
      <c r="G199" s="2"/>
      <c r="L199" s="30"/>
    </row>
    <row r="200" spans="7:12" ht="18" customHeight="1" x14ac:dyDescent="0.3">
      <c r="G200" s="2"/>
      <c r="L200" s="30"/>
    </row>
    <row r="201" spans="7:12" ht="18" customHeight="1" x14ac:dyDescent="0.3">
      <c r="G201" s="2"/>
      <c r="L201" s="30"/>
    </row>
    <row r="202" spans="7:12" ht="18" customHeight="1" x14ac:dyDescent="0.3">
      <c r="G202" s="2"/>
      <c r="L202" s="30"/>
    </row>
    <row r="203" spans="7:12" ht="18" customHeight="1" x14ac:dyDescent="0.3">
      <c r="G203" s="2"/>
    </row>
  </sheetData>
  <mergeCells count="151">
    <mergeCell ref="U2:V2"/>
    <mergeCell ref="W2:X2"/>
    <mergeCell ref="D3:D15"/>
    <mergeCell ref="F3:F15"/>
    <mergeCell ref="H3:H15"/>
    <mergeCell ref="J3:J15"/>
    <mergeCell ref="N3:N8"/>
    <mergeCell ref="Q3:R3"/>
    <mergeCell ref="S3:T3"/>
    <mergeCell ref="U3:V3"/>
    <mergeCell ref="D2:E2"/>
    <mergeCell ref="F2:G2"/>
    <mergeCell ref="H2:I2"/>
    <mergeCell ref="J2:K2"/>
    <mergeCell ref="Q2:R2"/>
    <mergeCell ref="S2:T2"/>
    <mergeCell ref="Q6:R6"/>
    <mergeCell ref="S6:T6"/>
    <mergeCell ref="U6:V6"/>
    <mergeCell ref="W6:X6"/>
    <mergeCell ref="Q7:R7"/>
    <mergeCell ref="S7:T7"/>
    <mergeCell ref="U7:V7"/>
    <mergeCell ref="W7:X7"/>
    <mergeCell ref="W3:X3"/>
    <mergeCell ref="Q4:R4"/>
    <mergeCell ref="S4:T4"/>
    <mergeCell ref="U4:V4"/>
    <mergeCell ref="W4:X4"/>
    <mergeCell ref="Q5:R5"/>
    <mergeCell ref="S5:T5"/>
    <mergeCell ref="U5:V5"/>
    <mergeCell ref="W5:X5"/>
    <mergeCell ref="Q8:R8"/>
    <mergeCell ref="S8:T8"/>
    <mergeCell ref="U8:V8"/>
    <mergeCell ref="W8:X8"/>
    <mergeCell ref="N9:N14"/>
    <mergeCell ref="Q9:R9"/>
    <mergeCell ref="S9:T9"/>
    <mergeCell ref="U9:V9"/>
    <mergeCell ref="W9:X9"/>
    <mergeCell ref="Q10:R10"/>
    <mergeCell ref="Q12:R12"/>
    <mergeCell ref="S12:T12"/>
    <mergeCell ref="U12:V12"/>
    <mergeCell ref="W12:X12"/>
    <mergeCell ref="Q13:R13"/>
    <mergeCell ref="S13:T13"/>
    <mergeCell ref="U13:V13"/>
    <mergeCell ref="W13:X13"/>
    <mergeCell ref="S10:T10"/>
    <mergeCell ref="U10:V10"/>
    <mergeCell ref="W10:X10"/>
    <mergeCell ref="Q11:R11"/>
    <mergeCell ref="S11:T11"/>
    <mergeCell ref="U11:V11"/>
    <mergeCell ref="W11:X11"/>
    <mergeCell ref="Q14:R14"/>
    <mergeCell ref="S14:T14"/>
    <mergeCell ref="U14:V14"/>
    <mergeCell ref="W14:X14"/>
    <mergeCell ref="D16:D28"/>
    <mergeCell ref="H16:H28"/>
    <mergeCell ref="Q22:R22"/>
    <mergeCell ref="S22:T22"/>
    <mergeCell ref="U22:V22"/>
    <mergeCell ref="W22:X22"/>
    <mergeCell ref="M23:O23"/>
    <mergeCell ref="Q23:R23"/>
    <mergeCell ref="S23:T23"/>
    <mergeCell ref="U23:V23"/>
    <mergeCell ref="W23:X23"/>
    <mergeCell ref="Q24:R24"/>
    <mergeCell ref="S24:T24"/>
    <mergeCell ref="U24:V24"/>
    <mergeCell ref="W24:X24"/>
    <mergeCell ref="Q25:R25"/>
    <mergeCell ref="S25:T25"/>
    <mergeCell ref="U25:V25"/>
    <mergeCell ref="W25:X25"/>
    <mergeCell ref="U32:V32"/>
    <mergeCell ref="W32:X32"/>
    <mergeCell ref="M26:O26"/>
    <mergeCell ref="Q26:R26"/>
    <mergeCell ref="S26:T26"/>
    <mergeCell ref="U26:V26"/>
    <mergeCell ref="W26:X26"/>
    <mergeCell ref="M27:O27"/>
    <mergeCell ref="Q27:R27"/>
    <mergeCell ref="S27:T27"/>
    <mergeCell ref="U27:V27"/>
    <mergeCell ref="W27:X27"/>
    <mergeCell ref="U29:V29"/>
    <mergeCell ref="W29:X29"/>
    <mergeCell ref="Q30:R30"/>
    <mergeCell ref="S30:T30"/>
    <mergeCell ref="U30:V30"/>
    <mergeCell ref="W30:X30"/>
    <mergeCell ref="Q31:R31"/>
    <mergeCell ref="S31:T31"/>
    <mergeCell ref="U31:V31"/>
    <mergeCell ref="W31:X31"/>
    <mergeCell ref="S35:T35"/>
    <mergeCell ref="U35:V35"/>
    <mergeCell ref="W35:X35"/>
    <mergeCell ref="D43:E43"/>
    <mergeCell ref="F43:G43"/>
    <mergeCell ref="H43:I43"/>
    <mergeCell ref="J43:K43"/>
    <mergeCell ref="S33:T33"/>
    <mergeCell ref="U33:V33"/>
    <mergeCell ref="W33:X33"/>
    <mergeCell ref="Q34:R34"/>
    <mergeCell ref="S34:T34"/>
    <mergeCell ref="U34:V34"/>
    <mergeCell ref="W34:X34"/>
    <mergeCell ref="M28:M35"/>
    <mergeCell ref="N28:N31"/>
    <mergeCell ref="Q28:R28"/>
    <mergeCell ref="S28:T28"/>
    <mergeCell ref="U28:V28"/>
    <mergeCell ref="W28:X28"/>
    <mergeCell ref="D29:D41"/>
    <mergeCell ref="Q29:R29"/>
    <mergeCell ref="S29:T29"/>
    <mergeCell ref="S32:T32"/>
    <mergeCell ref="D44:E44"/>
    <mergeCell ref="F44:G44"/>
    <mergeCell ref="H44:I44"/>
    <mergeCell ref="J44:K44"/>
    <mergeCell ref="D45:E45"/>
    <mergeCell ref="F45:G45"/>
    <mergeCell ref="H45:I45"/>
    <mergeCell ref="J45:K45"/>
    <mergeCell ref="Q35:R35"/>
    <mergeCell ref="N32:N35"/>
    <mergeCell ref="Q32:R32"/>
    <mergeCell ref="Q33:R33"/>
    <mergeCell ref="D48:E48"/>
    <mergeCell ref="F48:G48"/>
    <mergeCell ref="H48:I48"/>
    <mergeCell ref="J48:K48"/>
    <mergeCell ref="D46:E46"/>
    <mergeCell ref="F46:G46"/>
    <mergeCell ref="H46:I46"/>
    <mergeCell ref="J46:K46"/>
    <mergeCell ref="D47:E47"/>
    <mergeCell ref="F47:G47"/>
    <mergeCell ref="H47:I47"/>
    <mergeCell ref="J47:K47"/>
  </mergeCells>
  <phoneticPr fontId="4"/>
  <printOptions horizontalCentered="1"/>
  <pageMargins left="0" right="0" top="0.78740157480314965" bottom="0" header="0.51181102362204722" footer="0.51181102362204722"/>
  <pageSetup paperSize="9" scale="80" pageOrder="overThenDown" orientation="portrait" r:id="rId1"/>
  <headerFooter alignWithMargins="0"/>
  <rowBreaks count="1" manualBreakCount="1">
    <brk id="53" max="16" man="1"/>
  </rowBreaks>
  <colBreaks count="1" manualBreakCount="1">
    <brk id="11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脱水ケーキ発生量・含水率</vt:lpstr>
      <vt:lpstr>汚泥処理運転状況</vt:lpstr>
      <vt:lpstr>汚泥処理運転状況 (2)</vt:lpstr>
      <vt:lpstr>汚泥処理運転状況!Print_Area</vt:lpstr>
      <vt:lpstr>'汚泥処理運転状況 (2)'!Print_Area</vt:lpstr>
    </vt:vector>
  </TitlesOfParts>
  <Company>神戸市建設局下水道河川部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計画課水質係</dc:creator>
  <cp:lastModifiedBy>Windows ユーザー</cp:lastModifiedBy>
  <cp:lastPrinted>2025-09-01T07:38:44Z</cp:lastPrinted>
  <dcterms:created xsi:type="dcterms:W3CDTF">1999-02-08T05:30:18Z</dcterms:created>
  <dcterms:modified xsi:type="dcterms:W3CDTF">2026-01-16T01:48:43Z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