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2.kobe.local\work2\12_建設局\20_下水道部共通\計画課→経営管理課\長谷川様、泰永様←小幡(HP関連)\水質試験結果(処理場の運転状況及び放流水の性状)\"/>
    </mc:Choice>
  </mc:AlternateContent>
  <bookViews>
    <workbookView xWindow="0" yWindow="0" windowWidth="28800" windowHeight="12250" firstSheet="8" activeTab="12"/>
  </bookViews>
  <sheets>
    <sheet name="1_水処理野帳" sheetId="1" state="hidden" r:id="rId1"/>
    <sheet name="2_反応タンク野帳" sheetId="2" state="hidden" r:id="rId2"/>
    <sheet name="3_汚泥野帳" sheetId="3" state="hidden" r:id="rId3"/>
    <sheet name="4_重金属等野帳" sheetId="4" state="hidden" r:id="rId4"/>
    <sheet name="5_汚泥のNP" sheetId="10" state="hidden" r:id="rId5"/>
    <sheet name="6_せせらぎ" sheetId="11" state="hidden" r:id="rId6"/>
    <sheet name="業実管貼付用" sheetId="20" state="hidden" r:id="rId7"/>
    <sheet name="速報" sheetId="14" state="hidden" r:id="rId8"/>
    <sheet name="R6.05" sheetId="31" r:id="rId9"/>
    <sheet name="R6.08" sheetId="30" r:id="rId10"/>
    <sheet name="R6.11" sheetId="29" r:id="rId11"/>
    <sheet name="R7.02" sheetId="28" r:id="rId12"/>
    <sheet name="平均値" sheetId="27" r:id="rId13"/>
  </sheets>
  <definedNames>
    <definedName name="_xlnm.Print_Area" localSheetId="0">'1_水処理野帳'!$C$1:$CL$30</definedName>
    <definedName name="_xlnm.Print_Area" localSheetId="3">'4_重金属等野帳'!$C$2:$V$53</definedName>
    <definedName name="_xlnm.Print_Area" localSheetId="4">'5_汚泥のNP'!$A$1:$U$21</definedName>
    <definedName name="_xlnm.Print_Area" localSheetId="8">'R6.05'!$A$1:$U$29</definedName>
    <definedName name="_xlnm.Print_Area" localSheetId="9">'R6.08'!$A$1:$U$29</definedName>
    <definedName name="_xlnm.Print_Area" localSheetId="10">'R6.11'!$A$1:$U$29</definedName>
    <definedName name="_xlnm.Print_Area" localSheetId="11">'R7.02'!$A$1:$U$29</definedName>
    <definedName name="_xlnm.Print_Area" localSheetId="7">速報!$A$1:$BC$20</definedName>
    <definedName name="_xlnm.Print_Area" localSheetId="12">平均値!$A$1:$T$29</definedName>
    <definedName name="_xlnm.Print_Titles" localSheetId="0">'1_水処理野帳'!$C:$C,'1_水処理野帳'!$1:$3</definedName>
    <definedName name="_xlnm.Print_Titles" localSheetId="3">'4_重金属等野帳'!$2:$4</definedName>
    <definedName name="_xlnm.Print_Titles" localSheetId="7">速報!$A:$A</definedName>
    <definedName name="solver_adj" localSheetId="2" hidden="1">'3_汚泥野帳'!$CA$7</definedName>
    <definedName name="solver_cvg" localSheetId="2" hidden="1">0.0001</definedName>
    <definedName name="solver_drv" localSheetId="2" hidden="1">1</definedName>
    <definedName name="solver_est" localSheetId="2" hidden="1">1</definedName>
    <definedName name="solver_itr" localSheetId="2" hidden="1">100</definedName>
    <definedName name="solver_lin" localSheetId="2" hidden="1">2</definedName>
    <definedName name="solver_neg" localSheetId="2" hidden="1">2</definedName>
    <definedName name="solver_num" localSheetId="2" hidden="1">0</definedName>
    <definedName name="solver_nwt" localSheetId="2" hidden="1">1</definedName>
    <definedName name="solver_opt" localSheetId="2" hidden="1">'3_汚泥野帳'!#REF!</definedName>
    <definedName name="solver_pre" localSheetId="2" hidden="1">0.000001</definedName>
    <definedName name="solver_scl" localSheetId="2" hidden="1">2</definedName>
    <definedName name="solver_sho" localSheetId="2" hidden="1">2</definedName>
    <definedName name="solver_tim" localSheetId="2" hidden="1">100</definedName>
    <definedName name="solver_tol" localSheetId="2" hidden="1">0.05</definedName>
    <definedName name="solver_typ" localSheetId="2" hidden="1">3</definedName>
    <definedName name="solver_val" localSheetId="2" hidden="1">70.5</definedName>
  </definedNames>
  <calcPr calcId="162913"/>
</workbook>
</file>

<file path=xl/calcChain.xml><?xml version="1.0" encoding="utf-8"?>
<calcChain xmlns="http://schemas.openxmlformats.org/spreadsheetml/2006/main">
  <c r="M353" i="20" l="1"/>
  <c r="M352" i="20"/>
  <c r="M351" i="20"/>
  <c r="M350" i="20"/>
  <c r="M349" i="20"/>
  <c r="M348" i="20"/>
  <c r="M347" i="20"/>
  <c r="E572" i="3" l="1"/>
  <c r="M269" i="20" s="1"/>
  <c r="E571" i="3"/>
  <c r="M268" i="20" s="1"/>
  <c r="E570" i="3"/>
  <c r="M267" i="20" s="1"/>
  <c r="E569" i="3"/>
  <c r="M266" i="20" s="1"/>
  <c r="E567" i="3"/>
  <c r="M264" i="20" s="1"/>
  <c r="E568" i="3"/>
  <c r="M265" i="20" s="1"/>
  <c r="E566" i="3"/>
  <c r="M263" i="20" s="1"/>
  <c r="AW29" i="14" l="1"/>
  <c r="AW5" i="14" s="1"/>
  <c r="AX29" i="14"/>
  <c r="AX5" i="14" s="1"/>
  <c r="AW30" i="14"/>
  <c r="AW6" i="14" s="1"/>
  <c r="AX30" i="14"/>
  <c r="AX6" i="14" s="1"/>
  <c r="AW31" i="14"/>
  <c r="AW7" i="14" s="1"/>
  <c r="AX31" i="14"/>
  <c r="AX7" i="14" s="1"/>
  <c r="AW32" i="14"/>
  <c r="AW8" i="14" s="1"/>
  <c r="AX32" i="14"/>
  <c r="AX8" i="14" s="1"/>
  <c r="AW33" i="14"/>
  <c r="AW9" i="14" s="1"/>
  <c r="AX33" i="14"/>
  <c r="AX9" i="14" s="1"/>
  <c r="AW34" i="14"/>
  <c r="AW10" i="14" s="1"/>
  <c r="AX34" i="14"/>
  <c r="AX10" i="14" s="1"/>
  <c r="AW35" i="14"/>
  <c r="AW11" i="14" s="1"/>
  <c r="AX35" i="14"/>
  <c r="AX11" i="14" s="1"/>
  <c r="AW36" i="14"/>
  <c r="AW12" i="14" s="1"/>
  <c r="AX36" i="14"/>
  <c r="AX12" i="14" s="1"/>
  <c r="AW37" i="14"/>
  <c r="AW13" i="14" s="1"/>
  <c r="AX37" i="14"/>
  <c r="AX13" i="14" s="1"/>
  <c r="AW38" i="14"/>
  <c r="AW14" i="14" s="1"/>
  <c r="AX38" i="14"/>
  <c r="AX14" i="14" s="1"/>
  <c r="AW39" i="14"/>
  <c r="AW15" i="14" s="1"/>
  <c r="AX39" i="14"/>
  <c r="AX15" i="14" s="1"/>
  <c r="AW40" i="14"/>
  <c r="AW16" i="14" s="1"/>
  <c r="AX40" i="14"/>
  <c r="AX16" i="14" s="1"/>
  <c r="AW41" i="14"/>
  <c r="AW17" i="14" s="1"/>
  <c r="AX41" i="14"/>
  <c r="AX17" i="14" s="1"/>
  <c r="AW42" i="14"/>
  <c r="AW18" i="14" s="1"/>
  <c r="AX42" i="14"/>
  <c r="AX18" i="14" s="1"/>
  <c r="AW43" i="14"/>
  <c r="AW19" i="14" s="1"/>
  <c r="AX43" i="14"/>
  <c r="AX19" i="14" s="1"/>
  <c r="AW44" i="14"/>
  <c r="AW20" i="14" s="1"/>
  <c r="AX44" i="14"/>
  <c r="AX20" i="14" s="1"/>
  <c r="AY29" i="14"/>
  <c r="AY5" i="14" s="1"/>
  <c r="AY30" i="14"/>
  <c r="AY6" i="14" s="1"/>
  <c r="AY31" i="14"/>
  <c r="AY7" i="14" s="1"/>
  <c r="AY32" i="14"/>
  <c r="AY8" i="14" s="1"/>
  <c r="AY33" i="14"/>
  <c r="AY9" i="14" s="1"/>
  <c r="AY34" i="14"/>
  <c r="AY10" i="14" s="1"/>
  <c r="AY35" i="14"/>
  <c r="AY11" i="14" s="1"/>
  <c r="AY36" i="14"/>
  <c r="AY12" i="14" s="1"/>
  <c r="AY37" i="14"/>
  <c r="AY13" i="14" s="1"/>
  <c r="AY38" i="14"/>
  <c r="AY14" i="14" s="1"/>
  <c r="AY39" i="14"/>
  <c r="AY15" i="14" s="1"/>
  <c r="AY40" i="14"/>
  <c r="AY16" i="14" s="1"/>
  <c r="AY41" i="14"/>
  <c r="AY17" i="14" s="1"/>
  <c r="AY42" i="14"/>
  <c r="AY18" i="14" s="1"/>
  <c r="AY43" i="14"/>
  <c r="AY19" i="14" s="1"/>
  <c r="AY44" i="14"/>
  <c r="AY20" i="14" s="1"/>
  <c r="E553" i="3" l="1"/>
  <c r="M355" i="20" s="1"/>
  <c r="E554" i="3"/>
  <c r="M356" i="20" s="1"/>
  <c r="E555" i="3"/>
  <c r="M357" i="20" s="1"/>
  <c r="E556" i="3"/>
  <c r="M358" i="20" s="1"/>
  <c r="E557" i="3"/>
  <c r="M359" i="20" s="1"/>
  <c r="E558" i="3"/>
  <c r="M360" i="20" s="1"/>
  <c r="E552" i="3"/>
  <c r="M354" i="20" s="1"/>
  <c r="E538" i="3" l="1"/>
  <c r="M340" i="20" s="1"/>
  <c r="E531" i="3"/>
  <c r="M333" i="20" s="1"/>
  <c r="E524" i="3"/>
  <c r="M326" i="20" s="1"/>
  <c r="E559" i="3"/>
  <c r="M319" i="20" s="1"/>
  <c r="E523" i="3"/>
  <c r="M318" i="20" s="1"/>
  <c r="E522" i="3"/>
  <c r="M317" i="20" s="1"/>
  <c r="E539" i="3"/>
  <c r="M341" i="20" s="1"/>
  <c r="E540" i="3"/>
  <c r="M342" i="20" s="1"/>
  <c r="E541" i="3"/>
  <c r="M343" i="20" s="1"/>
  <c r="E542" i="3"/>
  <c r="M344" i="20" s="1"/>
  <c r="E543" i="3"/>
  <c r="M345" i="20" s="1"/>
  <c r="E544" i="3"/>
  <c r="M346" i="20" s="1"/>
  <c r="E532" i="3"/>
  <c r="M334" i="20" s="1"/>
  <c r="E533" i="3"/>
  <c r="M335" i="20" s="1"/>
  <c r="E534" i="3"/>
  <c r="M336" i="20" s="1"/>
  <c r="E535" i="3"/>
  <c r="M337" i="20" s="1"/>
  <c r="E536" i="3"/>
  <c r="M338" i="20" s="1"/>
  <c r="E537" i="3"/>
  <c r="M339" i="20" s="1"/>
  <c r="E525" i="3"/>
  <c r="M327" i="20" s="1"/>
  <c r="E526" i="3"/>
  <c r="M328" i="20" s="1"/>
  <c r="E527" i="3"/>
  <c r="M329" i="20" s="1"/>
  <c r="E528" i="3"/>
  <c r="M330" i="20" s="1"/>
  <c r="E529" i="3"/>
  <c r="M331" i="20" s="1"/>
  <c r="E530" i="3"/>
  <c r="M332" i="20" s="1"/>
  <c r="E560" i="3"/>
  <c r="M320" i="20" s="1"/>
  <c r="E561" i="3"/>
  <c r="M321" i="20" s="1"/>
  <c r="E562" i="3"/>
  <c r="M322" i="20" s="1"/>
  <c r="E563" i="3"/>
  <c r="M323" i="20" s="1"/>
  <c r="E564" i="3"/>
  <c r="M324" i="20" s="1"/>
  <c r="E565" i="3"/>
  <c r="M325" i="20" s="1"/>
  <c r="E87" i="3"/>
  <c r="E6" i="11" l="1"/>
  <c r="C30" i="11" l="1"/>
  <c r="C31" i="11"/>
  <c r="C32" i="11"/>
  <c r="C33" i="11"/>
  <c r="C34" i="11"/>
  <c r="C35" i="11"/>
  <c r="C36" i="11"/>
  <c r="C37" i="11"/>
  <c r="C38" i="11"/>
  <c r="C39" i="11"/>
  <c r="D31" i="2" l="1"/>
  <c r="D9" i="2"/>
  <c r="D24" i="2" s="1"/>
  <c r="C19" i="20" s="1"/>
  <c r="D21" i="2"/>
  <c r="C15" i="20" s="1"/>
  <c r="D22" i="2"/>
  <c r="C18" i="20" s="1"/>
  <c r="D23" i="2"/>
  <c r="C16" i="20" s="1"/>
  <c r="D25" i="2"/>
  <c r="C17" i="20" s="1"/>
  <c r="F24" i="1" l="1"/>
  <c r="V28" i="1"/>
  <c r="AE26" i="1"/>
  <c r="P13" i="14"/>
  <c r="BG26" i="1"/>
  <c r="BH26" i="1"/>
  <c r="BI26" i="1"/>
  <c r="P6" i="11"/>
  <c r="C140" i="11" s="1"/>
  <c r="O6" i="11"/>
  <c r="C130" i="11" s="1"/>
  <c r="N6" i="11"/>
  <c r="C120" i="11" s="1"/>
  <c r="M6" i="11"/>
  <c r="C110" i="11" s="1"/>
  <c r="L6" i="11"/>
  <c r="C100" i="11" s="1"/>
  <c r="K6" i="11"/>
  <c r="C90" i="11" s="1"/>
  <c r="J6" i="11"/>
  <c r="C80" i="11" s="1"/>
  <c r="I6" i="11"/>
  <c r="C70" i="11" s="1"/>
  <c r="H6" i="11"/>
  <c r="C60" i="11" s="1"/>
  <c r="G6" i="11"/>
  <c r="C50" i="11" s="1"/>
  <c r="F6" i="11"/>
  <c r="C40" i="11" s="1"/>
  <c r="D6" i="11"/>
  <c r="C20" i="11" s="1"/>
  <c r="C149" i="11"/>
  <c r="C148" i="11"/>
  <c r="C147" i="11"/>
  <c r="C146" i="11"/>
  <c r="C145" i="11"/>
  <c r="C144" i="11"/>
  <c r="C143" i="11"/>
  <c r="C142" i="11"/>
  <c r="C141" i="11"/>
  <c r="C139" i="11"/>
  <c r="C138" i="11"/>
  <c r="C137" i="11"/>
  <c r="C136" i="11"/>
  <c r="C135" i="11"/>
  <c r="C134" i="11"/>
  <c r="C133" i="11"/>
  <c r="C132" i="11"/>
  <c r="C131" i="11"/>
  <c r="C129" i="11"/>
  <c r="C128" i="11"/>
  <c r="C127" i="11"/>
  <c r="C126" i="11"/>
  <c r="C125" i="11"/>
  <c r="C124" i="11"/>
  <c r="C123" i="11"/>
  <c r="C122" i="11"/>
  <c r="C121" i="11"/>
  <c r="C119" i="11"/>
  <c r="C118" i="11"/>
  <c r="C117" i="11"/>
  <c r="C116" i="11"/>
  <c r="C115" i="11"/>
  <c r="C114" i="11"/>
  <c r="C113" i="11"/>
  <c r="C112" i="11"/>
  <c r="C111" i="11"/>
  <c r="C109" i="11"/>
  <c r="C108" i="11"/>
  <c r="C107" i="11"/>
  <c r="C106" i="11"/>
  <c r="C105" i="11"/>
  <c r="C104" i="11"/>
  <c r="C103" i="11"/>
  <c r="C102" i="11"/>
  <c r="C101" i="11"/>
  <c r="C99" i="11"/>
  <c r="C98" i="11"/>
  <c r="C97" i="11"/>
  <c r="C96" i="11"/>
  <c r="C95" i="11"/>
  <c r="C94" i="11"/>
  <c r="C93" i="11"/>
  <c r="C92" i="11"/>
  <c r="C91" i="11"/>
  <c r="C89" i="11"/>
  <c r="C88" i="11"/>
  <c r="C87" i="11"/>
  <c r="C86" i="11"/>
  <c r="C85" i="11"/>
  <c r="C84" i="11"/>
  <c r="C83" i="11"/>
  <c r="C82" i="11"/>
  <c r="C81" i="11"/>
  <c r="C79" i="11"/>
  <c r="C78" i="11"/>
  <c r="C77" i="11"/>
  <c r="C76" i="11"/>
  <c r="C75" i="11"/>
  <c r="C74" i="11"/>
  <c r="C73" i="11"/>
  <c r="C72" i="11"/>
  <c r="C71" i="11"/>
  <c r="C69" i="11"/>
  <c r="C68" i="11"/>
  <c r="C67" i="11"/>
  <c r="C66" i="11"/>
  <c r="C65" i="11"/>
  <c r="C64" i="11"/>
  <c r="C63" i="11"/>
  <c r="C62" i="11"/>
  <c r="C61" i="11"/>
  <c r="C59" i="11"/>
  <c r="C58" i="11"/>
  <c r="C57" i="11"/>
  <c r="C56" i="11"/>
  <c r="C55" i="11"/>
  <c r="C54" i="11"/>
  <c r="C53" i="11"/>
  <c r="C52" i="11"/>
  <c r="C51" i="11"/>
  <c r="C49" i="11"/>
  <c r="C48" i="11"/>
  <c r="C47" i="11"/>
  <c r="C46" i="11"/>
  <c r="C45" i="11"/>
  <c r="C44" i="11"/>
  <c r="C43" i="11"/>
  <c r="C42" i="11"/>
  <c r="C41" i="11"/>
  <c r="C29" i="11"/>
  <c r="C28" i="11"/>
  <c r="C27" i="11"/>
  <c r="C26" i="11"/>
  <c r="C25" i="11"/>
  <c r="C24" i="11"/>
  <c r="C23" i="11"/>
  <c r="C22" i="11"/>
  <c r="C21" i="11"/>
  <c r="E21" i="3"/>
  <c r="E22" i="3"/>
  <c r="C380" i="20" s="1"/>
  <c r="E23" i="3"/>
  <c r="C381" i="20" s="1"/>
  <c r="E24" i="3"/>
  <c r="C382" i="20" s="1"/>
  <c r="E25" i="3"/>
  <c r="C383" i="20" s="1"/>
  <c r="E26" i="3"/>
  <c r="C384" i="20" s="1"/>
  <c r="E27" i="3"/>
  <c r="C385" i="20" s="1"/>
  <c r="E28" i="3"/>
  <c r="C386" i="20" s="1"/>
  <c r="E29" i="3"/>
  <c r="C387" i="20" s="1"/>
  <c r="E30" i="3"/>
  <c r="C388" i="20" s="1"/>
  <c r="E31" i="3"/>
  <c r="C389" i="20" s="1"/>
  <c r="E32" i="3"/>
  <c r="C390" i="20" s="1"/>
  <c r="E33" i="3"/>
  <c r="C391" i="20" s="1"/>
  <c r="E34" i="3"/>
  <c r="C392" i="20" s="1"/>
  <c r="E35" i="3"/>
  <c r="C393" i="20" s="1"/>
  <c r="E36" i="3"/>
  <c r="C394" i="20" s="1"/>
  <c r="E37" i="3"/>
  <c r="C395" i="20" s="1"/>
  <c r="E38" i="3"/>
  <c r="C396" i="20" s="1"/>
  <c r="E39" i="3"/>
  <c r="C397" i="20" s="1"/>
  <c r="E40" i="3"/>
  <c r="C398" i="20" s="1"/>
  <c r="E41" i="3"/>
  <c r="C399" i="20" s="1"/>
  <c r="E42" i="3"/>
  <c r="C400" i="20" s="1"/>
  <c r="E43" i="3"/>
  <c r="C401" i="20" s="1"/>
  <c r="E44" i="3"/>
  <c r="C402" i="20" s="1"/>
  <c r="E45" i="3"/>
  <c r="C403" i="20" s="1"/>
  <c r="E46" i="3"/>
  <c r="C404" i="20" s="1"/>
  <c r="E47" i="3"/>
  <c r="C405" i="20" s="1"/>
  <c r="E48" i="3"/>
  <c r="C406" i="20" s="1"/>
  <c r="E49" i="3"/>
  <c r="C407" i="20" s="1"/>
  <c r="E50" i="3"/>
  <c r="C408" i="20" s="1"/>
  <c r="E51" i="3"/>
  <c r="C409" i="20" s="1"/>
  <c r="E52" i="3"/>
  <c r="C410" i="20" s="1"/>
  <c r="E53" i="3"/>
  <c r="C411" i="20" s="1"/>
  <c r="E54" i="3"/>
  <c r="C412" i="20" s="1"/>
  <c r="E55" i="3"/>
  <c r="C413" i="20" s="1"/>
  <c r="E56" i="3"/>
  <c r="C414" i="20" s="1"/>
  <c r="E57" i="3"/>
  <c r="C415" i="20" s="1"/>
  <c r="E58" i="3"/>
  <c r="C416" i="20" s="1"/>
  <c r="E59" i="3"/>
  <c r="C417" i="20" s="1"/>
  <c r="E60" i="3"/>
  <c r="C418" i="20" s="1"/>
  <c r="E61" i="3"/>
  <c r="C419" i="20" s="1"/>
  <c r="E62" i="3"/>
  <c r="C420" i="20" s="1"/>
  <c r="E63" i="3"/>
  <c r="C421" i="20" s="1"/>
  <c r="E64" i="3"/>
  <c r="C422" i="20" s="1"/>
  <c r="E65" i="3"/>
  <c r="C423" i="20" s="1"/>
  <c r="E66" i="3"/>
  <c r="C424" i="20" s="1"/>
  <c r="E67" i="3"/>
  <c r="C425" i="20" s="1"/>
  <c r="E68" i="3"/>
  <c r="C426" i="20" s="1"/>
  <c r="E69" i="3"/>
  <c r="C427" i="20" s="1"/>
  <c r="E70" i="3"/>
  <c r="C428" i="20" s="1"/>
  <c r="E71" i="3"/>
  <c r="C429" i="20" s="1"/>
  <c r="E72" i="3"/>
  <c r="C430" i="20" s="1"/>
  <c r="E73" i="3"/>
  <c r="C431" i="20" s="1"/>
  <c r="E74" i="3"/>
  <c r="C432" i="20" s="1"/>
  <c r="E75" i="3"/>
  <c r="C433" i="20" s="1"/>
  <c r="E76" i="3"/>
  <c r="C434" i="20" s="1"/>
  <c r="E77" i="3"/>
  <c r="C435" i="20" s="1"/>
  <c r="E78" i="3"/>
  <c r="C436" i="20" s="1"/>
  <c r="E79" i="3"/>
  <c r="C437" i="20" s="1"/>
  <c r="E80" i="3"/>
  <c r="C438" i="20" s="1"/>
  <c r="E81" i="3"/>
  <c r="C439" i="20" s="1"/>
  <c r="E82" i="3"/>
  <c r="C440" i="20" s="1"/>
  <c r="C21" i="2"/>
  <c r="C10" i="20" s="1"/>
  <c r="E9" i="2"/>
  <c r="E24" i="2" s="1"/>
  <c r="C24" i="20" s="1"/>
  <c r="F23" i="2"/>
  <c r="L1" i="14"/>
  <c r="T1" i="14" s="1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C31" i="2"/>
  <c r="B31" i="2"/>
  <c r="W25" i="2"/>
  <c r="M17" i="20" s="1"/>
  <c r="V25" i="2"/>
  <c r="M12" i="20" s="1"/>
  <c r="U25" i="2"/>
  <c r="T25" i="2"/>
  <c r="K17" i="20" s="1"/>
  <c r="S25" i="2"/>
  <c r="K12" i="20" s="1"/>
  <c r="R25" i="2"/>
  <c r="K7" i="20" s="1"/>
  <c r="Q25" i="2"/>
  <c r="K24" i="20" s="1"/>
  <c r="N25" i="2"/>
  <c r="I12" i="20" s="1"/>
  <c r="M25" i="2"/>
  <c r="I7" i="20" s="1"/>
  <c r="L25" i="2"/>
  <c r="G17" i="20" s="1"/>
  <c r="K25" i="2"/>
  <c r="G12" i="20" s="1"/>
  <c r="J25" i="2"/>
  <c r="I25" i="2"/>
  <c r="E7" i="20" s="1"/>
  <c r="H25" i="2"/>
  <c r="C29" i="20" s="1"/>
  <c r="E25" i="2"/>
  <c r="C25" i="2"/>
  <c r="B25" i="2"/>
  <c r="C7" i="20" s="1"/>
  <c r="W23" i="2"/>
  <c r="M16" i="20" s="1"/>
  <c r="V23" i="2"/>
  <c r="M11" i="20" s="1"/>
  <c r="U23" i="2"/>
  <c r="M6" i="20" s="1"/>
  <c r="T23" i="2"/>
  <c r="K16" i="20" s="1"/>
  <c r="S23" i="2"/>
  <c r="K11" i="20" s="1"/>
  <c r="R23" i="2"/>
  <c r="K6" i="20" s="1"/>
  <c r="Q23" i="2"/>
  <c r="K23" i="20" s="1"/>
  <c r="P23" i="2"/>
  <c r="O23" i="2"/>
  <c r="N23" i="2"/>
  <c r="I11" i="20" s="1"/>
  <c r="M23" i="2"/>
  <c r="I6" i="20" s="1"/>
  <c r="L23" i="2"/>
  <c r="G16" i="20" s="1"/>
  <c r="K23" i="2"/>
  <c r="G11" i="20" s="1"/>
  <c r="J23" i="2"/>
  <c r="G6" i="20" s="1"/>
  <c r="I23" i="2"/>
  <c r="E6" i="20" s="1"/>
  <c r="H23" i="2"/>
  <c r="C28" i="20" s="1"/>
  <c r="G23" i="2"/>
  <c r="E23" i="2"/>
  <c r="C21" i="20" s="1"/>
  <c r="C23" i="2"/>
  <c r="C11" i="20" s="1"/>
  <c r="B23" i="2"/>
  <c r="C6" i="20" s="1"/>
  <c r="W22" i="2"/>
  <c r="V22" i="2"/>
  <c r="M13" i="20" s="1"/>
  <c r="U22" i="2"/>
  <c r="M8" i="20" s="1"/>
  <c r="T22" i="2"/>
  <c r="K18" i="20" s="1"/>
  <c r="S22" i="2"/>
  <c r="R22" i="2"/>
  <c r="K8" i="20" s="1"/>
  <c r="Q22" i="2"/>
  <c r="P22" i="2"/>
  <c r="O22" i="2"/>
  <c r="N22" i="2"/>
  <c r="I13" i="20" s="1"/>
  <c r="M22" i="2"/>
  <c r="I8" i="20" s="1"/>
  <c r="L22" i="2"/>
  <c r="K22" i="2"/>
  <c r="J22" i="2"/>
  <c r="G8" i="20" s="1"/>
  <c r="I22" i="2"/>
  <c r="E8" i="20" s="1"/>
  <c r="H22" i="2"/>
  <c r="C30" i="20" s="1"/>
  <c r="E22" i="2"/>
  <c r="C22" i="2"/>
  <c r="C13" i="20" s="1"/>
  <c r="B22" i="2"/>
  <c r="C8" i="20" s="1"/>
  <c r="W21" i="2"/>
  <c r="M15" i="20" s="1"/>
  <c r="V21" i="2"/>
  <c r="M10" i="20" s="1"/>
  <c r="U21" i="2"/>
  <c r="T21" i="2"/>
  <c r="K15" i="20" s="1"/>
  <c r="S21" i="2"/>
  <c r="K10" i="20" s="1"/>
  <c r="R21" i="2"/>
  <c r="K5" i="20" s="1"/>
  <c r="Q21" i="2"/>
  <c r="P21" i="2"/>
  <c r="O21" i="2"/>
  <c r="K20" i="20" s="1"/>
  <c r="N21" i="2"/>
  <c r="I10" i="20" s="1"/>
  <c r="M21" i="2"/>
  <c r="L21" i="2"/>
  <c r="G15" i="20" s="1"/>
  <c r="K21" i="2"/>
  <c r="G10" i="20" s="1"/>
  <c r="J21" i="2"/>
  <c r="G5" i="20" s="1"/>
  <c r="I21" i="2"/>
  <c r="E5" i="20" s="1"/>
  <c r="H21" i="2"/>
  <c r="C27" i="20" s="1"/>
  <c r="G21" i="2"/>
  <c r="C26" i="20" s="1"/>
  <c r="F21" i="2"/>
  <c r="C25" i="20" s="1"/>
  <c r="E21" i="2"/>
  <c r="C20" i="20" s="1"/>
  <c r="B21" i="2"/>
  <c r="W9" i="2"/>
  <c r="W24" i="2" s="1"/>
  <c r="M19" i="20" s="1"/>
  <c r="V9" i="2"/>
  <c r="V24" i="2" s="1"/>
  <c r="M14" i="20" s="1"/>
  <c r="T9" i="2"/>
  <c r="T24" i="2" s="1"/>
  <c r="K19" i="20" s="1"/>
  <c r="S9" i="2"/>
  <c r="S24" i="2" s="1"/>
  <c r="K14" i="20" s="1"/>
  <c r="Q9" i="2"/>
  <c r="Q24" i="2" s="1"/>
  <c r="K26" i="20" s="1"/>
  <c r="P9" i="2"/>
  <c r="P24" i="2" s="1"/>
  <c r="O9" i="2"/>
  <c r="O24" i="2" s="1"/>
  <c r="N9" i="2"/>
  <c r="N24" i="2" s="1"/>
  <c r="I14" i="20" s="1"/>
  <c r="L9" i="2"/>
  <c r="L24" i="2" s="1"/>
  <c r="G19" i="20" s="1"/>
  <c r="H9" i="2"/>
  <c r="H24" i="2" s="1"/>
  <c r="C31" i="20" s="1"/>
  <c r="G9" i="2"/>
  <c r="G24" i="2" s="1"/>
  <c r="F9" i="2"/>
  <c r="F24" i="2" s="1"/>
  <c r="C9" i="2"/>
  <c r="C24" i="2" s="1"/>
  <c r="C14" i="20" s="1"/>
  <c r="CA28" i="1"/>
  <c r="BX28" i="1"/>
  <c r="AS28" i="1"/>
  <c r="D1694" i="1" s="1"/>
  <c r="CA26" i="1"/>
  <c r="BM26" i="1"/>
  <c r="AS26" i="1"/>
  <c r="AH24" i="1"/>
  <c r="W26" i="1"/>
  <c r="CA25" i="1"/>
  <c r="BM25" i="1"/>
  <c r="AS25" i="1"/>
  <c r="AE25" i="1"/>
  <c r="W25" i="1"/>
  <c r="CA24" i="1"/>
  <c r="BM24" i="1"/>
  <c r="AS24" i="1"/>
  <c r="AE24" i="1"/>
  <c r="W24" i="1"/>
  <c r="H24" i="1"/>
  <c r="G24" i="1"/>
  <c r="CA23" i="1"/>
  <c r="BM23" i="1"/>
  <c r="AS23" i="1"/>
  <c r="AE23" i="1"/>
  <c r="W23" i="1"/>
  <c r="I9" i="2"/>
  <c r="I24" i="2" s="1"/>
  <c r="E9" i="20" s="1"/>
  <c r="U9" i="2"/>
  <c r="U24" i="2" s="1"/>
  <c r="M9" i="20" s="1"/>
  <c r="J9" i="2"/>
  <c r="J24" i="2" s="1"/>
  <c r="G9" i="20" s="1"/>
  <c r="R9" i="2"/>
  <c r="R24" i="2" s="1"/>
  <c r="K9" i="20" s="1"/>
  <c r="M9" i="2"/>
  <c r="M24" i="2" s="1"/>
  <c r="I9" i="20" s="1"/>
  <c r="B9" i="2"/>
  <c r="B24" i="2" s="1"/>
  <c r="C9" i="20" s="1"/>
  <c r="K9" i="2"/>
  <c r="K24" i="2" s="1"/>
  <c r="G14" i="20" s="1"/>
  <c r="C23" i="20"/>
  <c r="I40" i="14"/>
  <c r="I16" i="14" s="1"/>
  <c r="E40" i="14"/>
  <c r="E16" i="14" s="1"/>
  <c r="E494" i="3"/>
  <c r="M289" i="20" s="1"/>
  <c r="E495" i="3"/>
  <c r="M290" i="20" s="1"/>
  <c r="E489" i="3"/>
  <c r="M284" i="20" s="1"/>
  <c r="E490" i="3"/>
  <c r="M285" i="20" s="1"/>
  <c r="E491" i="3"/>
  <c r="M286" i="20" s="1"/>
  <c r="E492" i="3"/>
  <c r="M287" i="20" s="1"/>
  <c r="E493" i="3"/>
  <c r="M288" i="20" s="1"/>
  <c r="E496" i="3"/>
  <c r="M291" i="20" s="1"/>
  <c r="E497" i="3"/>
  <c r="M292" i="20" s="1"/>
  <c r="E498" i="3"/>
  <c r="M293" i="20" s="1"/>
  <c r="G18" i="20"/>
  <c r="K25" i="20"/>
  <c r="BC44" i="14"/>
  <c r="BC20" i="14" s="1"/>
  <c r="BB44" i="14"/>
  <c r="BB20" i="14" s="1"/>
  <c r="BA44" i="14"/>
  <c r="BA20" i="14" s="1"/>
  <c r="AZ44" i="14"/>
  <c r="AZ20" i="14" s="1"/>
  <c r="AV44" i="14"/>
  <c r="AV20" i="14" s="1"/>
  <c r="AU44" i="14"/>
  <c r="AU20" i="14" s="1"/>
  <c r="AT44" i="14"/>
  <c r="AT20" i="14" s="1"/>
  <c r="AS44" i="14"/>
  <c r="AS20" i="14" s="1"/>
  <c r="AR44" i="14"/>
  <c r="AR20" i="14" s="1"/>
  <c r="AQ44" i="14"/>
  <c r="AQ20" i="14" s="1"/>
  <c r="AP44" i="14"/>
  <c r="AP20" i="14" s="1"/>
  <c r="AO44" i="14"/>
  <c r="AO20" i="14" s="1"/>
  <c r="AN44" i="14"/>
  <c r="AN20" i="14" s="1"/>
  <c r="AM44" i="14"/>
  <c r="AM20" i="14" s="1"/>
  <c r="AL44" i="14"/>
  <c r="AL20" i="14" s="1"/>
  <c r="AK44" i="14"/>
  <c r="AK20" i="14" s="1"/>
  <c r="AJ44" i="14"/>
  <c r="AJ20" i="14" s="1"/>
  <c r="AI44" i="14"/>
  <c r="AI20" i="14" s="1"/>
  <c r="AH44" i="14"/>
  <c r="AH20" i="14" s="1"/>
  <c r="AG44" i="14"/>
  <c r="AG20" i="14" s="1"/>
  <c r="AF44" i="14"/>
  <c r="AF20" i="14" s="1"/>
  <c r="AE44" i="14"/>
  <c r="AE20" i="14" s="1"/>
  <c r="AD44" i="14"/>
  <c r="AD20" i="14" s="1"/>
  <c r="AC44" i="14"/>
  <c r="AC20" i="14" s="1"/>
  <c r="AB44" i="14"/>
  <c r="AB20" i="14" s="1"/>
  <c r="AA44" i="14"/>
  <c r="AA20" i="14" s="1"/>
  <c r="Z44" i="14"/>
  <c r="Z20" i="14" s="1"/>
  <c r="Y44" i="14"/>
  <c r="Y20" i="14" s="1"/>
  <c r="X44" i="14"/>
  <c r="X20" i="14" s="1"/>
  <c r="W44" i="14"/>
  <c r="W20" i="14" s="1"/>
  <c r="V44" i="14"/>
  <c r="V20" i="14" s="1"/>
  <c r="U44" i="14"/>
  <c r="U20" i="14" s="1"/>
  <c r="T44" i="14"/>
  <c r="T20" i="14" s="1"/>
  <c r="S44" i="14"/>
  <c r="S20" i="14" s="1"/>
  <c r="R44" i="14"/>
  <c r="R20" i="14" s="1"/>
  <c r="Q44" i="14"/>
  <c r="Q20" i="14" s="1"/>
  <c r="P44" i="14"/>
  <c r="P20" i="14" s="1"/>
  <c r="O44" i="14"/>
  <c r="O20" i="14" s="1"/>
  <c r="N44" i="14"/>
  <c r="N20" i="14" s="1"/>
  <c r="M44" i="14"/>
  <c r="M20" i="14" s="1"/>
  <c r="L44" i="14"/>
  <c r="L20" i="14" s="1"/>
  <c r="K44" i="14"/>
  <c r="K20" i="14" s="1"/>
  <c r="J44" i="14"/>
  <c r="J20" i="14" s="1"/>
  <c r="I44" i="14"/>
  <c r="I20" i="14" s="1"/>
  <c r="H44" i="14"/>
  <c r="H20" i="14" s="1"/>
  <c r="G44" i="14"/>
  <c r="G20" i="14" s="1"/>
  <c r="F44" i="14"/>
  <c r="F20" i="14" s="1"/>
  <c r="E44" i="14"/>
  <c r="E20" i="14" s="1"/>
  <c r="D44" i="14"/>
  <c r="D20" i="14" s="1"/>
  <c r="C44" i="14"/>
  <c r="C20" i="14" s="1"/>
  <c r="B44" i="14"/>
  <c r="B20" i="14" s="1"/>
  <c r="BC43" i="14"/>
  <c r="BC19" i="14" s="1"/>
  <c r="BB43" i="14"/>
  <c r="BB19" i="14" s="1"/>
  <c r="BA43" i="14"/>
  <c r="BA19" i="14" s="1"/>
  <c r="AZ43" i="14"/>
  <c r="AZ19" i="14" s="1"/>
  <c r="AV43" i="14"/>
  <c r="AV19" i="14" s="1"/>
  <c r="AU43" i="14"/>
  <c r="AU19" i="14" s="1"/>
  <c r="AT43" i="14"/>
  <c r="AT19" i="14" s="1"/>
  <c r="AS43" i="14"/>
  <c r="AS19" i="14" s="1"/>
  <c r="AR43" i="14"/>
  <c r="AR19" i="14" s="1"/>
  <c r="AQ43" i="14"/>
  <c r="AQ19" i="14" s="1"/>
  <c r="AP43" i="14"/>
  <c r="AP19" i="14" s="1"/>
  <c r="AO43" i="14"/>
  <c r="AO19" i="14" s="1"/>
  <c r="AN43" i="14"/>
  <c r="AN19" i="14" s="1"/>
  <c r="AM43" i="14"/>
  <c r="AM19" i="14" s="1"/>
  <c r="AL43" i="14"/>
  <c r="AL19" i="14" s="1"/>
  <c r="AK43" i="14"/>
  <c r="AK19" i="14" s="1"/>
  <c r="AJ43" i="14"/>
  <c r="AJ19" i="14" s="1"/>
  <c r="AI43" i="14"/>
  <c r="AI19" i="14" s="1"/>
  <c r="AH43" i="14"/>
  <c r="AH19" i="14" s="1"/>
  <c r="AG43" i="14"/>
  <c r="AG19" i="14" s="1"/>
  <c r="AF43" i="14"/>
  <c r="AF19" i="14" s="1"/>
  <c r="AE43" i="14"/>
  <c r="AE19" i="14" s="1"/>
  <c r="AD43" i="14"/>
  <c r="AD19" i="14" s="1"/>
  <c r="AC43" i="14"/>
  <c r="AC19" i="14" s="1"/>
  <c r="AB43" i="14"/>
  <c r="AB19" i="14" s="1"/>
  <c r="AA43" i="14"/>
  <c r="AA19" i="14" s="1"/>
  <c r="Z43" i="14"/>
  <c r="Z19" i="14" s="1"/>
  <c r="Y43" i="14"/>
  <c r="Y19" i="14" s="1"/>
  <c r="X43" i="14"/>
  <c r="X19" i="14" s="1"/>
  <c r="W43" i="14"/>
  <c r="W19" i="14" s="1"/>
  <c r="V43" i="14"/>
  <c r="V19" i="14" s="1"/>
  <c r="U43" i="14"/>
  <c r="U19" i="14" s="1"/>
  <c r="T43" i="14"/>
  <c r="T19" i="14" s="1"/>
  <c r="S43" i="14"/>
  <c r="S19" i="14" s="1"/>
  <c r="R43" i="14"/>
  <c r="R19" i="14" s="1"/>
  <c r="Q43" i="14"/>
  <c r="Q19" i="14" s="1"/>
  <c r="P43" i="14"/>
  <c r="P19" i="14" s="1"/>
  <c r="O43" i="14"/>
  <c r="O19" i="14" s="1"/>
  <c r="N43" i="14"/>
  <c r="N19" i="14" s="1"/>
  <c r="M43" i="14"/>
  <c r="M19" i="14" s="1"/>
  <c r="L43" i="14"/>
  <c r="L19" i="14" s="1"/>
  <c r="K43" i="14"/>
  <c r="K19" i="14" s="1"/>
  <c r="J43" i="14"/>
  <c r="J19" i="14" s="1"/>
  <c r="I43" i="14"/>
  <c r="I19" i="14" s="1"/>
  <c r="H43" i="14"/>
  <c r="H19" i="14" s="1"/>
  <c r="G43" i="14"/>
  <c r="G19" i="14" s="1"/>
  <c r="F43" i="14"/>
  <c r="F19" i="14" s="1"/>
  <c r="E43" i="14"/>
  <c r="E19" i="14" s="1"/>
  <c r="D43" i="14"/>
  <c r="D19" i="14" s="1"/>
  <c r="C43" i="14"/>
  <c r="C19" i="14" s="1"/>
  <c r="B43" i="14"/>
  <c r="B19" i="14" s="1"/>
  <c r="BC42" i="14"/>
  <c r="BC18" i="14" s="1"/>
  <c r="BB42" i="14"/>
  <c r="BB18" i="14" s="1"/>
  <c r="BA42" i="14"/>
  <c r="BA18" i="14" s="1"/>
  <c r="AZ42" i="14"/>
  <c r="AZ18" i="14" s="1"/>
  <c r="AV42" i="14"/>
  <c r="AV18" i="14" s="1"/>
  <c r="AU42" i="14"/>
  <c r="AU18" i="14" s="1"/>
  <c r="AT42" i="14"/>
  <c r="AT18" i="14" s="1"/>
  <c r="AS42" i="14"/>
  <c r="AS18" i="14" s="1"/>
  <c r="AR42" i="14"/>
  <c r="AR18" i="14" s="1"/>
  <c r="AQ42" i="14"/>
  <c r="AQ18" i="14" s="1"/>
  <c r="AP42" i="14"/>
  <c r="AP18" i="14" s="1"/>
  <c r="AO42" i="14"/>
  <c r="AO18" i="14" s="1"/>
  <c r="AN42" i="14"/>
  <c r="AN18" i="14" s="1"/>
  <c r="AM42" i="14"/>
  <c r="AM18" i="14" s="1"/>
  <c r="AL42" i="14"/>
  <c r="AL18" i="14" s="1"/>
  <c r="AK42" i="14"/>
  <c r="AK18" i="14" s="1"/>
  <c r="AJ42" i="14"/>
  <c r="AJ18" i="14" s="1"/>
  <c r="AI42" i="14"/>
  <c r="AI18" i="14" s="1"/>
  <c r="AH42" i="14"/>
  <c r="AH18" i="14" s="1"/>
  <c r="AG42" i="14"/>
  <c r="AG18" i="14" s="1"/>
  <c r="AF42" i="14"/>
  <c r="AF18" i="14" s="1"/>
  <c r="AE42" i="14"/>
  <c r="AE18" i="14" s="1"/>
  <c r="AD42" i="14"/>
  <c r="AD18" i="14" s="1"/>
  <c r="AC42" i="14"/>
  <c r="AC18" i="14" s="1"/>
  <c r="AB42" i="14"/>
  <c r="AB18" i="14" s="1"/>
  <c r="AA42" i="14"/>
  <c r="AA18" i="14" s="1"/>
  <c r="Z42" i="14"/>
  <c r="Z18" i="14" s="1"/>
  <c r="Y42" i="14"/>
  <c r="Y18" i="14" s="1"/>
  <c r="X42" i="14"/>
  <c r="X18" i="14" s="1"/>
  <c r="W42" i="14"/>
  <c r="W18" i="14" s="1"/>
  <c r="V42" i="14"/>
  <c r="V18" i="14" s="1"/>
  <c r="U42" i="14"/>
  <c r="U18" i="14" s="1"/>
  <c r="T42" i="14"/>
  <c r="T18" i="14" s="1"/>
  <c r="S42" i="14"/>
  <c r="S18" i="14" s="1"/>
  <c r="R42" i="14"/>
  <c r="R18" i="14" s="1"/>
  <c r="Q42" i="14"/>
  <c r="Q18" i="14" s="1"/>
  <c r="P42" i="14"/>
  <c r="P18" i="14" s="1"/>
  <c r="O42" i="14"/>
  <c r="O18" i="14" s="1"/>
  <c r="N42" i="14"/>
  <c r="N18" i="14" s="1"/>
  <c r="M42" i="14"/>
  <c r="M18" i="14" s="1"/>
  <c r="L42" i="14"/>
  <c r="L18" i="14" s="1"/>
  <c r="K42" i="14"/>
  <c r="K18" i="14" s="1"/>
  <c r="J42" i="14"/>
  <c r="J18" i="14" s="1"/>
  <c r="I42" i="14"/>
  <c r="I18" i="14" s="1"/>
  <c r="H42" i="14"/>
  <c r="H18" i="14" s="1"/>
  <c r="G42" i="14"/>
  <c r="G18" i="14" s="1"/>
  <c r="F42" i="14"/>
  <c r="F18" i="14" s="1"/>
  <c r="E42" i="14"/>
  <c r="E18" i="14" s="1"/>
  <c r="D42" i="14"/>
  <c r="D18" i="14" s="1"/>
  <c r="C42" i="14"/>
  <c r="C18" i="14" s="1"/>
  <c r="B42" i="14"/>
  <c r="B18" i="14" s="1"/>
  <c r="BC41" i="14"/>
  <c r="BC17" i="14" s="1"/>
  <c r="BB41" i="14"/>
  <c r="BB17" i="14" s="1"/>
  <c r="BA41" i="14"/>
  <c r="BA17" i="14" s="1"/>
  <c r="AZ41" i="14"/>
  <c r="AZ17" i="14" s="1"/>
  <c r="AV41" i="14"/>
  <c r="AV17" i="14" s="1"/>
  <c r="AU41" i="14"/>
  <c r="AU17" i="14" s="1"/>
  <c r="AT41" i="14"/>
  <c r="AT17" i="14" s="1"/>
  <c r="AS41" i="14"/>
  <c r="AS17" i="14" s="1"/>
  <c r="AR41" i="14"/>
  <c r="AR17" i="14" s="1"/>
  <c r="AQ41" i="14"/>
  <c r="AQ17" i="14" s="1"/>
  <c r="AP41" i="14"/>
  <c r="AP17" i="14" s="1"/>
  <c r="AO41" i="14"/>
  <c r="AO17" i="14" s="1"/>
  <c r="AN41" i="14"/>
  <c r="AN17" i="14" s="1"/>
  <c r="AM41" i="14"/>
  <c r="AM17" i="14" s="1"/>
  <c r="AL41" i="14"/>
  <c r="AL17" i="14" s="1"/>
  <c r="AK41" i="14"/>
  <c r="AK17" i="14" s="1"/>
  <c r="AJ41" i="14"/>
  <c r="AJ17" i="14" s="1"/>
  <c r="AI41" i="14"/>
  <c r="AI17" i="14" s="1"/>
  <c r="AH41" i="14"/>
  <c r="AH17" i="14" s="1"/>
  <c r="AG41" i="14"/>
  <c r="AG17" i="14" s="1"/>
  <c r="AF41" i="14"/>
  <c r="AF17" i="14" s="1"/>
  <c r="AE41" i="14"/>
  <c r="AE17" i="14"/>
  <c r="AD41" i="14"/>
  <c r="AD17" i="14" s="1"/>
  <c r="AC41" i="14"/>
  <c r="AC17" i="14" s="1"/>
  <c r="AB41" i="14"/>
  <c r="AB17" i="14" s="1"/>
  <c r="AA41" i="14"/>
  <c r="AA17" i="14" s="1"/>
  <c r="Z41" i="14"/>
  <c r="Z17" i="14" s="1"/>
  <c r="Y41" i="14"/>
  <c r="Y17" i="14" s="1"/>
  <c r="X41" i="14"/>
  <c r="X17" i="14" s="1"/>
  <c r="W41" i="14"/>
  <c r="W17" i="14" s="1"/>
  <c r="V41" i="14"/>
  <c r="V17" i="14" s="1"/>
  <c r="U41" i="14"/>
  <c r="U17" i="14" s="1"/>
  <c r="T41" i="14"/>
  <c r="T17" i="14" s="1"/>
  <c r="S41" i="14"/>
  <c r="S17" i="14" s="1"/>
  <c r="R41" i="14"/>
  <c r="R17" i="14" s="1"/>
  <c r="Q41" i="14"/>
  <c r="Q17" i="14" s="1"/>
  <c r="P41" i="14"/>
  <c r="P17" i="14" s="1"/>
  <c r="O41" i="14"/>
  <c r="O17" i="14" s="1"/>
  <c r="N41" i="14"/>
  <c r="N17" i="14" s="1"/>
  <c r="M41" i="14"/>
  <c r="M17" i="14" s="1"/>
  <c r="L41" i="14"/>
  <c r="L17" i="14" s="1"/>
  <c r="K41" i="14"/>
  <c r="K17" i="14" s="1"/>
  <c r="J41" i="14"/>
  <c r="J17" i="14" s="1"/>
  <c r="I41" i="14"/>
  <c r="I17" i="14" s="1"/>
  <c r="H41" i="14"/>
  <c r="H17" i="14" s="1"/>
  <c r="G41" i="14"/>
  <c r="G17" i="14" s="1"/>
  <c r="F41" i="14"/>
  <c r="F17" i="14" s="1"/>
  <c r="E41" i="14"/>
  <c r="E17" i="14" s="1"/>
  <c r="D41" i="14"/>
  <c r="D17" i="14" s="1"/>
  <c r="C41" i="14"/>
  <c r="C17" i="14" s="1"/>
  <c r="B41" i="14"/>
  <c r="B17" i="14" s="1"/>
  <c r="BC40" i="14"/>
  <c r="BC16" i="14" s="1"/>
  <c r="BB40" i="14"/>
  <c r="BB16" i="14" s="1"/>
  <c r="BA40" i="14"/>
  <c r="BA16" i="14" s="1"/>
  <c r="AZ40" i="14"/>
  <c r="AZ16" i="14" s="1"/>
  <c r="AV40" i="14"/>
  <c r="AV16" i="14" s="1"/>
  <c r="AU40" i="14"/>
  <c r="AU16" i="14" s="1"/>
  <c r="AT40" i="14"/>
  <c r="AT16" i="14" s="1"/>
  <c r="AS40" i="14"/>
  <c r="AS16" i="14" s="1"/>
  <c r="AR40" i="14"/>
  <c r="AR16" i="14" s="1"/>
  <c r="AQ40" i="14"/>
  <c r="AQ16" i="14" s="1"/>
  <c r="AP40" i="14"/>
  <c r="AP16" i="14" s="1"/>
  <c r="AO40" i="14"/>
  <c r="AO16" i="14" s="1"/>
  <c r="AN40" i="14"/>
  <c r="AN16" i="14" s="1"/>
  <c r="AM40" i="14"/>
  <c r="AM16" i="14" s="1"/>
  <c r="AL40" i="14"/>
  <c r="AL16" i="14" s="1"/>
  <c r="AK40" i="14"/>
  <c r="AK16" i="14" s="1"/>
  <c r="AJ40" i="14"/>
  <c r="AJ16" i="14" s="1"/>
  <c r="AI40" i="14"/>
  <c r="AI16" i="14" s="1"/>
  <c r="AH40" i="14"/>
  <c r="AH16" i="14" s="1"/>
  <c r="AG40" i="14"/>
  <c r="AG16" i="14" s="1"/>
  <c r="AF40" i="14"/>
  <c r="AF16" i="14" s="1"/>
  <c r="AE40" i="14"/>
  <c r="AE16" i="14" s="1"/>
  <c r="AD40" i="14"/>
  <c r="AD16" i="14" s="1"/>
  <c r="AC40" i="14"/>
  <c r="AC16" i="14" s="1"/>
  <c r="AB40" i="14"/>
  <c r="AB16" i="14" s="1"/>
  <c r="AA40" i="14"/>
  <c r="AA16" i="14" s="1"/>
  <c r="Z40" i="14"/>
  <c r="Z16" i="14" s="1"/>
  <c r="Y40" i="14"/>
  <c r="Y16" i="14" s="1"/>
  <c r="X40" i="14"/>
  <c r="X16" i="14" s="1"/>
  <c r="W40" i="14"/>
  <c r="W16" i="14" s="1"/>
  <c r="V40" i="14"/>
  <c r="V16" i="14" s="1"/>
  <c r="U40" i="14"/>
  <c r="U16" i="14" s="1"/>
  <c r="T40" i="14"/>
  <c r="T16" i="14" s="1"/>
  <c r="S40" i="14"/>
  <c r="S16" i="14" s="1"/>
  <c r="R40" i="14"/>
  <c r="R16" i="14" s="1"/>
  <c r="Q40" i="14"/>
  <c r="Q16" i="14" s="1"/>
  <c r="P40" i="14"/>
  <c r="P16" i="14" s="1"/>
  <c r="O40" i="14"/>
  <c r="O16" i="14" s="1"/>
  <c r="N40" i="14"/>
  <c r="N16" i="14" s="1"/>
  <c r="M40" i="14"/>
  <c r="M16" i="14" s="1"/>
  <c r="L40" i="14"/>
  <c r="L16" i="14" s="1"/>
  <c r="K40" i="14"/>
  <c r="K16" i="14" s="1"/>
  <c r="J40" i="14"/>
  <c r="J16" i="14" s="1"/>
  <c r="H40" i="14"/>
  <c r="H16" i="14" s="1"/>
  <c r="G40" i="14"/>
  <c r="G16" i="14" s="1"/>
  <c r="F40" i="14"/>
  <c r="F16" i="14" s="1"/>
  <c r="D40" i="14"/>
  <c r="D16" i="14" s="1"/>
  <c r="C40" i="14"/>
  <c r="C16" i="14" s="1"/>
  <c r="B40" i="14"/>
  <c r="B16" i="14" s="1"/>
  <c r="BC39" i="14"/>
  <c r="BC15" i="14" s="1"/>
  <c r="BB39" i="14"/>
  <c r="BB15" i="14" s="1"/>
  <c r="BA39" i="14"/>
  <c r="BA15" i="14" s="1"/>
  <c r="AZ39" i="14"/>
  <c r="AZ15" i="14" s="1"/>
  <c r="AV39" i="14"/>
  <c r="AV15" i="14" s="1"/>
  <c r="AU39" i="14"/>
  <c r="AU15" i="14" s="1"/>
  <c r="AT39" i="14"/>
  <c r="AT15" i="14" s="1"/>
  <c r="AS39" i="14"/>
  <c r="AS15" i="14" s="1"/>
  <c r="AR39" i="14"/>
  <c r="AR15" i="14" s="1"/>
  <c r="AQ39" i="14"/>
  <c r="AQ15" i="14" s="1"/>
  <c r="AP39" i="14"/>
  <c r="AP15" i="14" s="1"/>
  <c r="AO39" i="14"/>
  <c r="AO15" i="14" s="1"/>
  <c r="AN39" i="14"/>
  <c r="AN15" i="14" s="1"/>
  <c r="AM39" i="14"/>
  <c r="AM15" i="14" s="1"/>
  <c r="AL39" i="14"/>
  <c r="AL15" i="14" s="1"/>
  <c r="AK39" i="14"/>
  <c r="AK15" i="14" s="1"/>
  <c r="AJ39" i="14"/>
  <c r="AJ15" i="14" s="1"/>
  <c r="AI39" i="14"/>
  <c r="AI15" i="14" s="1"/>
  <c r="AH39" i="14"/>
  <c r="AH15" i="14" s="1"/>
  <c r="AG39" i="14"/>
  <c r="AG15" i="14" s="1"/>
  <c r="AF39" i="14"/>
  <c r="AF15" i="14" s="1"/>
  <c r="AE39" i="14"/>
  <c r="AE15" i="14" s="1"/>
  <c r="AD39" i="14"/>
  <c r="AD15" i="14" s="1"/>
  <c r="AC39" i="14"/>
  <c r="AC15" i="14" s="1"/>
  <c r="AB39" i="14"/>
  <c r="AB15" i="14" s="1"/>
  <c r="AA39" i="14"/>
  <c r="AA15" i="14" s="1"/>
  <c r="Z39" i="14"/>
  <c r="Z15" i="14" s="1"/>
  <c r="Y39" i="14"/>
  <c r="Y15" i="14" s="1"/>
  <c r="X39" i="14"/>
  <c r="X15" i="14" s="1"/>
  <c r="W39" i="14"/>
  <c r="W15" i="14" s="1"/>
  <c r="V39" i="14"/>
  <c r="V15" i="14" s="1"/>
  <c r="U39" i="14"/>
  <c r="U15" i="14" s="1"/>
  <c r="T39" i="14"/>
  <c r="T15" i="14" s="1"/>
  <c r="S39" i="14"/>
  <c r="S15" i="14" s="1"/>
  <c r="R39" i="14"/>
  <c r="R15" i="14" s="1"/>
  <c r="Q39" i="14"/>
  <c r="Q15" i="14" s="1"/>
  <c r="P39" i="14"/>
  <c r="P15" i="14" s="1"/>
  <c r="O39" i="14"/>
  <c r="O15" i="14" s="1"/>
  <c r="N39" i="14"/>
  <c r="N15" i="14" s="1"/>
  <c r="M39" i="14"/>
  <c r="M15" i="14" s="1"/>
  <c r="L39" i="14"/>
  <c r="L15" i="14" s="1"/>
  <c r="K39" i="14"/>
  <c r="K15" i="14" s="1"/>
  <c r="J39" i="14"/>
  <c r="J15" i="14" s="1"/>
  <c r="I39" i="14"/>
  <c r="I15" i="14" s="1"/>
  <c r="H39" i="14"/>
  <c r="H15" i="14" s="1"/>
  <c r="G39" i="14"/>
  <c r="G15" i="14" s="1"/>
  <c r="F39" i="14"/>
  <c r="F15" i="14" s="1"/>
  <c r="E39" i="14"/>
  <c r="E15" i="14" s="1"/>
  <c r="D39" i="14"/>
  <c r="D15" i="14" s="1"/>
  <c r="C39" i="14"/>
  <c r="C15" i="14" s="1"/>
  <c r="B39" i="14"/>
  <c r="B15" i="14" s="1"/>
  <c r="BC38" i="14"/>
  <c r="BC14" i="14" s="1"/>
  <c r="BB38" i="14"/>
  <c r="BB14" i="14" s="1"/>
  <c r="BA38" i="14"/>
  <c r="BA14" i="14" s="1"/>
  <c r="AZ38" i="14"/>
  <c r="AZ14" i="14" s="1"/>
  <c r="AV38" i="14"/>
  <c r="AV14" i="14" s="1"/>
  <c r="AU38" i="14"/>
  <c r="AU14" i="14" s="1"/>
  <c r="AT38" i="14"/>
  <c r="AT14" i="14" s="1"/>
  <c r="AS38" i="14"/>
  <c r="AS14" i="14" s="1"/>
  <c r="AR38" i="14"/>
  <c r="AR14" i="14" s="1"/>
  <c r="AQ38" i="14"/>
  <c r="AQ14" i="14" s="1"/>
  <c r="AP38" i="14"/>
  <c r="AP14" i="14" s="1"/>
  <c r="AO38" i="14"/>
  <c r="AO14" i="14" s="1"/>
  <c r="AN38" i="14"/>
  <c r="AN14" i="14" s="1"/>
  <c r="AM38" i="14"/>
  <c r="AM14" i="14" s="1"/>
  <c r="AL38" i="14"/>
  <c r="AL14" i="14" s="1"/>
  <c r="AK38" i="14"/>
  <c r="AK14" i="14" s="1"/>
  <c r="AJ38" i="14"/>
  <c r="AJ14" i="14" s="1"/>
  <c r="AI38" i="14"/>
  <c r="AI14" i="14" s="1"/>
  <c r="AH38" i="14"/>
  <c r="AH14" i="14" s="1"/>
  <c r="AG38" i="14"/>
  <c r="AG14" i="14" s="1"/>
  <c r="AF38" i="14"/>
  <c r="AF14" i="14" s="1"/>
  <c r="AE38" i="14"/>
  <c r="AE14" i="14" s="1"/>
  <c r="AD38" i="14"/>
  <c r="AD14" i="14" s="1"/>
  <c r="AC38" i="14"/>
  <c r="AC14" i="14" s="1"/>
  <c r="AB38" i="14"/>
  <c r="AB14" i="14" s="1"/>
  <c r="AA38" i="14"/>
  <c r="AA14" i="14" s="1"/>
  <c r="Z38" i="14"/>
  <c r="Z14" i="14" s="1"/>
  <c r="Y38" i="14"/>
  <c r="Y14" i="14" s="1"/>
  <c r="X38" i="14"/>
  <c r="X14" i="14" s="1"/>
  <c r="W38" i="14"/>
  <c r="W14" i="14" s="1"/>
  <c r="V38" i="14"/>
  <c r="V14" i="14" s="1"/>
  <c r="U38" i="14"/>
  <c r="U14" i="14" s="1"/>
  <c r="T38" i="14"/>
  <c r="T14" i="14" s="1"/>
  <c r="S38" i="14"/>
  <c r="S14" i="14" s="1"/>
  <c r="R38" i="14"/>
  <c r="R14" i="14" s="1"/>
  <c r="Q38" i="14"/>
  <c r="Q14" i="14" s="1"/>
  <c r="P38" i="14"/>
  <c r="P14" i="14" s="1"/>
  <c r="O38" i="14"/>
  <c r="O14" i="14" s="1"/>
  <c r="N38" i="14"/>
  <c r="N14" i="14" s="1"/>
  <c r="M38" i="14"/>
  <c r="M14" i="14" s="1"/>
  <c r="L38" i="14"/>
  <c r="L14" i="14" s="1"/>
  <c r="K38" i="14"/>
  <c r="K14" i="14" s="1"/>
  <c r="J38" i="14"/>
  <c r="J14" i="14" s="1"/>
  <c r="I38" i="14"/>
  <c r="I14" i="14" s="1"/>
  <c r="H38" i="14"/>
  <c r="H14" i="14" s="1"/>
  <c r="G38" i="14"/>
  <c r="G14" i="14" s="1"/>
  <c r="F38" i="14"/>
  <c r="F14" i="14" s="1"/>
  <c r="E38" i="14"/>
  <c r="E14" i="14" s="1"/>
  <c r="D38" i="14"/>
  <c r="D14" i="14" s="1"/>
  <c r="C38" i="14"/>
  <c r="C14" i="14" s="1"/>
  <c r="B38" i="14"/>
  <c r="B14" i="14" s="1"/>
  <c r="BC37" i="14"/>
  <c r="BC13" i="14" s="1"/>
  <c r="BB37" i="14"/>
  <c r="BB13" i="14" s="1"/>
  <c r="BA37" i="14"/>
  <c r="BA13" i="14" s="1"/>
  <c r="AZ37" i="14"/>
  <c r="AZ13" i="14" s="1"/>
  <c r="AU37" i="14"/>
  <c r="AU13" i="14" s="1"/>
  <c r="AT37" i="14"/>
  <c r="AT13" i="14" s="1"/>
  <c r="AS37" i="14"/>
  <c r="AS13" i="14" s="1"/>
  <c r="AR37" i="14"/>
  <c r="AR13" i="14" s="1"/>
  <c r="AQ37" i="14"/>
  <c r="AQ13" i="14" s="1"/>
  <c r="AP37" i="14"/>
  <c r="AP13" i="14" s="1"/>
  <c r="AN37" i="14"/>
  <c r="AN13" i="14" s="1"/>
  <c r="AM37" i="14"/>
  <c r="AM13" i="14" s="1"/>
  <c r="AL37" i="14"/>
  <c r="AL13" i="14" s="1"/>
  <c r="AJ37" i="14"/>
  <c r="AJ13" i="14" s="1"/>
  <c r="AI37" i="14"/>
  <c r="AI13" i="14" s="1"/>
  <c r="AH37" i="14"/>
  <c r="AH13" i="14" s="1"/>
  <c r="AF37" i="14"/>
  <c r="AF13" i="14" s="1"/>
  <c r="AE37" i="14"/>
  <c r="AE13" i="14" s="1"/>
  <c r="AD37" i="14"/>
  <c r="AD13" i="14" s="1"/>
  <c r="AB37" i="14"/>
  <c r="AB13" i="14" s="1"/>
  <c r="AA37" i="14"/>
  <c r="AA13" i="14" s="1"/>
  <c r="Z37" i="14"/>
  <c r="Z13" i="14" s="1"/>
  <c r="Y37" i="14"/>
  <c r="Y13" i="14" s="1"/>
  <c r="X37" i="14"/>
  <c r="X13" i="14" s="1"/>
  <c r="W37" i="14"/>
  <c r="W13" i="14" s="1"/>
  <c r="V37" i="14"/>
  <c r="V13" i="14" s="1"/>
  <c r="U37" i="14"/>
  <c r="U13" i="14" s="1"/>
  <c r="T37" i="14"/>
  <c r="T13" i="14" s="1"/>
  <c r="S37" i="14"/>
  <c r="S13" i="14" s="1"/>
  <c r="R37" i="14"/>
  <c r="R13" i="14" s="1"/>
  <c r="Q37" i="14"/>
  <c r="Q13" i="14" s="1"/>
  <c r="N37" i="14"/>
  <c r="N13" i="14" s="1"/>
  <c r="M37" i="14"/>
  <c r="M13" i="14" s="1"/>
  <c r="L37" i="14"/>
  <c r="L13" i="14" s="1"/>
  <c r="K37" i="14"/>
  <c r="K13" i="14" s="1"/>
  <c r="J37" i="14"/>
  <c r="J13" i="14" s="1"/>
  <c r="H37" i="14"/>
  <c r="H13" i="14" s="1"/>
  <c r="G37" i="14"/>
  <c r="G13" i="14" s="1"/>
  <c r="F37" i="14"/>
  <c r="F13" i="14" s="1"/>
  <c r="E37" i="14"/>
  <c r="E13" i="14" s="1"/>
  <c r="D37" i="14"/>
  <c r="D13" i="14" s="1"/>
  <c r="C37" i="14"/>
  <c r="C13" i="14" s="1"/>
  <c r="B37" i="14"/>
  <c r="B13" i="14" s="1"/>
  <c r="BC36" i="14"/>
  <c r="BC12" i="14" s="1"/>
  <c r="BB36" i="14"/>
  <c r="BB12" i="14" s="1"/>
  <c r="BA36" i="14"/>
  <c r="BA12" i="14" s="1"/>
  <c r="AZ36" i="14"/>
  <c r="AZ12" i="14" s="1"/>
  <c r="AV36" i="14"/>
  <c r="AV12" i="14" s="1"/>
  <c r="AU36" i="14"/>
  <c r="AU12" i="14" s="1"/>
  <c r="AT36" i="14"/>
  <c r="AT12" i="14" s="1"/>
  <c r="AS36" i="14"/>
  <c r="AS12" i="14" s="1"/>
  <c r="AR36" i="14"/>
  <c r="AR12" i="14" s="1"/>
  <c r="AQ36" i="14"/>
  <c r="AQ12" i="14" s="1"/>
  <c r="AP36" i="14"/>
  <c r="AP12" i="14" s="1"/>
  <c r="AO36" i="14"/>
  <c r="AO12" i="14" s="1"/>
  <c r="AN36" i="14"/>
  <c r="AN12" i="14" s="1"/>
  <c r="AM36" i="14"/>
  <c r="AM12" i="14" s="1"/>
  <c r="AL36" i="14"/>
  <c r="AL12" i="14" s="1"/>
  <c r="AK36" i="14"/>
  <c r="AK12" i="14" s="1"/>
  <c r="AJ36" i="14"/>
  <c r="AJ12" i="14" s="1"/>
  <c r="AI36" i="14"/>
  <c r="AI12" i="14" s="1"/>
  <c r="AH36" i="14"/>
  <c r="AH12" i="14" s="1"/>
  <c r="AG36" i="14"/>
  <c r="AG12" i="14" s="1"/>
  <c r="AF36" i="14"/>
  <c r="AF12" i="14" s="1"/>
  <c r="AE36" i="14"/>
  <c r="AE12" i="14" s="1"/>
  <c r="AD36" i="14"/>
  <c r="AD12" i="14" s="1"/>
  <c r="AC36" i="14"/>
  <c r="AC12" i="14" s="1"/>
  <c r="AB36" i="14"/>
  <c r="AB12" i="14" s="1"/>
  <c r="AA36" i="14"/>
  <c r="AA12" i="14" s="1"/>
  <c r="Z36" i="14"/>
  <c r="Z12" i="14" s="1"/>
  <c r="Y36" i="14"/>
  <c r="Y12" i="14" s="1"/>
  <c r="X36" i="14"/>
  <c r="X12" i="14" s="1"/>
  <c r="W36" i="14"/>
  <c r="W12" i="14" s="1"/>
  <c r="V36" i="14"/>
  <c r="V12" i="14" s="1"/>
  <c r="U36" i="14"/>
  <c r="U12" i="14" s="1"/>
  <c r="T36" i="14"/>
  <c r="T12" i="14" s="1"/>
  <c r="S36" i="14"/>
  <c r="S12" i="14" s="1"/>
  <c r="R36" i="14"/>
  <c r="R12" i="14" s="1"/>
  <c r="Q36" i="14"/>
  <c r="Q12" i="14" s="1"/>
  <c r="P36" i="14"/>
  <c r="P12" i="14" s="1"/>
  <c r="O36" i="14"/>
  <c r="O12" i="14" s="1"/>
  <c r="N36" i="14"/>
  <c r="N12" i="14" s="1"/>
  <c r="M36" i="14"/>
  <c r="M12" i="14" s="1"/>
  <c r="L36" i="14"/>
  <c r="L12" i="14" s="1"/>
  <c r="K36" i="14"/>
  <c r="K12" i="14" s="1"/>
  <c r="J36" i="14"/>
  <c r="J12" i="14" s="1"/>
  <c r="I36" i="14"/>
  <c r="I12" i="14" s="1"/>
  <c r="H36" i="14"/>
  <c r="H12" i="14" s="1"/>
  <c r="G36" i="14"/>
  <c r="G12" i="14" s="1"/>
  <c r="F36" i="14"/>
  <c r="F12" i="14" s="1"/>
  <c r="E36" i="14"/>
  <c r="E12" i="14" s="1"/>
  <c r="D36" i="14"/>
  <c r="D12" i="14" s="1"/>
  <c r="C36" i="14"/>
  <c r="C12" i="14" s="1"/>
  <c r="B36" i="14"/>
  <c r="B12" i="14" s="1"/>
  <c r="BC35" i="14"/>
  <c r="BC11" i="14" s="1"/>
  <c r="BB35" i="14"/>
  <c r="BB11" i="14" s="1"/>
  <c r="BA35" i="14"/>
  <c r="BA11" i="14" s="1"/>
  <c r="AZ35" i="14"/>
  <c r="AZ11" i="14" s="1"/>
  <c r="AV35" i="14"/>
  <c r="AV11" i="14" s="1"/>
  <c r="AU35" i="14"/>
  <c r="AU11" i="14" s="1"/>
  <c r="AT35" i="14"/>
  <c r="AT11" i="14" s="1"/>
  <c r="AS35" i="14"/>
  <c r="AS11" i="14" s="1"/>
  <c r="AR35" i="14"/>
  <c r="AR11" i="14" s="1"/>
  <c r="AQ35" i="14"/>
  <c r="AQ11" i="14" s="1"/>
  <c r="AP35" i="14"/>
  <c r="AP11" i="14" s="1"/>
  <c r="AO35" i="14"/>
  <c r="AO11" i="14" s="1"/>
  <c r="AN35" i="14"/>
  <c r="AN11" i="14" s="1"/>
  <c r="AM35" i="14"/>
  <c r="AM11" i="14" s="1"/>
  <c r="AL35" i="14"/>
  <c r="AL11" i="14" s="1"/>
  <c r="AK35" i="14"/>
  <c r="AK11" i="14" s="1"/>
  <c r="AJ35" i="14"/>
  <c r="AJ11" i="14" s="1"/>
  <c r="AI35" i="14"/>
  <c r="AI11" i="14" s="1"/>
  <c r="AH35" i="14"/>
  <c r="AH11" i="14" s="1"/>
  <c r="AG35" i="14"/>
  <c r="AG11" i="14" s="1"/>
  <c r="AF35" i="14"/>
  <c r="AF11" i="14" s="1"/>
  <c r="AE35" i="14"/>
  <c r="AE11" i="14" s="1"/>
  <c r="AD35" i="14"/>
  <c r="AD11" i="14" s="1"/>
  <c r="AC35" i="14"/>
  <c r="AC11" i="14" s="1"/>
  <c r="AB35" i="14"/>
  <c r="AB11" i="14" s="1"/>
  <c r="AA35" i="14"/>
  <c r="AA11" i="14" s="1"/>
  <c r="Z35" i="14"/>
  <c r="Z11" i="14" s="1"/>
  <c r="Y35" i="14"/>
  <c r="Y11" i="14" s="1"/>
  <c r="X35" i="14"/>
  <c r="X11" i="14" s="1"/>
  <c r="W35" i="14"/>
  <c r="W11" i="14" s="1"/>
  <c r="V35" i="14"/>
  <c r="V11" i="14" s="1"/>
  <c r="U35" i="14"/>
  <c r="U11" i="14" s="1"/>
  <c r="T35" i="14"/>
  <c r="T11" i="14" s="1"/>
  <c r="S35" i="14"/>
  <c r="S11" i="14" s="1"/>
  <c r="R35" i="14"/>
  <c r="R11" i="14" s="1"/>
  <c r="Q35" i="14"/>
  <c r="Q11" i="14" s="1"/>
  <c r="P35" i="14"/>
  <c r="P11" i="14" s="1"/>
  <c r="O35" i="14"/>
  <c r="O11" i="14" s="1"/>
  <c r="N35" i="14"/>
  <c r="N11" i="14" s="1"/>
  <c r="M35" i="14"/>
  <c r="M11" i="14" s="1"/>
  <c r="L35" i="14"/>
  <c r="L11" i="14" s="1"/>
  <c r="K35" i="14"/>
  <c r="K11" i="14" s="1"/>
  <c r="J35" i="14"/>
  <c r="J11" i="14" s="1"/>
  <c r="I35" i="14"/>
  <c r="I11" i="14" s="1"/>
  <c r="H35" i="14"/>
  <c r="H11" i="14" s="1"/>
  <c r="G35" i="14"/>
  <c r="G11" i="14" s="1"/>
  <c r="F35" i="14"/>
  <c r="F11" i="14" s="1"/>
  <c r="E35" i="14"/>
  <c r="E11" i="14" s="1"/>
  <c r="D35" i="14"/>
  <c r="D11" i="14" s="1"/>
  <c r="C35" i="14"/>
  <c r="C11" i="14" s="1"/>
  <c r="B35" i="14"/>
  <c r="B11" i="14" s="1"/>
  <c r="BC34" i="14"/>
  <c r="BC10" i="14" s="1"/>
  <c r="BB34" i="14"/>
  <c r="BB10" i="14" s="1"/>
  <c r="BA34" i="14"/>
  <c r="BA10" i="14" s="1"/>
  <c r="AZ34" i="14"/>
  <c r="AZ10" i="14" s="1"/>
  <c r="AV34" i="14"/>
  <c r="AV10" i="14" s="1"/>
  <c r="AU34" i="14"/>
  <c r="AU10" i="14" s="1"/>
  <c r="AT34" i="14"/>
  <c r="AT10" i="14" s="1"/>
  <c r="AS34" i="14"/>
  <c r="AS10" i="14" s="1"/>
  <c r="AR34" i="14"/>
  <c r="AR10" i="14" s="1"/>
  <c r="AQ34" i="14"/>
  <c r="AQ10" i="14" s="1"/>
  <c r="AP34" i="14"/>
  <c r="AP10" i="14" s="1"/>
  <c r="AO34" i="14"/>
  <c r="AO10" i="14" s="1"/>
  <c r="AN34" i="14"/>
  <c r="AN10" i="14" s="1"/>
  <c r="AM34" i="14"/>
  <c r="AM10" i="14" s="1"/>
  <c r="AL34" i="14"/>
  <c r="AL10" i="14" s="1"/>
  <c r="AK34" i="14"/>
  <c r="AK10" i="14" s="1"/>
  <c r="AJ34" i="14"/>
  <c r="AJ10" i="14" s="1"/>
  <c r="AI34" i="14"/>
  <c r="AI10" i="14" s="1"/>
  <c r="AH34" i="14"/>
  <c r="AH10" i="14" s="1"/>
  <c r="AG34" i="14"/>
  <c r="AG10" i="14" s="1"/>
  <c r="AF34" i="14"/>
  <c r="AF10" i="14" s="1"/>
  <c r="AE34" i="14"/>
  <c r="AE10" i="14" s="1"/>
  <c r="AD34" i="14"/>
  <c r="AD10" i="14" s="1"/>
  <c r="AC34" i="14"/>
  <c r="AC10" i="14" s="1"/>
  <c r="AB34" i="14"/>
  <c r="AB10" i="14" s="1"/>
  <c r="AA34" i="14"/>
  <c r="AA10" i="14" s="1"/>
  <c r="Z34" i="14"/>
  <c r="Z10" i="14" s="1"/>
  <c r="Y34" i="14"/>
  <c r="Y10" i="14" s="1"/>
  <c r="X34" i="14"/>
  <c r="X10" i="14" s="1"/>
  <c r="W34" i="14"/>
  <c r="W10" i="14" s="1"/>
  <c r="V34" i="14"/>
  <c r="V10" i="14" s="1"/>
  <c r="U34" i="14"/>
  <c r="U10" i="14" s="1"/>
  <c r="T34" i="14"/>
  <c r="T10" i="14" s="1"/>
  <c r="S34" i="14"/>
  <c r="S10" i="14" s="1"/>
  <c r="R34" i="14"/>
  <c r="R10" i="14" s="1"/>
  <c r="Q34" i="14"/>
  <c r="Q10" i="14" s="1"/>
  <c r="P34" i="14"/>
  <c r="P10" i="14" s="1"/>
  <c r="O34" i="14"/>
  <c r="O10" i="14" s="1"/>
  <c r="N34" i="14"/>
  <c r="N10" i="14" s="1"/>
  <c r="M34" i="14"/>
  <c r="M10" i="14" s="1"/>
  <c r="L34" i="14"/>
  <c r="L10" i="14" s="1"/>
  <c r="K34" i="14"/>
  <c r="K10" i="14" s="1"/>
  <c r="J34" i="14"/>
  <c r="J10" i="14" s="1"/>
  <c r="I34" i="14"/>
  <c r="I10" i="14" s="1"/>
  <c r="H34" i="14"/>
  <c r="H10" i="14" s="1"/>
  <c r="G34" i="14"/>
  <c r="G10" i="14" s="1"/>
  <c r="F34" i="14"/>
  <c r="F10" i="14" s="1"/>
  <c r="E34" i="14"/>
  <c r="E10" i="14" s="1"/>
  <c r="D34" i="14"/>
  <c r="D10" i="14" s="1"/>
  <c r="C34" i="14"/>
  <c r="C10" i="14" s="1"/>
  <c r="B34" i="14"/>
  <c r="B10" i="14" s="1"/>
  <c r="BC33" i="14"/>
  <c r="BC9" i="14" s="1"/>
  <c r="BB33" i="14"/>
  <c r="BB9" i="14" s="1"/>
  <c r="BA33" i="14"/>
  <c r="BA9" i="14" s="1"/>
  <c r="AZ33" i="14"/>
  <c r="AZ9" i="14" s="1"/>
  <c r="AV33" i="14"/>
  <c r="AV9" i="14" s="1"/>
  <c r="AU33" i="14"/>
  <c r="AU9" i="14" s="1"/>
  <c r="AT33" i="14"/>
  <c r="AT9" i="14" s="1"/>
  <c r="AS33" i="14"/>
  <c r="AS9" i="14" s="1"/>
  <c r="AR33" i="14"/>
  <c r="AR9" i="14" s="1"/>
  <c r="AQ33" i="14"/>
  <c r="AQ9" i="14" s="1"/>
  <c r="AP33" i="14"/>
  <c r="AP9" i="14" s="1"/>
  <c r="AO33" i="14"/>
  <c r="AO9" i="14" s="1"/>
  <c r="AN33" i="14"/>
  <c r="AN9" i="14" s="1"/>
  <c r="AM33" i="14"/>
  <c r="AM9" i="14" s="1"/>
  <c r="AL33" i="14"/>
  <c r="AL9" i="14" s="1"/>
  <c r="AK33" i="14"/>
  <c r="AK9" i="14" s="1"/>
  <c r="AJ33" i="14"/>
  <c r="AJ9" i="14" s="1"/>
  <c r="AI33" i="14"/>
  <c r="AI9" i="14" s="1"/>
  <c r="AH33" i="14"/>
  <c r="AH9" i="14" s="1"/>
  <c r="AG33" i="14"/>
  <c r="AG9" i="14" s="1"/>
  <c r="AF33" i="14"/>
  <c r="AF9" i="14" s="1"/>
  <c r="AE33" i="14"/>
  <c r="AE9" i="14" s="1"/>
  <c r="AD33" i="14"/>
  <c r="AD9" i="14" s="1"/>
  <c r="AC33" i="14"/>
  <c r="AC9" i="14" s="1"/>
  <c r="AB33" i="14"/>
  <c r="AB9" i="14" s="1"/>
  <c r="AA33" i="14"/>
  <c r="AA9" i="14" s="1"/>
  <c r="Z33" i="14"/>
  <c r="Z9" i="14" s="1"/>
  <c r="Y33" i="14"/>
  <c r="Y9" i="14" s="1"/>
  <c r="X33" i="14"/>
  <c r="X9" i="14" s="1"/>
  <c r="W33" i="14"/>
  <c r="W9" i="14" s="1"/>
  <c r="V33" i="14"/>
  <c r="V9" i="14" s="1"/>
  <c r="U33" i="14"/>
  <c r="U9" i="14" s="1"/>
  <c r="T33" i="14"/>
  <c r="T9" i="14" s="1"/>
  <c r="S33" i="14"/>
  <c r="S9" i="14" s="1"/>
  <c r="R33" i="14"/>
  <c r="R9" i="14" s="1"/>
  <c r="Q33" i="14"/>
  <c r="Q9" i="14" s="1"/>
  <c r="P33" i="14"/>
  <c r="P9" i="14" s="1"/>
  <c r="O33" i="14"/>
  <c r="O9" i="14" s="1"/>
  <c r="N33" i="14"/>
  <c r="N9" i="14" s="1"/>
  <c r="M33" i="14"/>
  <c r="M9" i="14" s="1"/>
  <c r="L33" i="14"/>
  <c r="L9" i="14" s="1"/>
  <c r="K33" i="14"/>
  <c r="K9" i="14" s="1"/>
  <c r="J33" i="14"/>
  <c r="J9" i="14" s="1"/>
  <c r="I33" i="14"/>
  <c r="I9" i="14" s="1"/>
  <c r="H33" i="14"/>
  <c r="H9" i="14" s="1"/>
  <c r="G33" i="14"/>
  <c r="G9" i="14" s="1"/>
  <c r="F33" i="14"/>
  <c r="F9" i="14" s="1"/>
  <c r="E33" i="14"/>
  <c r="E9" i="14" s="1"/>
  <c r="D33" i="14"/>
  <c r="D9" i="14" s="1"/>
  <c r="C33" i="14"/>
  <c r="C9" i="14" s="1"/>
  <c r="B33" i="14"/>
  <c r="B9" i="14" s="1"/>
  <c r="BC32" i="14"/>
  <c r="BC8" i="14" s="1"/>
  <c r="BB32" i="14"/>
  <c r="BB8" i="14" s="1"/>
  <c r="BA32" i="14"/>
  <c r="BA8" i="14" s="1"/>
  <c r="AZ32" i="14"/>
  <c r="AZ8" i="14" s="1"/>
  <c r="AV32" i="14"/>
  <c r="AV8" i="14" s="1"/>
  <c r="AU32" i="14"/>
  <c r="AU8" i="14" s="1"/>
  <c r="AT32" i="14"/>
  <c r="AT8" i="14" s="1"/>
  <c r="AS32" i="14"/>
  <c r="AS8" i="14" s="1"/>
  <c r="AR32" i="14"/>
  <c r="AR8" i="14" s="1"/>
  <c r="AQ32" i="14"/>
  <c r="AQ8" i="14" s="1"/>
  <c r="AP32" i="14"/>
  <c r="AP8" i="14" s="1"/>
  <c r="AO32" i="14"/>
  <c r="AO8" i="14" s="1"/>
  <c r="AN32" i="14"/>
  <c r="AN8" i="14" s="1"/>
  <c r="AM32" i="14"/>
  <c r="AM8" i="14" s="1"/>
  <c r="AL32" i="14"/>
  <c r="AL8" i="14" s="1"/>
  <c r="AK32" i="14"/>
  <c r="AK8" i="14" s="1"/>
  <c r="AJ32" i="14"/>
  <c r="AJ8" i="14" s="1"/>
  <c r="AI32" i="14"/>
  <c r="AI8" i="14" s="1"/>
  <c r="AH32" i="14"/>
  <c r="AH8" i="14" s="1"/>
  <c r="AG32" i="14"/>
  <c r="AG8" i="14" s="1"/>
  <c r="AF32" i="14"/>
  <c r="AF8" i="14" s="1"/>
  <c r="AE32" i="14"/>
  <c r="AE8" i="14" s="1"/>
  <c r="AD32" i="14"/>
  <c r="AD8" i="14" s="1"/>
  <c r="AC32" i="14"/>
  <c r="AC8" i="14" s="1"/>
  <c r="AB32" i="14"/>
  <c r="AB8" i="14" s="1"/>
  <c r="AA32" i="14"/>
  <c r="AA8" i="14" s="1"/>
  <c r="Z32" i="14"/>
  <c r="Z8" i="14" s="1"/>
  <c r="Y32" i="14"/>
  <c r="Y8" i="14" s="1"/>
  <c r="X32" i="14"/>
  <c r="X8" i="14" s="1"/>
  <c r="W32" i="14"/>
  <c r="W8" i="14" s="1"/>
  <c r="V32" i="14"/>
  <c r="V8" i="14" s="1"/>
  <c r="U32" i="14"/>
  <c r="U8" i="14" s="1"/>
  <c r="T32" i="14"/>
  <c r="T8" i="14" s="1"/>
  <c r="S32" i="14"/>
  <c r="S8" i="14" s="1"/>
  <c r="R32" i="14"/>
  <c r="R8" i="14" s="1"/>
  <c r="Q32" i="14"/>
  <c r="Q8" i="14" s="1"/>
  <c r="P32" i="14"/>
  <c r="P8" i="14" s="1"/>
  <c r="O32" i="14"/>
  <c r="O8" i="14" s="1"/>
  <c r="N32" i="14"/>
  <c r="N8" i="14" s="1"/>
  <c r="M32" i="14"/>
  <c r="M8" i="14" s="1"/>
  <c r="L32" i="14"/>
  <c r="L8" i="14" s="1"/>
  <c r="K32" i="14"/>
  <c r="K8" i="14" s="1"/>
  <c r="J32" i="14"/>
  <c r="J8" i="14" s="1"/>
  <c r="I32" i="14"/>
  <c r="I8" i="14" s="1"/>
  <c r="H32" i="14"/>
  <c r="H8" i="14" s="1"/>
  <c r="G32" i="14"/>
  <c r="G8" i="14" s="1"/>
  <c r="F32" i="14"/>
  <c r="F8" i="14" s="1"/>
  <c r="E32" i="14"/>
  <c r="E8" i="14" s="1"/>
  <c r="D32" i="14"/>
  <c r="D8" i="14" s="1"/>
  <c r="C32" i="14"/>
  <c r="C8" i="14" s="1"/>
  <c r="B32" i="14"/>
  <c r="B8" i="14" s="1"/>
  <c r="BC31" i="14"/>
  <c r="BC7" i="14" s="1"/>
  <c r="BB31" i="14"/>
  <c r="BB7" i="14" s="1"/>
  <c r="BA31" i="14"/>
  <c r="BA7" i="14" s="1"/>
  <c r="AZ31" i="14"/>
  <c r="AZ7" i="14" s="1"/>
  <c r="AV31" i="14"/>
  <c r="AV7" i="14" s="1"/>
  <c r="AU31" i="14"/>
  <c r="AU7" i="14" s="1"/>
  <c r="AT31" i="14"/>
  <c r="AT7" i="14" s="1"/>
  <c r="AS31" i="14"/>
  <c r="AS7" i="14" s="1"/>
  <c r="AR31" i="14"/>
  <c r="AR7" i="14" s="1"/>
  <c r="AQ31" i="14"/>
  <c r="AQ7" i="14" s="1"/>
  <c r="AP31" i="14"/>
  <c r="AP7" i="14" s="1"/>
  <c r="AO31" i="14"/>
  <c r="AO7" i="14" s="1"/>
  <c r="AN31" i="14"/>
  <c r="AN7" i="14" s="1"/>
  <c r="AM31" i="14"/>
  <c r="AM7" i="14" s="1"/>
  <c r="AL31" i="14"/>
  <c r="AL7" i="14" s="1"/>
  <c r="AK31" i="14"/>
  <c r="AK7" i="14" s="1"/>
  <c r="AJ31" i="14"/>
  <c r="AJ7" i="14" s="1"/>
  <c r="AI31" i="14"/>
  <c r="AI7" i="14" s="1"/>
  <c r="AH31" i="14"/>
  <c r="AH7" i="14" s="1"/>
  <c r="AG31" i="14"/>
  <c r="AG7" i="14" s="1"/>
  <c r="AF31" i="14"/>
  <c r="AF7" i="14" s="1"/>
  <c r="AE31" i="14"/>
  <c r="AE7" i="14" s="1"/>
  <c r="AD31" i="14"/>
  <c r="AD7" i="14" s="1"/>
  <c r="AC31" i="14"/>
  <c r="AC7" i="14" s="1"/>
  <c r="AB31" i="14"/>
  <c r="AB7" i="14" s="1"/>
  <c r="AA31" i="14"/>
  <c r="AA7" i="14" s="1"/>
  <c r="Z31" i="14"/>
  <c r="Z7" i="14" s="1"/>
  <c r="Y31" i="14"/>
  <c r="Y7" i="14" s="1"/>
  <c r="X31" i="14"/>
  <c r="X7" i="14" s="1"/>
  <c r="W31" i="14"/>
  <c r="W7" i="14" s="1"/>
  <c r="V31" i="14"/>
  <c r="V7" i="14" s="1"/>
  <c r="U31" i="14"/>
  <c r="U7" i="14" s="1"/>
  <c r="T31" i="14"/>
  <c r="T7" i="14" s="1"/>
  <c r="S31" i="14"/>
  <c r="S7" i="14"/>
  <c r="R31" i="14"/>
  <c r="R7" i="14" s="1"/>
  <c r="Q31" i="14"/>
  <c r="Q7" i="14" s="1"/>
  <c r="P31" i="14"/>
  <c r="P7" i="14" s="1"/>
  <c r="O31" i="14"/>
  <c r="O7" i="14" s="1"/>
  <c r="N31" i="14"/>
  <c r="N7" i="14" s="1"/>
  <c r="M31" i="14"/>
  <c r="M7" i="14" s="1"/>
  <c r="L31" i="14"/>
  <c r="L7" i="14" s="1"/>
  <c r="K31" i="14"/>
  <c r="K7" i="14" s="1"/>
  <c r="J31" i="14"/>
  <c r="J7" i="14" s="1"/>
  <c r="I31" i="14"/>
  <c r="I7" i="14" s="1"/>
  <c r="H31" i="14"/>
  <c r="H7" i="14" s="1"/>
  <c r="G31" i="14"/>
  <c r="G7" i="14" s="1"/>
  <c r="F31" i="14"/>
  <c r="F7" i="14" s="1"/>
  <c r="E31" i="14"/>
  <c r="E7" i="14" s="1"/>
  <c r="D31" i="14"/>
  <c r="D7" i="14" s="1"/>
  <c r="C31" i="14"/>
  <c r="C7" i="14" s="1"/>
  <c r="B31" i="14"/>
  <c r="B7" i="14" s="1"/>
  <c r="BC30" i="14"/>
  <c r="BC6" i="14" s="1"/>
  <c r="BB30" i="14"/>
  <c r="BB6" i="14" s="1"/>
  <c r="BA30" i="14"/>
  <c r="BA6" i="14" s="1"/>
  <c r="AZ30" i="14"/>
  <c r="AZ6" i="14" s="1"/>
  <c r="AV30" i="14"/>
  <c r="AV6" i="14" s="1"/>
  <c r="AU30" i="14"/>
  <c r="AU6" i="14" s="1"/>
  <c r="AT30" i="14"/>
  <c r="AT6" i="14" s="1"/>
  <c r="AS30" i="14"/>
  <c r="AS6" i="14" s="1"/>
  <c r="AR30" i="14"/>
  <c r="AR6" i="14" s="1"/>
  <c r="AQ30" i="14"/>
  <c r="AQ6" i="14" s="1"/>
  <c r="AP30" i="14"/>
  <c r="AP6" i="14" s="1"/>
  <c r="AO30" i="14"/>
  <c r="AO6" i="14" s="1"/>
  <c r="AN30" i="14"/>
  <c r="AN6" i="14" s="1"/>
  <c r="AM30" i="14"/>
  <c r="AM6" i="14" s="1"/>
  <c r="AL30" i="14"/>
  <c r="AL6" i="14" s="1"/>
  <c r="AK30" i="14"/>
  <c r="AK6" i="14" s="1"/>
  <c r="AJ30" i="14"/>
  <c r="AJ6" i="14" s="1"/>
  <c r="AI30" i="14"/>
  <c r="AI6" i="14" s="1"/>
  <c r="AH30" i="14"/>
  <c r="AH6" i="14" s="1"/>
  <c r="AG30" i="14"/>
  <c r="AG6" i="14" s="1"/>
  <c r="AF30" i="14"/>
  <c r="AF6" i="14" s="1"/>
  <c r="AE30" i="14"/>
  <c r="AE6" i="14" s="1"/>
  <c r="AD30" i="14"/>
  <c r="AD6" i="14" s="1"/>
  <c r="AC30" i="14"/>
  <c r="AC6" i="14" s="1"/>
  <c r="AB30" i="14"/>
  <c r="AB6" i="14" s="1"/>
  <c r="AA30" i="14"/>
  <c r="AA6" i="14" s="1"/>
  <c r="Z30" i="14"/>
  <c r="Z6" i="14" s="1"/>
  <c r="Y30" i="14"/>
  <c r="Y6" i="14" s="1"/>
  <c r="X30" i="14"/>
  <c r="X6" i="14" s="1"/>
  <c r="W30" i="14"/>
  <c r="W6" i="14" s="1"/>
  <c r="V30" i="14"/>
  <c r="V6" i="14" s="1"/>
  <c r="U30" i="14"/>
  <c r="U6" i="14" s="1"/>
  <c r="T30" i="14"/>
  <c r="T6" i="14" s="1"/>
  <c r="S30" i="14"/>
  <c r="S6" i="14" s="1"/>
  <c r="R30" i="14"/>
  <c r="R6" i="14" s="1"/>
  <c r="Q30" i="14"/>
  <c r="Q6" i="14" s="1"/>
  <c r="P30" i="14"/>
  <c r="P6" i="14" s="1"/>
  <c r="O30" i="14"/>
  <c r="O6" i="14" s="1"/>
  <c r="N30" i="14"/>
  <c r="N6" i="14" s="1"/>
  <c r="M30" i="14"/>
  <c r="M6" i="14" s="1"/>
  <c r="L30" i="14"/>
  <c r="L6" i="14" s="1"/>
  <c r="K30" i="14"/>
  <c r="K6" i="14" s="1"/>
  <c r="J30" i="14"/>
  <c r="J6" i="14" s="1"/>
  <c r="I30" i="14"/>
  <c r="I6" i="14"/>
  <c r="H30" i="14"/>
  <c r="H6" i="14" s="1"/>
  <c r="G30" i="14"/>
  <c r="G6" i="14" s="1"/>
  <c r="F30" i="14"/>
  <c r="F6" i="14" s="1"/>
  <c r="E30" i="14"/>
  <c r="E6" i="14" s="1"/>
  <c r="D30" i="14"/>
  <c r="D6" i="14" s="1"/>
  <c r="C30" i="14"/>
  <c r="C6" i="14" s="1"/>
  <c r="B30" i="14"/>
  <c r="B6" i="14" s="1"/>
  <c r="BC29" i="14"/>
  <c r="BC5" i="14" s="1"/>
  <c r="BB29" i="14"/>
  <c r="BA29" i="14"/>
  <c r="BA5" i="14" s="1"/>
  <c r="AZ29" i="14"/>
  <c r="AV29" i="14"/>
  <c r="AV5" i="14" s="1"/>
  <c r="AU29" i="14"/>
  <c r="AT29" i="14"/>
  <c r="AT5" i="14" s="1"/>
  <c r="AS29" i="14"/>
  <c r="AR29" i="14"/>
  <c r="AR5" i="14" s="1"/>
  <c r="AQ29" i="14"/>
  <c r="AQ5" i="14" s="1"/>
  <c r="AP29" i="14"/>
  <c r="AP5" i="14" s="1"/>
  <c r="AO29" i="14"/>
  <c r="AO5" i="14" s="1"/>
  <c r="AN29" i="14"/>
  <c r="AM29" i="14"/>
  <c r="AM5" i="14" s="1"/>
  <c r="AL29" i="14"/>
  <c r="AK29" i="14"/>
  <c r="AK5" i="14" s="1"/>
  <c r="AJ29" i="14"/>
  <c r="AI29" i="14"/>
  <c r="AI5" i="14" s="1"/>
  <c r="AH29" i="14"/>
  <c r="AG29" i="14"/>
  <c r="AG5" i="14" s="1"/>
  <c r="AF29" i="14"/>
  <c r="AE29" i="14"/>
  <c r="AE5" i="14" s="1"/>
  <c r="AD29" i="14"/>
  <c r="AC29" i="14"/>
  <c r="AC5" i="14" s="1"/>
  <c r="AB29" i="14"/>
  <c r="AA29" i="14"/>
  <c r="AA5" i="14" s="1"/>
  <c r="Z29" i="14"/>
  <c r="Y29" i="14"/>
  <c r="Y5" i="14" s="1"/>
  <c r="X29" i="14"/>
  <c r="X5" i="14" s="1"/>
  <c r="W29" i="14"/>
  <c r="W5" i="14" s="1"/>
  <c r="V29" i="14"/>
  <c r="V5" i="14" s="1"/>
  <c r="U29" i="14"/>
  <c r="U5" i="14" s="1"/>
  <c r="T29" i="14"/>
  <c r="T5" i="14" s="1"/>
  <c r="S29" i="14"/>
  <c r="R29" i="14"/>
  <c r="R5" i="14" s="1"/>
  <c r="Q29" i="14"/>
  <c r="P29" i="14"/>
  <c r="P5" i="14" s="1"/>
  <c r="O29" i="14"/>
  <c r="O5" i="14" s="1"/>
  <c r="N29" i="14"/>
  <c r="M29" i="14"/>
  <c r="M5" i="14" s="1"/>
  <c r="L29" i="14"/>
  <c r="K29" i="14"/>
  <c r="K5" i="14" s="1"/>
  <c r="J29" i="14"/>
  <c r="J5" i="14" s="1"/>
  <c r="I29" i="14"/>
  <c r="I5" i="14" s="1"/>
  <c r="H29" i="14"/>
  <c r="G29" i="14"/>
  <c r="G5" i="14" s="1"/>
  <c r="F29" i="14"/>
  <c r="E29" i="14"/>
  <c r="E5" i="14" s="1"/>
  <c r="D29" i="14"/>
  <c r="C29" i="14"/>
  <c r="C5" i="14" s="1"/>
  <c r="B29" i="14"/>
  <c r="L17" i="10"/>
  <c r="K17" i="10"/>
  <c r="J17" i="10"/>
  <c r="I17" i="10"/>
  <c r="D920" i="4"/>
  <c r="D919" i="4"/>
  <c r="D918" i="4"/>
  <c r="D917" i="4"/>
  <c r="D916" i="4"/>
  <c r="D915" i="4"/>
  <c r="D914" i="4"/>
  <c r="D913" i="4"/>
  <c r="D912" i="4"/>
  <c r="D911" i="4"/>
  <c r="D910" i="4"/>
  <c r="D909" i="4"/>
  <c r="D908" i="4"/>
  <c r="D907" i="4"/>
  <c r="D906" i="4"/>
  <c r="D905" i="4"/>
  <c r="D904" i="4"/>
  <c r="D903" i="4"/>
  <c r="D902" i="4"/>
  <c r="D901" i="4"/>
  <c r="D900" i="4"/>
  <c r="D898" i="4"/>
  <c r="D897" i="4"/>
  <c r="D896" i="4"/>
  <c r="D895" i="4"/>
  <c r="D894" i="4"/>
  <c r="D893" i="4"/>
  <c r="D892" i="4"/>
  <c r="D891" i="4"/>
  <c r="D890" i="4"/>
  <c r="D889" i="4"/>
  <c r="D888" i="4"/>
  <c r="D887" i="4"/>
  <c r="D886" i="4"/>
  <c r="D885" i="4"/>
  <c r="D884" i="4"/>
  <c r="D883" i="4"/>
  <c r="D882" i="4"/>
  <c r="D881" i="4"/>
  <c r="D880" i="4"/>
  <c r="D879" i="4"/>
  <c r="D878" i="4"/>
  <c r="D877" i="4"/>
  <c r="D876" i="4"/>
  <c r="D875" i="4"/>
  <c r="D874" i="4"/>
  <c r="D873" i="4"/>
  <c r="D872" i="4"/>
  <c r="D871" i="4"/>
  <c r="D870" i="4"/>
  <c r="D869" i="4"/>
  <c r="D868" i="4"/>
  <c r="D867" i="4"/>
  <c r="D866" i="4"/>
  <c r="D865" i="4"/>
  <c r="D864" i="4"/>
  <c r="D863" i="4"/>
  <c r="D862" i="4"/>
  <c r="D861" i="4"/>
  <c r="D860" i="4"/>
  <c r="D859" i="4"/>
  <c r="D858" i="4"/>
  <c r="D857" i="4"/>
  <c r="D856" i="4"/>
  <c r="D855" i="4"/>
  <c r="D854" i="4"/>
  <c r="D853" i="4"/>
  <c r="D852" i="4"/>
  <c r="D850" i="4"/>
  <c r="D849" i="4"/>
  <c r="D848" i="4"/>
  <c r="D847" i="4"/>
  <c r="D846" i="4"/>
  <c r="D845" i="4"/>
  <c r="D844" i="4"/>
  <c r="D843" i="4"/>
  <c r="D842" i="4"/>
  <c r="D841" i="4"/>
  <c r="D840" i="4"/>
  <c r="D839" i="4"/>
  <c r="D838" i="4"/>
  <c r="D837" i="4"/>
  <c r="D836" i="4"/>
  <c r="D835" i="4"/>
  <c r="D834" i="4"/>
  <c r="D833" i="4"/>
  <c r="D832" i="4"/>
  <c r="D831" i="4"/>
  <c r="D830" i="4"/>
  <c r="D829" i="4"/>
  <c r="D828" i="4"/>
  <c r="D827" i="4"/>
  <c r="D826" i="4"/>
  <c r="D825" i="4"/>
  <c r="D824" i="4"/>
  <c r="D823" i="4"/>
  <c r="D822" i="4"/>
  <c r="D821" i="4"/>
  <c r="D820" i="4"/>
  <c r="D819" i="4"/>
  <c r="D818" i="4"/>
  <c r="D817" i="4"/>
  <c r="D816" i="4"/>
  <c r="D815" i="4"/>
  <c r="D814" i="4"/>
  <c r="D813" i="4"/>
  <c r="D812" i="4"/>
  <c r="D811" i="4"/>
  <c r="D810" i="4"/>
  <c r="D809" i="4"/>
  <c r="D808" i="4"/>
  <c r="D807" i="4"/>
  <c r="D806" i="4"/>
  <c r="D805" i="4"/>
  <c r="D804" i="4"/>
  <c r="D802" i="4"/>
  <c r="D801" i="4"/>
  <c r="D800" i="4"/>
  <c r="D799" i="4"/>
  <c r="D798" i="4"/>
  <c r="D797" i="4"/>
  <c r="D796" i="4"/>
  <c r="D795" i="4"/>
  <c r="D794" i="4"/>
  <c r="D793" i="4"/>
  <c r="D792" i="4"/>
  <c r="D791" i="4"/>
  <c r="D790" i="4"/>
  <c r="D789" i="4"/>
  <c r="D788" i="4"/>
  <c r="D787" i="4"/>
  <c r="D786" i="4"/>
  <c r="D785" i="4"/>
  <c r="D784" i="4"/>
  <c r="D783" i="4"/>
  <c r="D782" i="4"/>
  <c r="D781" i="4"/>
  <c r="D780" i="4"/>
  <c r="D779" i="4"/>
  <c r="D778" i="4"/>
  <c r="D777" i="4"/>
  <c r="D776" i="4"/>
  <c r="D775" i="4"/>
  <c r="D774" i="4"/>
  <c r="D773" i="4"/>
  <c r="D772" i="4"/>
  <c r="D771" i="4"/>
  <c r="D770" i="4"/>
  <c r="D769" i="4"/>
  <c r="D768" i="4"/>
  <c r="D767" i="4"/>
  <c r="D766" i="4"/>
  <c r="D765" i="4"/>
  <c r="D764" i="4"/>
  <c r="D763" i="4"/>
  <c r="D762" i="4"/>
  <c r="D761" i="4"/>
  <c r="D760" i="4"/>
  <c r="D759" i="4"/>
  <c r="D758" i="4"/>
  <c r="D757" i="4"/>
  <c r="D756" i="4"/>
  <c r="D754" i="4"/>
  <c r="D753" i="4"/>
  <c r="D752" i="4"/>
  <c r="D751" i="4"/>
  <c r="D750" i="4"/>
  <c r="D749" i="4"/>
  <c r="D748" i="4"/>
  <c r="D747" i="4"/>
  <c r="D746" i="4"/>
  <c r="D745" i="4"/>
  <c r="D744" i="4"/>
  <c r="D743" i="4"/>
  <c r="D742" i="4"/>
  <c r="D741" i="4"/>
  <c r="D740" i="4"/>
  <c r="D739" i="4"/>
  <c r="D738" i="4"/>
  <c r="D737" i="4"/>
  <c r="D736" i="4"/>
  <c r="D735" i="4"/>
  <c r="D734" i="4"/>
  <c r="D733" i="4"/>
  <c r="D732" i="4"/>
  <c r="D731" i="4"/>
  <c r="D730" i="4"/>
  <c r="D729" i="4"/>
  <c r="D728" i="4"/>
  <c r="D727" i="4"/>
  <c r="D726" i="4"/>
  <c r="D725" i="4"/>
  <c r="D724" i="4"/>
  <c r="D723" i="4"/>
  <c r="D722" i="4"/>
  <c r="D721" i="4"/>
  <c r="D720" i="4"/>
  <c r="D719" i="4"/>
  <c r="D718" i="4"/>
  <c r="D717" i="4"/>
  <c r="D716" i="4"/>
  <c r="D715" i="4"/>
  <c r="D714" i="4"/>
  <c r="D713" i="4"/>
  <c r="D712" i="4"/>
  <c r="D711" i="4"/>
  <c r="D710" i="4"/>
  <c r="D709" i="4"/>
  <c r="D708" i="4"/>
  <c r="D706" i="4"/>
  <c r="D705" i="4"/>
  <c r="D704" i="4"/>
  <c r="D703" i="4"/>
  <c r="D702" i="4"/>
  <c r="D701" i="4"/>
  <c r="D700" i="4"/>
  <c r="D699" i="4"/>
  <c r="D698" i="4"/>
  <c r="D697" i="4"/>
  <c r="D696" i="4"/>
  <c r="D695" i="4"/>
  <c r="D694" i="4"/>
  <c r="D693" i="4"/>
  <c r="D692" i="4"/>
  <c r="D691" i="4"/>
  <c r="D690" i="4"/>
  <c r="D689" i="4"/>
  <c r="D688" i="4"/>
  <c r="D687" i="4"/>
  <c r="D686" i="4"/>
  <c r="D685" i="4"/>
  <c r="D684" i="4"/>
  <c r="D683" i="4"/>
  <c r="D682" i="4"/>
  <c r="D681" i="4"/>
  <c r="D680" i="4"/>
  <c r="D679" i="4"/>
  <c r="D678" i="4"/>
  <c r="D677" i="4"/>
  <c r="D676" i="4"/>
  <c r="D675" i="4"/>
  <c r="D674" i="4"/>
  <c r="D673" i="4"/>
  <c r="D672" i="4"/>
  <c r="D671" i="4"/>
  <c r="D670" i="4"/>
  <c r="D669" i="4"/>
  <c r="D668" i="4"/>
  <c r="D667" i="4"/>
  <c r="D666" i="4"/>
  <c r="D665" i="4"/>
  <c r="D664" i="4"/>
  <c r="D663" i="4"/>
  <c r="D662" i="4"/>
  <c r="D661" i="4"/>
  <c r="D660" i="4"/>
  <c r="D658" i="4"/>
  <c r="D657" i="4"/>
  <c r="D656" i="4"/>
  <c r="D655" i="4"/>
  <c r="D654" i="4"/>
  <c r="D653" i="4"/>
  <c r="D652" i="4"/>
  <c r="D651" i="4"/>
  <c r="D650" i="4"/>
  <c r="D649" i="4"/>
  <c r="D648" i="4"/>
  <c r="D647" i="4"/>
  <c r="D646" i="4"/>
  <c r="D645" i="4"/>
  <c r="D644" i="4"/>
  <c r="D643" i="4"/>
  <c r="D642" i="4"/>
  <c r="D641" i="4"/>
  <c r="D640" i="4"/>
  <c r="D639" i="4"/>
  <c r="D638" i="4"/>
  <c r="D637" i="4"/>
  <c r="D636" i="4"/>
  <c r="D635" i="4"/>
  <c r="D634" i="4"/>
  <c r="D633" i="4"/>
  <c r="D632" i="4"/>
  <c r="D631" i="4"/>
  <c r="D630" i="4"/>
  <c r="D629" i="4"/>
  <c r="D628" i="4"/>
  <c r="D627" i="4"/>
  <c r="D626" i="4"/>
  <c r="D625" i="4"/>
  <c r="D624" i="4"/>
  <c r="D623" i="4"/>
  <c r="D622" i="4"/>
  <c r="D621" i="4"/>
  <c r="D620" i="4"/>
  <c r="D619" i="4"/>
  <c r="D618" i="4"/>
  <c r="D617" i="4"/>
  <c r="D616" i="4"/>
  <c r="D615" i="4"/>
  <c r="D614" i="4"/>
  <c r="D613" i="4"/>
  <c r="D612" i="4"/>
  <c r="D610" i="4"/>
  <c r="D609" i="4"/>
  <c r="D608" i="4"/>
  <c r="D607" i="4"/>
  <c r="D606" i="4"/>
  <c r="D605" i="4"/>
  <c r="D604" i="4"/>
  <c r="D603" i="4"/>
  <c r="D602" i="4"/>
  <c r="D601" i="4"/>
  <c r="D600" i="4"/>
  <c r="D599" i="4"/>
  <c r="D598" i="4"/>
  <c r="D597" i="4"/>
  <c r="D596" i="4"/>
  <c r="D595" i="4"/>
  <c r="D594" i="4"/>
  <c r="D593" i="4"/>
  <c r="D592" i="4"/>
  <c r="D591" i="4"/>
  <c r="D590" i="4"/>
  <c r="D589" i="4"/>
  <c r="D588" i="4"/>
  <c r="D587" i="4"/>
  <c r="D586" i="4"/>
  <c r="D585" i="4"/>
  <c r="D584" i="4"/>
  <c r="D583" i="4"/>
  <c r="D582" i="4"/>
  <c r="D581" i="4"/>
  <c r="D580" i="4"/>
  <c r="D579" i="4"/>
  <c r="D578" i="4"/>
  <c r="D577" i="4"/>
  <c r="D576" i="4"/>
  <c r="D575" i="4"/>
  <c r="D574" i="4"/>
  <c r="D573" i="4"/>
  <c r="D572" i="4"/>
  <c r="D571" i="4"/>
  <c r="D570" i="4"/>
  <c r="D569" i="4"/>
  <c r="D568" i="4"/>
  <c r="D567" i="4"/>
  <c r="D566" i="4"/>
  <c r="D565" i="4"/>
  <c r="D564" i="4"/>
  <c r="D562" i="4"/>
  <c r="D561" i="4"/>
  <c r="D560" i="4"/>
  <c r="D559" i="4"/>
  <c r="D558" i="4"/>
  <c r="D557" i="4"/>
  <c r="D556" i="4"/>
  <c r="D555" i="4"/>
  <c r="D554" i="4"/>
  <c r="D553" i="4"/>
  <c r="D552" i="4"/>
  <c r="D551" i="4"/>
  <c r="D550" i="4"/>
  <c r="D549" i="4"/>
  <c r="D548" i="4"/>
  <c r="D547" i="4"/>
  <c r="D546" i="4"/>
  <c r="D545" i="4"/>
  <c r="D544" i="4"/>
  <c r="D543" i="4"/>
  <c r="D542" i="4"/>
  <c r="D541" i="4"/>
  <c r="D540" i="4"/>
  <c r="D539" i="4"/>
  <c r="D538" i="4"/>
  <c r="D537" i="4"/>
  <c r="D536" i="4"/>
  <c r="D535" i="4"/>
  <c r="D534" i="4"/>
  <c r="D533" i="4"/>
  <c r="D532" i="4"/>
  <c r="D531" i="4"/>
  <c r="D530" i="4"/>
  <c r="D529" i="4"/>
  <c r="D528" i="4"/>
  <c r="D527" i="4"/>
  <c r="D526" i="4"/>
  <c r="D525" i="4"/>
  <c r="D524" i="4"/>
  <c r="D523" i="4"/>
  <c r="D522" i="4"/>
  <c r="D521" i="4"/>
  <c r="D520" i="4"/>
  <c r="D519" i="4"/>
  <c r="D518" i="4"/>
  <c r="D517" i="4"/>
  <c r="D516" i="4"/>
  <c r="D514" i="4"/>
  <c r="D513" i="4"/>
  <c r="D512" i="4"/>
  <c r="D511" i="4"/>
  <c r="D510" i="4"/>
  <c r="D509" i="4"/>
  <c r="D508" i="4"/>
  <c r="D507" i="4"/>
  <c r="D506" i="4"/>
  <c r="D505" i="4"/>
  <c r="D504" i="4"/>
  <c r="D503" i="4"/>
  <c r="D502" i="4"/>
  <c r="D501" i="4"/>
  <c r="D500" i="4"/>
  <c r="D499" i="4"/>
  <c r="D498" i="4"/>
  <c r="D497" i="4"/>
  <c r="D496" i="4"/>
  <c r="D495" i="4"/>
  <c r="D494" i="4"/>
  <c r="D493" i="4"/>
  <c r="D492" i="4"/>
  <c r="D491" i="4"/>
  <c r="D490" i="4"/>
  <c r="D489" i="4"/>
  <c r="D488" i="4"/>
  <c r="D487" i="4"/>
  <c r="D486" i="4"/>
  <c r="D485" i="4"/>
  <c r="D484" i="4"/>
  <c r="D483" i="4"/>
  <c r="D482" i="4"/>
  <c r="D481" i="4"/>
  <c r="D480" i="4"/>
  <c r="D479" i="4"/>
  <c r="D478" i="4"/>
  <c r="D477" i="4"/>
  <c r="D476" i="4"/>
  <c r="D475" i="4"/>
  <c r="D474" i="4"/>
  <c r="D473" i="4"/>
  <c r="D472" i="4"/>
  <c r="D471" i="4"/>
  <c r="D470" i="4"/>
  <c r="D469" i="4"/>
  <c r="D468" i="4"/>
  <c r="D466" i="4"/>
  <c r="D465" i="4"/>
  <c r="D464" i="4"/>
  <c r="D463" i="4"/>
  <c r="D462" i="4"/>
  <c r="D461" i="4"/>
  <c r="D460" i="4"/>
  <c r="D459" i="4"/>
  <c r="D458" i="4"/>
  <c r="D457" i="4"/>
  <c r="D456" i="4"/>
  <c r="D455" i="4"/>
  <c r="D454" i="4"/>
  <c r="D453" i="4"/>
  <c r="D452" i="4"/>
  <c r="D451" i="4"/>
  <c r="D450" i="4"/>
  <c r="D449" i="4"/>
  <c r="D448" i="4"/>
  <c r="D447" i="4"/>
  <c r="D446" i="4"/>
  <c r="D445" i="4"/>
  <c r="D444" i="4"/>
  <c r="D443" i="4"/>
  <c r="D442" i="4"/>
  <c r="D441" i="4"/>
  <c r="D440" i="4"/>
  <c r="D439" i="4"/>
  <c r="D438" i="4"/>
  <c r="D437" i="4"/>
  <c r="D436" i="4"/>
  <c r="D435" i="4"/>
  <c r="D434" i="4"/>
  <c r="D433" i="4"/>
  <c r="D432" i="4"/>
  <c r="D431" i="4"/>
  <c r="D430" i="4"/>
  <c r="D429" i="4"/>
  <c r="D428" i="4"/>
  <c r="D427" i="4"/>
  <c r="D426" i="4"/>
  <c r="D425" i="4"/>
  <c r="D424" i="4"/>
  <c r="D423" i="4"/>
  <c r="D422" i="4"/>
  <c r="D421" i="4"/>
  <c r="D420" i="4"/>
  <c r="D418" i="4"/>
  <c r="D417" i="4"/>
  <c r="D416" i="4"/>
  <c r="D415" i="4"/>
  <c r="D414" i="4"/>
  <c r="D413" i="4"/>
  <c r="D412" i="4"/>
  <c r="D411" i="4"/>
  <c r="D410" i="4"/>
  <c r="D409" i="4"/>
  <c r="D408" i="4"/>
  <c r="D407" i="4"/>
  <c r="D406" i="4"/>
  <c r="D405" i="4"/>
  <c r="D404" i="4"/>
  <c r="D403" i="4"/>
  <c r="D402" i="4"/>
  <c r="D401" i="4"/>
  <c r="D400" i="4"/>
  <c r="D399" i="4"/>
  <c r="D398" i="4"/>
  <c r="D397" i="4"/>
  <c r="D396" i="4"/>
  <c r="D395" i="4"/>
  <c r="D394" i="4"/>
  <c r="D393" i="4"/>
  <c r="D392" i="4"/>
  <c r="D391" i="4"/>
  <c r="D390" i="4"/>
  <c r="D389" i="4"/>
  <c r="D388" i="4"/>
  <c r="D387" i="4"/>
  <c r="D386" i="4"/>
  <c r="D385" i="4"/>
  <c r="D384" i="4"/>
  <c r="D383" i="4"/>
  <c r="D382" i="4"/>
  <c r="D381" i="4"/>
  <c r="D380" i="4"/>
  <c r="D379" i="4"/>
  <c r="D378" i="4"/>
  <c r="D377" i="4"/>
  <c r="D376" i="4"/>
  <c r="D375" i="4"/>
  <c r="D374" i="4"/>
  <c r="D373" i="4"/>
  <c r="D372" i="4"/>
  <c r="D370" i="4"/>
  <c r="D369" i="4"/>
  <c r="D368" i="4"/>
  <c r="D367" i="4"/>
  <c r="D366" i="4"/>
  <c r="D365" i="4"/>
  <c r="D364" i="4"/>
  <c r="D363" i="4"/>
  <c r="D362" i="4"/>
  <c r="D361" i="4"/>
  <c r="D360" i="4"/>
  <c r="D359" i="4"/>
  <c r="D358" i="4"/>
  <c r="D357" i="4"/>
  <c r="D356" i="4"/>
  <c r="D355" i="4"/>
  <c r="D354" i="4"/>
  <c r="D353" i="4"/>
  <c r="D352" i="4"/>
  <c r="D351" i="4"/>
  <c r="D350" i="4"/>
  <c r="D349" i="4"/>
  <c r="D348" i="4"/>
  <c r="D347" i="4"/>
  <c r="D346" i="4"/>
  <c r="D345" i="4"/>
  <c r="D344" i="4"/>
  <c r="D343" i="4"/>
  <c r="D342" i="4"/>
  <c r="D341" i="4"/>
  <c r="D340" i="4"/>
  <c r="D339" i="4"/>
  <c r="D338" i="4"/>
  <c r="D337" i="4"/>
  <c r="D336" i="4"/>
  <c r="D335" i="4"/>
  <c r="D334" i="4"/>
  <c r="D333" i="4"/>
  <c r="D332" i="4"/>
  <c r="D331" i="4"/>
  <c r="D330" i="4"/>
  <c r="D329" i="4"/>
  <c r="D328" i="4"/>
  <c r="D327" i="4"/>
  <c r="D326" i="4"/>
  <c r="D325" i="4"/>
  <c r="D324" i="4"/>
  <c r="D322" i="4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E521" i="3"/>
  <c r="M316" i="20" s="1"/>
  <c r="E520" i="3"/>
  <c r="M315" i="20" s="1"/>
  <c r="E519" i="3"/>
  <c r="M314" i="20" s="1"/>
  <c r="E518" i="3"/>
  <c r="M313" i="20" s="1"/>
  <c r="E517" i="3"/>
  <c r="M312" i="20" s="1"/>
  <c r="E516" i="3"/>
  <c r="M311" i="20" s="1"/>
  <c r="E515" i="3"/>
  <c r="M310" i="20" s="1"/>
  <c r="E514" i="3"/>
  <c r="M309" i="20" s="1"/>
  <c r="E513" i="3"/>
  <c r="M308" i="20" s="1"/>
  <c r="E512" i="3"/>
  <c r="M307" i="20" s="1"/>
  <c r="E511" i="3"/>
  <c r="M306" i="20" s="1"/>
  <c r="E510" i="3"/>
  <c r="M305" i="20" s="1"/>
  <c r="E509" i="3"/>
  <c r="M304" i="20" s="1"/>
  <c r="E508" i="3"/>
  <c r="M303" i="20" s="1"/>
  <c r="E507" i="3"/>
  <c r="M302" i="20" s="1"/>
  <c r="E506" i="3"/>
  <c r="M301" i="20" s="1"/>
  <c r="E505" i="3"/>
  <c r="M300" i="20" s="1"/>
  <c r="E504" i="3"/>
  <c r="M299" i="20" s="1"/>
  <c r="E503" i="3"/>
  <c r="M298" i="20" s="1"/>
  <c r="E502" i="3"/>
  <c r="M297" i="20" s="1"/>
  <c r="E501" i="3"/>
  <c r="M296" i="20" s="1"/>
  <c r="E500" i="3"/>
  <c r="M295" i="20" s="1"/>
  <c r="E499" i="3"/>
  <c r="M294" i="20" s="1"/>
  <c r="E488" i="3"/>
  <c r="M283" i="20" s="1"/>
  <c r="E487" i="3"/>
  <c r="M282" i="20" s="1"/>
  <c r="E486" i="3"/>
  <c r="M281" i="20" s="1"/>
  <c r="E485" i="3"/>
  <c r="M280" i="20" s="1"/>
  <c r="E484" i="3"/>
  <c r="M279" i="20" s="1"/>
  <c r="E483" i="3"/>
  <c r="M278" i="20" s="1"/>
  <c r="E482" i="3"/>
  <c r="M277" i="20" s="1"/>
  <c r="E481" i="3"/>
  <c r="M276" i="20" s="1"/>
  <c r="E480" i="3"/>
  <c r="M275" i="20" s="1"/>
  <c r="E479" i="3"/>
  <c r="M274" i="20" s="1"/>
  <c r="E478" i="3"/>
  <c r="M273" i="20" s="1"/>
  <c r="E477" i="3"/>
  <c r="M272" i="20" s="1"/>
  <c r="E476" i="3"/>
  <c r="M271" i="20" s="1"/>
  <c r="E475" i="3"/>
  <c r="M270" i="20" s="1"/>
  <c r="E474" i="3"/>
  <c r="M262" i="20" s="1"/>
  <c r="E473" i="3"/>
  <c r="M261" i="20" s="1"/>
  <c r="E472" i="3"/>
  <c r="M260" i="20" s="1"/>
  <c r="E471" i="3"/>
  <c r="M259" i="20" s="1"/>
  <c r="E470" i="3"/>
  <c r="M258" i="20" s="1"/>
  <c r="E469" i="3"/>
  <c r="M257" i="20" s="1"/>
  <c r="E468" i="3"/>
  <c r="M256" i="20" s="1"/>
  <c r="E467" i="3"/>
  <c r="M255" i="20" s="1"/>
  <c r="E466" i="3"/>
  <c r="M254" i="20" s="1"/>
  <c r="E465" i="3"/>
  <c r="M253" i="20" s="1"/>
  <c r="E464" i="3"/>
  <c r="M252" i="20" s="1"/>
  <c r="E463" i="3"/>
  <c r="M251" i="20" s="1"/>
  <c r="E462" i="3"/>
  <c r="M250" i="20" s="1"/>
  <c r="E461" i="3"/>
  <c r="M249" i="20" s="1"/>
  <c r="E460" i="3"/>
  <c r="M248" i="20" s="1"/>
  <c r="E459" i="3"/>
  <c r="M247" i="20" s="1"/>
  <c r="E458" i="3"/>
  <c r="M246" i="20" s="1"/>
  <c r="E457" i="3"/>
  <c r="M245" i="20" s="1"/>
  <c r="E456" i="3"/>
  <c r="M244" i="20" s="1"/>
  <c r="E455" i="3"/>
  <c r="M243" i="20" s="1"/>
  <c r="E454" i="3"/>
  <c r="M242" i="20" s="1"/>
  <c r="E453" i="3"/>
  <c r="K558" i="20" s="1"/>
  <c r="E452" i="3"/>
  <c r="K557" i="20" s="1"/>
  <c r="E451" i="3"/>
  <c r="K556" i="20" s="1"/>
  <c r="E450" i="3"/>
  <c r="K555" i="20" s="1"/>
  <c r="E449" i="3"/>
  <c r="K554" i="20" s="1"/>
  <c r="E448" i="3"/>
  <c r="K553" i="20" s="1"/>
  <c r="E447" i="3"/>
  <c r="K552" i="20" s="1"/>
  <c r="E446" i="3"/>
  <c r="K551" i="20" s="1"/>
  <c r="E445" i="3"/>
  <c r="K550" i="20" s="1"/>
  <c r="E444" i="3"/>
  <c r="K549" i="20" s="1"/>
  <c r="E443" i="3"/>
  <c r="K548" i="20" s="1"/>
  <c r="E442" i="3"/>
  <c r="K547" i="20" s="1"/>
  <c r="E441" i="3"/>
  <c r="K546" i="20" s="1"/>
  <c r="E440" i="3"/>
  <c r="K545" i="20" s="1"/>
  <c r="E439" i="3"/>
  <c r="K544" i="20" s="1"/>
  <c r="E438" i="3"/>
  <c r="K543" i="20" s="1"/>
  <c r="E437" i="3"/>
  <c r="K542" i="20" s="1"/>
  <c r="E436" i="3"/>
  <c r="K541" i="20" s="1"/>
  <c r="E435" i="3"/>
  <c r="K540" i="20" s="1"/>
  <c r="E434" i="3"/>
  <c r="K539" i="20" s="1"/>
  <c r="E433" i="3"/>
  <c r="K538" i="20" s="1"/>
  <c r="E432" i="3"/>
  <c r="K537" i="20" s="1"/>
  <c r="E431" i="3"/>
  <c r="K536" i="20" s="1"/>
  <c r="E430" i="3"/>
  <c r="K535" i="20" s="1"/>
  <c r="E429" i="3"/>
  <c r="K534" i="20" s="1"/>
  <c r="E428" i="3"/>
  <c r="K533" i="20" s="1"/>
  <c r="E427" i="3"/>
  <c r="K532" i="20" s="1"/>
  <c r="E426" i="3"/>
  <c r="K531" i="20" s="1"/>
  <c r="E425" i="3"/>
  <c r="K530" i="20" s="1"/>
  <c r="E424" i="3"/>
  <c r="K529" i="20" s="1"/>
  <c r="E423" i="3"/>
  <c r="K528" i="20" s="1"/>
  <c r="E422" i="3"/>
  <c r="K527" i="20" s="1"/>
  <c r="E421" i="3"/>
  <c r="K526" i="20" s="1"/>
  <c r="E420" i="3"/>
  <c r="K525" i="20" s="1"/>
  <c r="E419" i="3"/>
  <c r="K524" i="20" s="1"/>
  <c r="E418" i="3"/>
  <c r="K523" i="20" s="1"/>
  <c r="E417" i="3"/>
  <c r="K522" i="20" s="1"/>
  <c r="E416" i="3"/>
  <c r="K521" i="20" s="1"/>
  <c r="E415" i="3"/>
  <c r="K520" i="20" s="1"/>
  <c r="E414" i="3"/>
  <c r="K519" i="20" s="1"/>
  <c r="E413" i="3"/>
  <c r="K518" i="20" s="1"/>
  <c r="E412" i="3"/>
  <c r="K517" i="20" s="1"/>
  <c r="E411" i="3"/>
  <c r="K516" i="20" s="1"/>
  <c r="E410" i="3"/>
  <c r="K515" i="20" s="1"/>
  <c r="E409" i="3"/>
  <c r="K514" i="20" s="1"/>
  <c r="E408" i="3"/>
  <c r="K513" i="20" s="1"/>
  <c r="E407" i="3"/>
  <c r="K512" i="20" s="1"/>
  <c r="E406" i="3"/>
  <c r="K511" i="20" s="1"/>
  <c r="E405" i="3"/>
  <c r="K510" i="20" s="1"/>
  <c r="E404" i="3"/>
  <c r="K509" i="20" s="1"/>
  <c r="E403" i="3"/>
  <c r="K508" i="20" s="1"/>
  <c r="E402" i="3"/>
  <c r="K507" i="20" s="1"/>
  <c r="E401" i="3"/>
  <c r="K506" i="20" s="1"/>
  <c r="E400" i="3"/>
  <c r="K505" i="20" s="1"/>
  <c r="E399" i="3"/>
  <c r="K504" i="20" s="1"/>
  <c r="E398" i="3"/>
  <c r="K503" i="20" s="1"/>
  <c r="E397" i="3"/>
  <c r="K502" i="20" s="1"/>
  <c r="E396" i="3"/>
  <c r="K501" i="20" s="1"/>
  <c r="E395" i="3"/>
  <c r="K500" i="20" s="1"/>
  <c r="E394" i="3"/>
  <c r="K499" i="20" s="1"/>
  <c r="E393" i="3"/>
  <c r="K498" i="20" s="1"/>
  <c r="E392" i="3"/>
  <c r="K497" i="20" s="1"/>
  <c r="E391" i="3"/>
  <c r="K496" i="20" s="1"/>
  <c r="E390" i="3"/>
  <c r="K495" i="20" s="1"/>
  <c r="E389" i="3"/>
  <c r="K494" i="20" s="1"/>
  <c r="E388" i="3"/>
  <c r="K493" i="20" s="1"/>
  <c r="E387" i="3"/>
  <c r="K492" i="20" s="1"/>
  <c r="E386" i="3"/>
  <c r="K491" i="20" s="1"/>
  <c r="E385" i="3"/>
  <c r="K490" i="20" s="1"/>
  <c r="E384" i="3"/>
  <c r="K489" i="20" s="1"/>
  <c r="E383" i="3"/>
  <c r="K488" i="20" s="1"/>
  <c r="E382" i="3"/>
  <c r="K487" i="20" s="1"/>
  <c r="E381" i="3"/>
  <c r="K486" i="20" s="1"/>
  <c r="E380" i="3"/>
  <c r="K485" i="20" s="1"/>
  <c r="E379" i="3"/>
  <c r="K484" i="20" s="1"/>
  <c r="E378" i="3"/>
  <c r="K483" i="20" s="1"/>
  <c r="E377" i="3"/>
  <c r="K482" i="20" s="1"/>
  <c r="E376" i="3"/>
  <c r="K481" i="20" s="1"/>
  <c r="E375" i="3"/>
  <c r="K480" i="20" s="1"/>
  <c r="E374" i="3"/>
  <c r="K479" i="20" s="1"/>
  <c r="E373" i="3"/>
  <c r="K478" i="20" s="1"/>
  <c r="E372" i="3"/>
  <c r="K477" i="20" s="1"/>
  <c r="E371" i="3"/>
  <c r="K476" i="20" s="1"/>
  <c r="E370" i="3"/>
  <c r="K475" i="20" s="1"/>
  <c r="E369" i="3"/>
  <c r="K474" i="20" s="1"/>
  <c r="E368" i="3"/>
  <c r="K473" i="20" s="1"/>
  <c r="E367" i="3"/>
  <c r="K472" i="20" s="1"/>
  <c r="E366" i="3"/>
  <c r="K471" i="20" s="1"/>
  <c r="E365" i="3"/>
  <c r="K470" i="20" s="1"/>
  <c r="E364" i="3"/>
  <c r="K469" i="20" s="1"/>
  <c r="E363" i="3"/>
  <c r="K468" i="20" s="1"/>
  <c r="E362" i="3"/>
  <c r="K467" i="20" s="1"/>
  <c r="E361" i="3"/>
  <c r="K466" i="20" s="1"/>
  <c r="E360" i="3"/>
  <c r="K465" i="20" s="1"/>
  <c r="E359" i="3"/>
  <c r="K464" i="20" s="1"/>
  <c r="E358" i="3"/>
  <c r="K463" i="20" s="1"/>
  <c r="E357" i="3"/>
  <c r="K462" i="20" s="1"/>
  <c r="E356" i="3"/>
  <c r="K461" i="20" s="1"/>
  <c r="E355" i="3"/>
  <c r="K460" i="20" s="1"/>
  <c r="E354" i="3"/>
  <c r="K459" i="20" s="1"/>
  <c r="E353" i="3"/>
  <c r="K458" i="20" s="1"/>
  <c r="E352" i="3"/>
  <c r="K457" i="20" s="1"/>
  <c r="E351" i="3"/>
  <c r="K456" i="20" s="1"/>
  <c r="E350" i="3"/>
  <c r="K455" i="20" s="1"/>
  <c r="E349" i="3"/>
  <c r="K454" i="20" s="1"/>
  <c r="E348" i="3"/>
  <c r="K453" i="20" s="1"/>
  <c r="E347" i="3"/>
  <c r="K452" i="20" s="1"/>
  <c r="E346" i="3"/>
  <c r="K451" i="20" s="1"/>
  <c r="E345" i="3"/>
  <c r="K450" i="20" s="1"/>
  <c r="E344" i="3"/>
  <c r="K449" i="20" s="1"/>
  <c r="E343" i="3"/>
  <c r="K448" i="20" s="1"/>
  <c r="E342" i="3"/>
  <c r="K447" i="20" s="1"/>
  <c r="E341" i="3"/>
  <c r="K446" i="20" s="1"/>
  <c r="E340" i="3"/>
  <c r="K445" i="20" s="1"/>
  <c r="E339" i="3"/>
  <c r="K444" i="20" s="1"/>
  <c r="E338" i="3"/>
  <c r="K443" i="20" s="1"/>
  <c r="E337" i="3"/>
  <c r="K442" i="20" s="1"/>
  <c r="E336" i="3"/>
  <c r="K441" i="20" s="1"/>
  <c r="E335" i="3"/>
  <c r="K440" i="20" s="1"/>
  <c r="E334" i="3"/>
  <c r="K439" i="20" s="1"/>
  <c r="E333" i="3"/>
  <c r="K438" i="20" s="1"/>
  <c r="E332" i="3"/>
  <c r="K437" i="20" s="1"/>
  <c r="E331" i="3"/>
  <c r="K436" i="20" s="1"/>
  <c r="E330" i="3"/>
  <c r="K435" i="20" s="1"/>
  <c r="E329" i="3"/>
  <c r="K434" i="20" s="1"/>
  <c r="E328" i="3"/>
  <c r="K433" i="20" s="1"/>
  <c r="E327" i="3"/>
  <c r="K432" i="20" s="1"/>
  <c r="E326" i="3"/>
  <c r="K431" i="20" s="1"/>
  <c r="E325" i="3"/>
  <c r="K430" i="20" s="1"/>
  <c r="E324" i="3"/>
  <c r="K429" i="20" s="1"/>
  <c r="E323" i="3"/>
  <c r="K428" i="20" s="1"/>
  <c r="E322" i="3"/>
  <c r="K427" i="20" s="1"/>
  <c r="E321" i="3"/>
  <c r="K426" i="20" s="1"/>
  <c r="E320" i="3"/>
  <c r="K425" i="20" s="1"/>
  <c r="E319" i="3"/>
  <c r="K424" i="20" s="1"/>
  <c r="E318" i="3"/>
  <c r="K423" i="20" s="1"/>
  <c r="E317" i="3"/>
  <c r="K422" i="20" s="1"/>
  <c r="E316" i="3"/>
  <c r="K421" i="20" s="1"/>
  <c r="E315" i="3"/>
  <c r="K420" i="20" s="1"/>
  <c r="E314" i="3"/>
  <c r="K419" i="20" s="1"/>
  <c r="E313" i="3"/>
  <c r="K418" i="20" s="1"/>
  <c r="E312" i="3"/>
  <c r="K417" i="20" s="1"/>
  <c r="E311" i="3"/>
  <c r="K416" i="20" s="1"/>
  <c r="E310" i="3"/>
  <c r="K415" i="20" s="1"/>
  <c r="E309" i="3"/>
  <c r="K414" i="20" s="1"/>
  <c r="E308" i="3"/>
  <c r="K413" i="20" s="1"/>
  <c r="E307" i="3"/>
  <c r="K412" i="20" s="1"/>
  <c r="E306" i="3"/>
  <c r="K411" i="20" s="1"/>
  <c r="E305" i="3"/>
  <c r="I360" i="20" s="1"/>
  <c r="E304" i="3"/>
  <c r="I359" i="20" s="1"/>
  <c r="E303" i="3"/>
  <c r="I358" i="20" s="1"/>
  <c r="E302" i="3"/>
  <c r="I357" i="20" s="1"/>
  <c r="E301" i="3"/>
  <c r="I356" i="20" s="1"/>
  <c r="E300" i="3"/>
  <c r="I355" i="20" s="1"/>
  <c r="E299" i="3"/>
  <c r="I354" i="20" s="1"/>
  <c r="E298" i="3"/>
  <c r="I353" i="20" s="1"/>
  <c r="E297" i="3"/>
  <c r="I352" i="20" s="1"/>
  <c r="E296" i="3"/>
  <c r="I351" i="20" s="1"/>
  <c r="E295" i="3"/>
  <c r="I350" i="20" s="1"/>
  <c r="E294" i="3"/>
  <c r="I349" i="20" s="1"/>
  <c r="E293" i="3"/>
  <c r="I348" i="20" s="1"/>
  <c r="E292" i="3"/>
  <c r="I347" i="20" s="1"/>
  <c r="E291" i="3"/>
  <c r="I346" i="20" s="1"/>
  <c r="E290" i="3"/>
  <c r="I345" i="20" s="1"/>
  <c r="E289" i="3"/>
  <c r="I344" i="20" s="1"/>
  <c r="E288" i="3"/>
  <c r="I343" i="20" s="1"/>
  <c r="E287" i="3"/>
  <c r="I342" i="20" s="1"/>
  <c r="E286" i="3"/>
  <c r="I341" i="20" s="1"/>
  <c r="E285" i="3"/>
  <c r="I340" i="20" s="1"/>
  <c r="E284" i="3"/>
  <c r="I339" i="20" s="1"/>
  <c r="E283" i="3"/>
  <c r="I338" i="20" s="1"/>
  <c r="E282" i="3"/>
  <c r="I337" i="20" s="1"/>
  <c r="E281" i="3"/>
  <c r="I336" i="20" s="1"/>
  <c r="E280" i="3"/>
  <c r="I335" i="20" s="1"/>
  <c r="E279" i="3"/>
  <c r="I334" i="20" s="1"/>
  <c r="E278" i="3"/>
  <c r="I333" i="20" s="1"/>
  <c r="E277" i="3"/>
  <c r="I332" i="20" s="1"/>
  <c r="E276" i="3"/>
  <c r="I331" i="20" s="1"/>
  <c r="E275" i="3"/>
  <c r="I330" i="20" s="1"/>
  <c r="E274" i="3"/>
  <c r="I329" i="20" s="1"/>
  <c r="E273" i="3"/>
  <c r="I328" i="20" s="1"/>
  <c r="E272" i="3"/>
  <c r="I327" i="20" s="1"/>
  <c r="E271" i="3"/>
  <c r="I326" i="20" s="1"/>
  <c r="E270" i="3"/>
  <c r="I325" i="20" s="1"/>
  <c r="E269" i="3"/>
  <c r="I324" i="20" s="1"/>
  <c r="E268" i="3"/>
  <c r="I323" i="20" s="1"/>
  <c r="E267" i="3"/>
  <c r="I322" i="20" s="1"/>
  <c r="E266" i="3"/>
  <c r="I321" i="20" s="1"/>
  <c r="E265" i="3"/>
  <c r="I320" i="20" s="1"/>
  <c r="E264" i="3"/>
  <c r="I319" i="20" s="1"/>
  <c r="E263" i="3"/>
  <c r="I318" i="20" s="1"/>
  <c r="E262" i="3"/>
  <c r="I317" i="20" s="1"/>
  <c r="E261" i="3"/>
  <c r="I316" i="20" s="1"/>
  <c r="E260" i="3"/>
  <c r="I315" i="20" s="1"/>
  <c r="E259" i="3"/>
  <c r="I314" i="20" s="1"/>
  <c r="E258" i="3"/>
  <c r="I313" i="20" s="1"/>
  <c r="E257" i="3"/>
  <c r="I312" i="20" s="1"/>
  <c r="E256" i="3"/>
  <c r="I311" i="20" s="1"/>
  <c r="E255" i="3"/>
  <c r="I310" i="20" s="1"/>
  <c r="E254" i="3"/>
  <c r="I309" i="20" s="1"/>
  <c r="E253" i="3"/>
  <c r="I308" i="20" s="1"/>
  <c r="E252" i="3"/>
  <c r="I307" i="20" s="1"/>
  <c r="E251" i="3"/>
  <c r="I306" i="20" s="1"/>
  <c r="E250" i="3"/>
  <c r="I305" i="20" s="1"/>
  <c r="E249" i="3"/>
  <c r="I304" i="20" s="1"/>
  <c r="E248" i="3"/>
  <c r="I303" i="20" s="1"/>
  <c r="E247" i="3"/>
  <c r="I302" i="20" s="1"/>
  <c r="E246" i="3"/>
  <c r="I301" i="20" s="1"/>
  <c r="E245" i="3"/>
  <c r="I300" i="20" s="1"/>
  <c r="E244" i="3"/>
  <c r="I299" i="20" s="1"/>
  <c r="E243" i="3"/>
  <c r="I298" i="20" s="1"/>
  <c r="E242" i="3"/>
  <c r="I297" i="20" s="1"/>
  <c r="E241" i="3"/>
  <c r="I296" i="20" s="1"/>
  <c r="E240" i="3"/>
  <c r="I295" i="20" s="1"/>
  <c r="E239" i="3"/>
  <c r="I294" i="20" s="1"/>
  <c r="E238" i="3"/>
  <c r="I293" i="20" s="1"/>
  <c r="E237" i="3"/>
  <c r="I292" i="20" s="1"/>
  <c r="E236" i="3"/>
  <c r="I291" i="20" s="1"/>
  <c r="E235" i="3"/>
  <c r="I290" i="20" s="1"/>
  <c r="E234" i="3"/>
  <c r="I289" i="20" s="1"/>
  <c r="E233" i="3"/>
  <c r="I288" i="20" s="1"/>
  <c r="E232" i="3"/>
  <c r="I287" i="20" s="1"/>
  <c r="E231" i="3"/>
  <c r="I286" i="20" s="1"/>
  <c r="E230" i="3"/>
  <c r="I285" i="20" s="1"/>
  <c r="E229" i="3"/>
  <c r="I284" i="20" s="1"/>
  <c r="E228" i="3"/>
  <c r="I283" i="20" s="1"/>
  <c r="E227" i="3"/>
  <c r="I282" i="20" s="1"/>
  <c r="E226" i="3"/>
  <c r="I281" i="20" s="1"/>
  <c r="E225" i="3"/>
  <c r="I280" i="20" s="1"/>
  <c r="E224" i="3"/>
  <c r="I279" i="20" s="1"/>
  <c r="E223" i="3"/>
  <c r="I278" i="20" s="1"/>
  <c r="E222" i="3"/>
  <c r="I277" i="20" s="1"/>
  <c r="E221" i="3"/>
  <c r="I276" i="20" s="1"/>
  <c r="E220" i="3"/>
  <c r="I275" i="20" s="1"/>
  <c r="E219" i="3"/>
  <c r="I274" i="20" s="1"/>
  <c r="E218" i="3"/>
  <c r="I273" i="20" s="1"/>
  <c r="E217" i="3"/>
  <c r="I272" i="20" s="1"/>
  <c r="E216" i="3"/>
  <c r="I271" i="20" s="1"/>
  <c r="E215" i="3"/>
  <c r="I270" i="20" s="1"/>
  <c r="E214" i="3"/>
  <c r="I269" i="20" s="1"/>
  <c r="E213" i="3"/>
  <c r="I268" i="20" s="1"/>
  <c r="E212" i="3"/>
  <c r="I267" i="20" s="1"/>
  <c r="E211" i="3"/>
  <c r="I266" i="20" s="1"/>
  <c r="E210" i="3"/>
  <c r="I265" i="20" s="1"/>
  <c r="E209" i="3"/>
  <c r="I264" i="20" s="1"/>
  <c r="E208" i="3"/>
  <c r="I263" i="20" s="1"/>
  <c r="E207" i="3"/>
  <c r="I262" i="20" s="1"/>
  <c r="E206" i="3"/>
  <c r="I261" i="20" s="1"/>
  <c r="E205" i="3"/>
  <c r="I260" i="20" s="1"/>
  <c r="E204" i="3"/>
  <c r="I259" i="20" s="1"/>
  <c r="E203" i="3"/>
  <c r="I258" i="20" s="1"/>
  <c r="E202" i="3"/>
  <c r="I257" i="20" s="1"/>
  <c r="E201" i="3"/>
  <c r="I256" i="20" s="1"/>
  <c r="E200" i="3"/>
  <c r="I255" i="20" s="1"/>
  <c r="E199" i="3"/>
  <c r="G298" i="20" s="1"/>
  <c r="E198" i="3"/>
  <c r="G297" i="20" s="1"/>
  <c r="E197" i="3"/>
  <c r="G296" i="20" s="1"/>
  <c r="E196" i="3"/>
  <c r="G295" i="20" s="1"/>
  <c r="E195" i="3"/>
  <c r="G294" i="20" s="1"/>
  <c r="E194" i="3"/>
  <c r="G293" i="20" s="1"/>
  <c r="E193" i="3"/>
  <c r="G292" i="20" s="1"/>
  <c r="E192" i="3"/>
  <c r="G291" i="20" s="1"/>
  <c r="E191" i="3"/>
  <c r="G290" i="20" s="1"/>
  <c r="E190" i="3"/>
  <c r="G289" i="20" s="1"/>
  <c r="E189" i="3"/>
  <c r="G288" i="20" s="1"/>
  <c r="E188" i="3"/>
  <c r="G287" i="20" s="1"/>
  <c r="E187" i="3"/>
  <c r="G286" i="20" s="1"/>
  <c r="E186" i="3"/>
  <c r="G285" i="20" s="1"/>
  <c r="E185" i="3"/>
  <c r="G284" i="20" s="1"/>
  <c r="E184" i="3"/>
  <c r="G283" i="20" s="1"/>
  <c r="E183" i="3"/>
  <c r="G282" i="20" s="1"/>
  <c r="E182" i="3"/>
  <c r="G281" i="20" s="1"/>
  <c r="E181" i="3"/>
  <c r="G280" i="20" s="1"/>
  <c r="E180" i="3"/>
  <c r="G279" i="20" s="1"/>
  <c r="E179" i="3"/>
  <c r="G278" i="20" s="1"/>
  <c r="E178" i="3"/>
  <c r="E173" i="20" s="1"/>
  <c r="E177" i="3"/>
  <c r="E172" i="20" s="1"/>
  <c r="E176" i="3"/>
  <c r="E171" i="20" s="1"/>
  <c r="E175" i="3"/>
  <c r="E170" i="20" s="1"/>
  <c r="E174" i="3"/>
  <c r="E169" i="20" s="1"/>
  <c r="E173" i="3"/>
  <c r="E168" i="20" s="1"/>
  <c r="E172" i="3"/>
  <c r="E167" i="20" s="1"/>
  <c r="E171" i="3"/>
  <c r="E166" i="20" s="1"/>
  <c r="E170" i="3"/>
  <c r="E165" i="20" s="1"/>
  <c r="E169" i="3"/>
  <c r="E164" i="20" s="1"/>
  <c r="E168" i="3"/>
  <c r="E163" i="20" s="1"/>
  <c r="E167" i="3"/>
  <c r="E162" i="20" s="1"/>
  <c r="E166" i="3"/>
  <c r="E161" i="20" s="1"/>
  <c r="E165" i="3"/>
  <c r="E160" i="20" s="1"/>
  <c r="E164" i="3"/>
  <c r="C522" i="20" s="1"/>
  <c r="E163" i="3"/>
  <c r="C521" i="20" s="1"/>
  <c r="E162" i="3"/>
  <c r="C520" i="20" s="1"/>
  <c r="E161" i="3"/>
  <c r="C519" i="20" s="1"/>
  <c r="E160" i="3"/>
  <c r="C518" i="20" s="1"/>
  <c r="E159" i="3"/>
  <c r="C517" i="20" s="1"/>
  <c r="E158" i="3"/>
  <c r="C516" i="20" s="1"/>
  <c r="E157" i="3"/>
  <c r="C515" i="20" s="1"/>
  <c r="E156" i="3"/>
  <c r="C514" i="20" s="1"/>
  <c r="E155" i="3"/>
  <c r="C513" i="20" s="1"/>
  <c r="E154" i="3"/>
  <c r="C512" i="20" s="1"/>
  <c r="E153" i="3"/>
  <c r="C511" i="20" s="1"/>
  <c r="E152" i="3"/>
  <c r="C510" i="20" s="1"/>
  <c r="E151" i="3"/>
  <c r="C509" i="20" s="1"/>
  <c r="E150" i="3"/>
  <c r="C508" i="20" s="1"/>
  <c r="E149" i="3"/>
  <c r="C507" i="20" s="1"/>
  <c r="E148" i="3"/>
  <c r="C506" i="20" s="1"/>
  <c r="E147" i="3"/>
  <c r="C505" i="20" s="1"/>
  <c r="E146" i="3"/>
  <c r="C504" i="20" s="1"/>
  <c r="E145" i="3"/>
  <c r="C503" i="20" s="1"/>
  <c r="E144" i="3"/>
  <c r="C502" i="20" s="1"/>
  <c r="E143" i="3"/>
  <c r="C501" i="20" s="1"/>
  <c r="E142" i="3"/>
  <c r="C500" i="20" s="1"/>
  <c r="E141" i="3"/>
  <c r="C499" i="20" s="1"/>
  <c r="E140" i="3"/>
  <c r="C498" i="20" s="1"/>
  <c r="E139" i="3"/>
  <c r="C497" i="20" s="1"/>
  <c r="E138" i="3"/>
  <c r="C496" i="20" s="1"/>
  <c r="E137" i="3"/>
  <c r="C495" i="20" s="1"/>
  <c r="E136" i="3"/>
  <c r="C494" i="20" s="1"/>
  <c r="E135" i="3"/>
  <c r="C493" i="20" s="1"/>
  <c r="E134" i="3"/>
  <c r="C492" i="20" s="1"/>
  <c r="E133" i="3"/>
  <c r="C491" i="20" s="1"/>
  <c r="E132" i="3"/>
  <c r="C490" i="20" s="1"/>
  <c r="E131" i="3"/>
  <c r="C489" i="20" s="1"/>
  <c r="E130" i="3"/>
  <c r="C488" i="20" s="1"/>
  <c r="E129" i="3"/>
  <c r="C487" i="20" s="1"/>
  <c r="E128" i="3"/>
  <c r="C486" i="20" s="1"/>
  <c r="E127" i="3"/>
  <c r="C485" i="20" s="1"/>
  <c r="E126" i="3"/>
  <c r="C484" i="20" s="1"/>
  <c r="E125" i="3"/>
  <c r="C483" i="20" s="1"/>
  <c r="E124" i="3"/>
  <c r="C482" i="20" s="1"/>
  <c r="E123" i="3"/>
  <c r="C481" i="20" s="1"/>
  <c r="E122" i="3"/>
  <c r="C480" i="20" s="1"/>
  <c r="E121" i="3"/>
  <c r="C479" i="20" s="1"/>
  <c r="E120" i="3"/>
  <c r="C478" i="20" s="1"/>
  <c r="E119" i="3"/>
  <c r="C477" i="20" s="1"/>
  <c r="E118" i="3"/>
  <c r="C476" i="20" s="1"/>
  <c r="E117" i="3"/>
  <c r="C475" i="20" s="1"/>
  <c r="E116" i="3"/>
  <c r="C474" i="20" s="1"/>
  <c r="E115" i="3"/>
  <c r="C473" i="20" s="1"/>
  <c r="E114" i="3"/>
  <c r="C472" i="20" s="1"/>
  <c r="E113" i="3"/>
  <c r="C471" i="20" s="1"/>
  <c r="E112" i="3"/>
  <c r="C470" i="20" s="1"/>
  <c r="E111" i="3"/>
  <c r="C469" i="20" s="1"/>
  <c r="E110" i="3"/>
  <c r="C468" i="20" s="1"/>
  <c r="E109" i="3"/>
  <c r="C467" i="20" s="1"/>
  <c r="E108" i="3"/>
  <c r="C466" i="20" s="1"/>
  <c r="E107" i="3"/>
  <c r="C465" i="20" s="1"/>
  <c r="E106" i="3"/>
  <c r="C464" i="20" s="1"/>
  <c r="E105" i="3"/>
  <c r="C463" i="20" s="1"/>
  <c r="E104" i="3"/>
  <c r="C462" i="20" s="1"/>
  <c r="E103" i="3"/>
  <c r="C461" i="20" s="1"/>
  <c r="E102" i="3"/>
  <c r="C460" i="20" s="1"/>
  <c r="E101" i="3"/>
  <c r="C459" i="20" s="1"/>
  <c r="E100" i="3"/>
  <c r="C458" i="20" s="1"/>
  <c r="E99" i="3"/>
  <c r="C457" i="20" s="1"/>
  <c r="E98" i="3"/>
  <c r="C456" i="20" s="1"/>
  <c r="E97" i="3"/>
  <c r="C455" i="20" s="1"/>
  <c r="E96" i="3"/>
  <c r="C454" i="20" s="1"/>
  <c r="E95" i="3"/>
  <c r="C453" i="20" s="1"/>
  <c r="E94" i="3"/>
  <c r="C452" i="20" s="1"/>
  <c r="E93" i="3"/>
  <c r="C451" i="20" s="1"/>
  <c r="E92" i="3"/>
  <c r="C450" i="20" s="1"/>
  <c r="E91" i="3"/>
  <c r="C449" i="20" s="1"/>
  <c r="E90" i="3"/>
  <c r="C448" i="20" s="1"/>
  <c r="E89" i="3"/>
  <c r="C447" i="20" s="1"/>
  <c r="E88" i="3"/>
  <c r="C446" i="20" s="1"/>
  <c r="C445" i="20"/>
  <c r="E86" i="3"/>
  <c r="C444" i="20" s="1"/>
  <c r="E85" i="3"/>
  <c r="C443" i="20" s="1"/>
  <c r="E84" i="3"/>
  <c r="C442" i="20" s="1"/>
  <c r="E83" i="3"/>
  <c r="C441" i="20" s="1"/>
  <c r="M18" i="20"/>
  <c r="K13" i="20"/>
  <c r="G13" i="20"/>
  <c r="D1709" i="1"/>
  <c r="D1707" i="1"/>
  <c r="D1706" i="1"/>
  <c r="D1705" i="1"/>
  <c r="D1704" i="1"/>
  <c r="D1703" i="1"/>
  <c r="D1702" i="1"/>
  <c r="D1700" i="1"/>
  <c r="D1699" i="1"/>
  <c r="D1698" i="1"/>
  <c r="D1697" i="1"/>
  <c r="D1695" i="1"/>
  <c r="D1693" i="1"/>
  <c r="D1692" i="1"/>
  <c r="D1691" i="1"/>
  <c r="D1690" i="1"/>
  <c r="D1688" i="1"/>
  <c r="D1687" i="1"/>
  <c r="D1686" i="1"/>
  <c r="D1685" i="1"/>
  <c r="D1684" i="1"/>
  <c r="D1683" i="1"/>
  <c r="D1681" i="1"/>
  <c r="D1680" i="1"/>
  <c r="D1679" i="1"/>
  <c r="D1678" i="1"/>
  <c r="D1677" i="1"/>
  <c r="D1676" i="1"/>
  <c r="D1674" i="1"/>
  <c r="D1672" i="1"/>
  <c r="D1671" i="1"/>
  <c r="D1670" i="1"/>
  <c r="D1669" i="1"/>
  <c r="D1668" i="1"/>
  <c r="D1661" i="1"/>
  <c r="D1659" i="1"/>
  <c r="M24" i="20" s="1"/>
  <c r="D1657" i="1"/>
  <c r="M22" i="20" s="1"/>
  <c r="D1654" i="1"/>
  <c r="D1652" i="1"/>
  <c r="K31" i="20" s="1"/>
  <c r="D1650" i="1"/>
  <c r="K29" i="20" s="1"/>
  <c r="D1647" i="1"/>
  <c r="D1645" i="1"/>
  <c r="I19" i="20" s="1"/>
  <c r="D1640" i="1"/>
  <c r="D1639" i="1"/>
  <c r="G25" i="20" s="1"/>
  <c r="D1638" i="1"/>
  <c r="G24" i="20" s="1"/>
  <c r="D1636" i="1"/>
  <c r="G22" i="20" s="1"/>
  <c r="D1633" i="1"/>
  <c r="D1632" i="1"/>
  <c r="E15" i="20" s="1"/>
  <c r="D1631" i="1"/>
  <c r="E14" i="20" s="1"/>
  <c r="D1629" i="1"/>
  <c r="E12" i="20" s="1"/>
  <c r="D1626" i="1"/>
  <c r="D1624" i="1"/>
  <c r="C36" i="20" s="1"/>
  <c r="D1623" i="1"/>
  <c r="C35" i="20" s="1"/>
  <c r="D1622" i="1"/>
  <c r="C34" i="20" s="1"/>
  <c r="D1621" i="1"/>
  <c r="C33" i="20" s="1"/>
  <c r="D1620" i="1"/>
  <c r="C32" i="20" s="1"/>
  <c r="D1615" i="1"/>
  <c r="M241" i="20" s="1"/>
  <c r="D1614" i="1"/>
  <c r="M240" i="20" s="1"/>
  <c r="D1613" i="1"/>
  <c r="M239" i="20" s="1"/>
  <c r="D1612" i="1"/>
  <c r="M238" i="20" s="1"/>
  <c r="D1611" i="1"/>
  <c r="M237" i="20" s="1"/>
  <c r="D1610" i="1"/>
  <c r="M236" i="20" s="1"/>
  <c r="D1609" i="1"/>
  <c r="M235" i="20" s="1"/>
  <c r="D1608" i="1"/>
  <c r="M234" i="20" s="1"/>
  <c r="D1607" i="1"/>
  <c r="M233" i="20" s="1"/>
  <c r="D1605" i="1"/>
  <c r="M231" i="20" s="1"/>
  <c r="D1604" i="1"/>
  <c r="M230" i="20" s="1"/>
  <c r="D1603" i="1"/>
  <c r="M229" i="20" s="1"/>
  <c r="D1602" i="1"/>
  <c r="M228" i="20" s="1"/>
  <c r="D1601" i="1"/>
  <c r="M227" i="20" s="1"/>
  <c r="D1600" i="1"/>
  <c r="M226" i="20" s="1"/>
  <c r="D1599" i="1"/>
  <c r="M225" i="20" s="1"/>
  <c r="D1598" i="1"/>
  <c r="M224" i="20" s="1"/>
  <c r="D1597" i="1"/>
  <c r="M223" i="20" s="1"/>
  <c r="D1596" i="1"/>
  <c r="M222" i="20" s="1"/>
  <c r="D1595" i="1"/>
  <c r="M221" i="20" s="1"/>
  <c r="D1594" i="1"/>
  <c r="M220" i="20" s="1"/>
  <c r="D1593" i="1"/>
  <c r="M219" i="20" s="1"/>
  <c r="D1592" i="1"/>
  <c r="M218" i="20" s="1"/>
  <c r="D1591" i="1"/>
  <c r="M217" i="20" s="1"/>
  <c r="D1590" i="1"/>
  <c r="M216" i="20" s="1"/>
  <c r="D1589" i="1"/>
  <c r="M215" i="20" s="1"/>
  <c r="D1588" i="1"/>
  <c r="M214" i="20" s="1"/>
  <c r="D1587" i="1"/>
  <c r="M213" i="20" s="1"/>
  <c r="D1586" i="1"/>
  <c r="M212" i="20" s="1"/>
  <c r="D1585" i="1"/>
  <c r="M211" i="20" s="1"/>
  <c r="D1584" i="1"/>
  <c r="M210" i="20" s="1"/>
  <c r="D1583" i="1"/>
  <c r="M209" i="20" s="1"/>
  <c r="D1582" i="1"/>
  <c r="M208" i="20" s="1"/>
  <c r="D1581" i="1"/>
  <c r="M207" i="20" s="1"/>
  <c r="D1580" i="1"/>
  <c r="M206" i="20" s="1"/>
  <c r="D1579" i="1"/>
  <c r="M205" i="20" s="1"/>
  <c r="D1578" i="1"/>
  <c r="M204" i="20" s="1"/>
  <c r="D1577" i="1"/>
  <c r="M203" i="20" s="1"/>
  <c r="D1576" i="1"/>
  <c r="M202" i="20" s="1"/>
  <c r="D1575" i="1"/>
  <c r="M201" i="20" s="1"/>
  <c r="D1574" i="1"/>
  <c r="M200" i="20" s="1"/>
  <c r="D1573" i="1"/>
  <c r="M199" i="20" s="1"/>
  <c r="D1572" i="1"/>
  <c r="M198" i="20" s="1"/>
  <c r="D1571" i="1"/>
  <c r="M197" i="20" s="1"/>
  <c r="D1570" i="1"/>
  <c r="M196" i="20" s="1"/>
  <c r="D1569" i="1"/>
  <c r="M195" i="20" s="1"/>
  <c r="D1568" i="1"/>
  <c r="M194" i="20" s="1"/>
  <c r="D1567" i="1"/>
  <c r="M193" i="20" s="1"/>
  <c r="D1566" i="1"/>
  <c r="M192" i="20" s="1"/>
  <c r="D1565" i="1"/>
  <c r="M191" i="20" s="1"/>
  <c r="D1564" i="1"/>
  <c r="M190" i="20" s="1"/>
  <c r="D1563" i="1"/>
  <c r="M189" i="20" s="1"/>
  <c r="D1562" i="1"/>
  <c r="M188" i="20" s="1"/>
  <c r="D1561" i="1"/>
  <c r="M187" i="20" s="1"/>
  <c r="D1560" i="1"/>
  <c r="M186" i="20" s="1"/>
  <c r="D1559" i="1"/>
  <c r="M185" i="20" s="1"/>
  <c r="D1558" i="1"/>
  <c r="M184" i="20" s="1"/>
  <c r="D1557" i="1"/>
  <c r="M183" i="20" s="1"/>
  <c r="D1556" i="1"/>
  <c r="M182" i="20" s="1"/>
  <c r="D1555" i="1"/>
  <c r="M181" i="20" s="1"/>
  <c r="D1554" i="1"/>
  <c r="M180" i="20" s="1"/>
  <c r="D1553" i="1"/>
  <c r="M179" i="20" s="1"/>
  <c r="D1552" i="1"/>
  <c r="M178" i="20" s="1"/>
  <c r="D1551" i="1"/>
  <c r="M177" i="20" s="1"/>
  <c r="D1550" i="1"/>
  <c r="M176" i="20" s="1"/>
  <c r="D1549" i="1"/>
  <c r="M175" i="20" s="1"/>
  <c r="D1548" i="1"/>
  <c r="M174" i="20" s="1"/>
  <c r="D1547" i="1"/>
  <c r="M173" i="20" s="1"/>
  <c r="D1546" i="1"/>
  <c r="M172" i="20" s="1"/>
  <c r="D1545" i="1"/>
  <c r="M171" i="20" s="1"/>
  <c r="D1544" i="1"/>
  <c r="M170" i="20" s="1"/>
  <c r="D1543" i="1"/>
  <c r="M169" i="20" s="1"/>
  <c r="D1542" i="1"/>
  <c r="M168" i="20" s="1"/>
  <c r="D1541" i="1"/>
  <c r="M167" i="20" s="1"/>
  <c r="D1540" i="1"/>
  <c r="M166" i="20" s="1"/>
  <c r="D1539" i="1"/>
  <c r="M165" i="20" s="1"/>
  <c r="D1538" i="1"/>
  <c r="M164" i="20" s="1"/>
  <c r="D1537" i="1"/>
  <c r="M163" i="20" s="1"/>
  <c r="D1536" i="1"/>
  <c r="M162" i="20" s="1"/>
  <c r="D1535" i="1"/>
  <c r="M161" i="20" s="1"/>
  <c r="D1534" i="1"/>
  <c r="M160" i="20" s="1"/>
  <c r="D1533" i="1"/>
  <c r="M159" i="20" s="1"/>
  <c r="D1532" i="1"/>
  <c r="M158" i="20" s="1"/>
  <c r="D1531" i="1"/>
  <c r="M157" i="20" s="1"/>
  <c r="D1530" i="1"/>
  <c r="M156" i="20" s="1"/>
  <c r="D1529" i="1"/>
  <c r="M155" i="20" s="1"/>
  <c r="D1528" i="1"/>
  <c r="M154" i="20" s="1"/>
  <c r="D1527" i="1"/>
  <c r="M153" i="20" s="1"/>
  <c r="D1526" i="1"/>
  <c r="M152" i="20" s="1"/>
  <c r="D1525" i="1"/>
  <c r="M151" i="20" s="1"/>
  <c r="D1524" i="1"/>
  <c r="M150" i="20" s="1"/>
  <c r="D1523" i="1"/>
  <c r="M149" i="20" s="1"/>
  <c r="D1522" i="1"/>
  <c r="M148" i="20" s="1"/>
  <c r="D1521" i="1"/>
  <c r="M147" i="20" s="1"/>
  <c r="D1520" i="1"/>
  <c r="M146" i="20" s="1"/>
  <c r="D1519" i="1"/>
  <c r="M145" i="20" s="1"/>
  <c r="D1518" i="1"/>
  <c r="M144" i="20" s="1"/>
  <c r="D1517" i="1"/>
  <c r="M143" i="20" s="1"/>
  <c r="D1516" i="1"/>
  <c r="M142" i="20" s="1"/>
  <c r="D1515" i="1"/>
  <c r="M141" i="20" s="1"/>
  <c r="D1514" i="1"/>
  <c r="M140" i="20" s="1"/>
  <c r="D1513" i="1"/>
  <c r="M139" i="20" s="1"/>
  <c r="D1512" i="1"/>
  <c r="M138" i="20" s="1"/>
  <c r="D1511" i="1"/>
  <c r="M137" i="20" s="1"/>
  <c r="D1510" i="1"/>
  <c r="M136" i="20" s="1"/>
  <c r="D1509" i="1"/>
  <c r="M135" i="20" s="1"/>
  <c r="D1508" i="1"/>
  <c r="M134" i="20" s="1"/>
  <c r="D1507" i="1"/>
  <c r="M133" i="20" s="1"/>
  <c r="D1506" i="1"/>
  <c r="M132" i="20" s="1"/>
  <c r="D1505" i="1"/>
  <c r="M131" i="20" s="1"/>
  <c r="D1504" i="1"/>
  <c r="M130" i="20" s="1"/>
  <c r="D1503" i="1"/>
  <c r="M129" i="20" s="1"/>
  <c r="D1502" i="1"/>
  <c r="M128" i="20" s="1"/>
  <c r="D1501" i="1"/>
  <c r="M127" i="20" s="1"/>
  <c r="D1500" i="1"/>
  <c r="M126" i="20" s="1"/>
  <c r="D1499" i="1"/>
  <c r="M125" i="20" s="1"/>
  <c r="D1498" i="1"/>
  <c r="M124" i="20" s="1"/>
  <c r="D1497" i="1"/>
  <c r="M123" i="20" s="1"/>
  <c r="D1496" i="1"/>
  <c r="M122" i="20" s="1"/>
  <c r="D1495" i="1"/>
  <c r="M121" i="20" s="1"/>
  <c r="D1494" i="1"/>
  <c r="M120" i="20" s="1"/>
  <c r="D1493" i="1"/>
  <c r="M119" i="20" s="1"/>
  <c r="D1492" i="1"/>
  <c r="M118" i="20" s="1"/>
  <c r="D1491" i="1"/>
  <c r="M117" i="20" s="1"/>
  <c r="D1490" i="1"/>
  <c r="M116" i="20" s="1"/>
  <c r="D1489" i="1"/>
  <c r="M115" i="20" s="1"/>
  <c r="D1488" i="1"/>
  <c r="M114" i="20" s="1"/>
  <c r="D1487" i="1"/>
  <c r="M113" i="20" s="1"/>
  <c r="D1486" i="1"/>
  <c r="M112" i="20" s="1"/>
  <c r="D1485" i="1"/>
  <c r="M111" i="20" s="1"/>
  <c r="D1484" i="1"/>
  <c r="M110" i="20" s="1"/>
  <c r="D1483" i="1"/>
  <c r="M109" i="20" s="1"/>
  <c r="D1482" i="1"/>
  <c r="M108" i="20" s="1"/>
  <c r="D1481" i="1"/>
  <c r="M107" i="20" s="1"/>
  <c r="D1480" i="1"/>
  <c r="M106" i="20" s="1"/>
  <c r="D1479" i="1"/>
  <c r="M105" i="20" s="1"/>
  <c r="D1478" i="1"/>
  <c r="M104" i="20" s="1"/>
  <c r="D1477" i="1"/>
  <c r="M103" i="20" s="1"/>
  <c r="D1476" i="1"/>
  <c r="M102" i="20" s="1"/>
  <c r="D1475" i="1"/>
  <c r="M101" i="20" s="1"/>
  <c r="D1474" i="1"/>
  <c r="M100" i="20" s="1"/>
  <c r="D1473" i="1"/>
  <c r="M99" i="20" s="1"/>
  <c r="D1472" i="1"/>
  <c r="M98" i="20" s="1"/>
  <c r="D1471" i="1"/>
  <c r="M97" i="20" s="1"/>
  <c r="D1470" i="1"/>
  <c r="M96" i="20" s="1"/>
  <c r="D1469" i="1"/>
  <c r="M95" i="20" s="1"/>
  <c r="D1468" i="1"/>
  <c r="M94" i="20" s="1"/>
  <c r="D1467" i="1"/>
  <c r="M93" i="20" s="1"/>
  <c r="D1466" i="1"/>
  <c r="M92" i="20" s="1"/>
  <c r="D1465" i="1"/>
  <c r="M91" i="20" s="1"/>
  <c r="D1464" i="1"/>
  <c r="M90" i="20" s="1"/>
  <c r="D1463" i="1"/>
  <c r="M89" i="20" s="1"/>
  <c r="D1462" i="1"/>
  <c r="M88" i="20" s="1"/>
  <c r="D1461" i="1"/>
  <c r="M87" i="20" s="1"/>
  <c r="D1460" i="1"/>
  <c r="M86" i="20" s="1"/>
  <c r="D1459" i="1"/>
  <c r="M85" i="20" s="1"/>
  <c r="D1458" i="1"/>
  <c r="M84" i="20" s="1"/>
  <c r="D1457" i="1"/>
  <c r="M83" i="20" s="1"/>
  <c r="D1456" i="1"/>
  <c r="M82" i="20" s="1"/>
  <c r="D1455" i="1"/>
  <c r="M81" i="20" s="1"/>
  <c r="D1454" i="1"/>
  <c r="M80" i="20" s="1"/>
  <c r="D1453" i="1"/>
  <c r="M79" i="20" s="1"/>
  <c r="D1452" i="1"/>
  <c r="M78" i="20" s="1"/>
  <c r="D1451" i="1"/>
  <c r="M77" i="20" s="1"/>
  <c r="D1450" i="1"/>
  <c r="M76" i="20" s="1"/>
  <c r="D1449" i="1"/>
  <c r="M75" i="20" s="1"/>
  <c r="D1448" i="1"/>
  <c r="M74" i="20" s="1"/>
  <c r="D1447" i="1"/>
  <c r="M73" i="20" s="1"/>
  <c r="D1446" i="1"/>
  <c r="M72" i="20" s="1"/>
  <c r="D1445" i="1"/>
  <c r="M71" i="20" s="1"/>
  <c r="D1444" i="1"/>
  <c r="M70" i="20" s="1"/>
  <c r="D1443" i="1"/>
  <c r="M69" i="20" s="1"/>
  <c r="D1442" i="1"/>
  <c r="M68" i="20" s="1"/>
  <c r="D1441" i="1"/>
  <c r="M67" i="20" s="1"/>
  <c r="D1440" i="1"/>
  <c r="M66" i="20" s="1"/>
  <c r="D1439" i="1"/>
  <c r="M65" i="20" s="1"/>
  <c r="D1438" i="1"/>
  <c r="M64" i="20" s="1"/>
  <c r="D1437" i="1"/>
  <c r="M63" i="20" s="1"/>
  <c r="D1436" i="1"/>
  <c r="M62" i="20" s="1"/>
  <c r="D1435" i="1"/>
  <c r="M61" i="20" s="1"/>
  <c r="D1434" i="1"/>
  <c r="M60" i="20" s="1"/>
  <c r="D1433" i="1"/>
  <c r="M59" i="20" s="1"/>
  <c r="D1432" i="1"/>
  <c r="M58" i="20" s="1"/>
  <c r="D1431" i="1"/>
  <c r="M57" i="20" s="1"/>
  <c r="D1430" i="1"/>
  <c r="M56" i="20" s="1"/>
  <c r="D1429" i="1"/>
  <c r="M55" i="20" s="1"/>
  <c r="D1428" i="1"/>
  <c r="M54" i="20" s="1"/>
  <c r="D1427" i="1"/>
  <c r="M53" i="20" s="1"/>
  <c r="D1426" i="1"/>
  <c r="M52" i="20" s="1"/>
  <c r="D1425" i="1"/>
  <c r="M51" i="20" s="1"/>
  <c r="D1424" i="1"/>
  <c r="M50" i="20" s="1"/>
  <c r="D1423" i="1"/>
  <c r="M49" i="20" s="1"/>
  <c r="D1422" i="1"/>
  <c r="M48" i="20" s="1"/>
  <c r="D1421" i="1"/>
  <c r="M47" i="20" s="1"/>
  <c r="D1420" i="1"/>
  <c r="M46" i="20" s="1"/>
  <c r="D1419" i="1"/>
  <c r="M45" i="20" s="1"/>
  <c r="D1418" i="1"/>
  <c r="M44" i="20" s="1"/>
  <c r="D1417" i="1"/>
  <c r="M43" i="20" s="1"/>
  <c r="D1416" i="1"/>
  <c r="M42" i="20" s="1"/>
  <c r="D1415" i="1"/>
  <c r="M41" i="20" s="1"/>
  <c r="D1414" i="1"/>
  <c r="M40" i="20" s="1"/>
  <c r="D1413" i="1"/>
  <c r="M39" i="20" s="1"/>
  <c r="D1412" i="1"/>
  <c r="M38" i="20" s="1"/>
  <c r="D1411" i="1"/>
  <c r="M37" i="20" s="1"/>
  <c r="D1410" i="1"/>
  <c r="M36" i="20" s="1"/>
  <c r="D1409" i="1"/>
  <c r="M35" i="20" s="1"/>
  <c r="D1408" i="1"/>
  <c r="M34" i="20" s="1"/>
  <c r="D1407" i="1"/>
  <c r="M33" i="20" s="1"/>
  <c r="D1406" i="1"/>
  <c r="M32" i="20" s="1"/>
  <c r="D1405" i="1"/>
  <c r="M31" i="20" s="1"/>
  <c r="D1404" i="1"/>
  <c r="M30" i="20" s="1"/>
  <c r="D1403" i="1"/>
  <c r="M29" i="20" s="1"/>
  <c r="D1402" i="1"/>
  <c r="M28" i="20" s="1"/>
  <c r="D1401" i="1"/>
  <c r="M27" i="20" s="1"/>
  <c r="D1400" i="1"/>
  <c r="M26" i="20" s="1"/>
  <c r="D1399" i="1"/>
  <c r="K410" i="20" s="1"/>
  <c r="D1398" i="1"/>
  <c r="K409" i="20" s="1"/>
  <c r="D1397" i="1"/>
  <c r="K408" i="20" s="1"/>
  <c r="D1396" i="1"/>
  <c r="K407" i="20" s="1"/>
  <c r="D1395" i="1"/>
  <c r="K406" i="20" s="1"/>
  <c r="D1394" i="1"/>
  <c r="K405" i="20" s="1"/>
  <c r="D1393" i="1"/>
  <c r="K404" i="20" s="1"/>
  <c r="D1392" i="1"/>
  <c r="K403" i="20" s="1"/>
  <c r="D1391" i="1"/>
  <c r="K402" i="20" s="1"/>
  <c r="D1389" i="1"/>
  <c r="K400" i="20" s="1"/>
  <c r="D1388" i="1"/>
  <c r="K399" i="20" s="1"/>
  <c r="D1387" i="1"/>
  <c r="K398" i="20" s="1"/>
  <c r="D1386" i="1"/>
  <c r="K397" i="20" s="1"/>
  <c r="D1385" i="1"/>
  <c r="K396" i="20" s="1"/>
  <c r="D1384" i="1"/>
  <c r="K395" i="20" s="1"/>
  <c r="D1383" i="1"/>
  <c r="K394" i="20" s="1"/>
  <c r="D1382" i="1"/>
  <c r="K393" i="20" s="1"/>
  <c r="D1381" i="1"/>
  <c r="K392" i="20" s="1"/>
  <c r="D1380" i="1"/>
  <c r="K391" i="20" s="1"/>
  <c r="D1379" i="1"/>
  <c r="K390" i="20" s="1"/>
  <c r="D1378" i="1"/>
  <c r="K389" i="20" s="1"/>
  <c r="D1377" i="1"/>
  <c r="K388" i="20" s="1"/>
  <c r="D1376" i="1"/>
  <c r="K387" i="20" s="1"/>
  <c r="D1375" i="1"/>
  <c r="K386" i="20" s="1"/>
  <c r="D1374" i="1"/>
  <c r="K385" i="20" s="1"/>
  <c r="D1373" i="1"/>
  <c r="K384" i="20" s="1"/>
  <c r="D1372" i="1"/>
  <c r="K383" i="20" s="1"/>
  <c r="D1371" i="1"/>
  <c r="K382" i="20" s="1"/>
  <c r="D1370" i="1"/>
  <c r="K381" i="20" s="1"/>
  <c r="D1369" i="1"/>
  <c r="K380" i="20" s="1"/>
  <c r="D1368" i="1"/>
  <c r="K379" i="20" s="1"/>
  <c r="D1367" i="1"/>
  <c r="K378" i="20" s="1"/>
  <c r="D1366" i="1"/>
  <c r="K377" i="20" s="1"/>
  <c r="D1365" i="1"/>
  <c r="K376" i="20" s="1"/>
  <c r="D1364" i="1"/>
  <c r="K375" i="20" s="1"/>
  <c r="D1363" i="1"/>
  <c r="K374" i="20" s="1"/>
  <c r="D1362" i="1"/>
  <c r="K373" i="20" s="1"/>
  <c r="D1361" i="1"/>
  <c r="K372" i="20" s="1"/>
  <c r="D1360" i="1"/>
  <c r="K371" i="20" s="1"/>
  <c r="D1359" i="1"/>
  <c r="K370" i="20" s="1"/>
  <c r="D1358" i="1"/>
  <c r="K369" i="20" s="1"/>
  <c r="D1357" i="1"/>
  <c r="K368" i="20" s="1"/>
  <c r="D1356" i="1"/>
  <c r="K367" i="20" s="1"/>
  <c r="D1355" i="1"/>
  <c r="K366" i="20" s="1"/>
  <c r="D1354" i="1"/>
  <c r="K365" i="20" s="1"/>
  <c r="D1353" i="1"/>
  <c r="K364" i="20" s="1"/>
  <c r="D1352" i="1"/>
  <c r="K363" i="20" s="1"/>
  <c r="D1351" i="1"/>
  <c r="K362" i="20" s="1"/>
  <c r="D1350" i="1"/>
  <c r="K361" i="20" s="1"/>
  <c r="D1349" i="1"/>
  <c r="K360" i="20" s="1"/>
  <c r="D1348" i="1"/>
  <c r="K359" i="20" s="1"/>
  <c r="D1347" i="1"/>
  <c r="K358" i="20" s="1"/>
  <c r="D1346" i="1"/>
  <c r="K357" i="20" s="1"/>
  <c r="D1345" i="1"/>
  <c r="K356" i="20" s="1"/>
  <c r="D1344" i="1"/>
  <c r="K355" i="20" s="1"/>
  <c r="D1343" i="1"/>
  <c r="K354" i="20" s="1"/>
  <c r="D1342" i="1"/>
  <c r="K353" i="20" s="1"/>
  <c r="D1341" i="1"/>
  <c r="K352" i="20" s="1"/>
  <c r="D1340" i="1"/>
  <c r="K351" i="20" s="1"/>
  <c r="D1339" i="1"/>
  <c r="K350" i="20" s="1"/>
  <c r="D1338" i="1"/>
  <c r="K349" i="20" s="1"/>
  <c r="D1337" i="1"/>
  <c r="K348" i="20" s="1"/>
  <c r="D1336" i="1"/>
  <c r="K347" i="20" s="1"/>
  <c r="D1335" i="1"/>
  <c r="K346" i="20" s="1"/>
  <c r="D1334" i="1"/>
  <c r="K345" i="20" s="1"/>
  <c r="D1333" i="1"/>
  <c r="K344" i="20" s="1"/>
  <c r="D1332" i="1"/>
  <c r="K343" i="20" s="1"/>
  <c r="D1331" i="1"/>
  <c r="K342" i="20" s="1"/>
  <c r="D1330" i="1"/>
  <c r="K341" i="20" s="1"/>
  <c r="D1329" i="1"/>
  <c r="K340" i="20" s="1"/>
  <c r="D1328" i="1"/>
  <c r="K339" i="20" s="1"/>
  <c r="D1327" i="1"/>
  <c r="K338" i="20" s="1"/>
  <c r="D1326" i="1"/>
  <c r="K337" i="20" s="1"/>
  <c r="D1325" i="1"/>
  <c r="K336" i="20" s="1"/>
  <c r="D1324" i="1"/>
  <c r="K335" i="20" s="1"/>
  <c r="D1323" i="1"/>
  <c r="K334" i="20" s="1"/>
  <c r="D1322" i="1"/>
  <c r="K333" i="20" s="1"/>
  <c r="D1321" i="1"/>
  <c r="K332" i="20" s="1"/>
  <c r="D1320" i="1"/>
  <c r="K331" i="20" s="1"/>
  <c r="D1319" i="1"/>
  <c r="K330" i="20" s="1"/>
  <c r="D1318" i="1"/>
  <c r="K329" i="20" s="1"/>
  <c r="D1317" i="1"/>
  <c r="K328" i="20" s="1"/>
  <c r="D1316" i="1"/>
  <c r="K327" i="20" s="1"/>
  <c r="D1315" i="1"/>
  <c r="K326" i="20" s="1"/>
  <c r="D1314" i="1"/>
  <c r="K325" i="20" s="1"/>
  <c r="D1313" i="1"/>
  <c r="K324" i="20" s="1"/>
  <c r="D1312" i="1"/>
  <c r="K323" i="20" s="1"/>
  <c r="D1311" i="1"/>
  <c r="K322" i="20" s="1"/>
  <c r="D1310" i="1"/>
  <c r="K321" i="20" s="1"/>
  <c r="D1309" i="1"/>
  <c r="K320" i="20" s="1"/>
  <c r="D1308" i="1"/>
  <c r="K319" i="20" s="1"/>
  <c r="D1307" i="1"/>
  <c r="K318" i="20" s="1"/>
  <c r="D1306" i="1"/>
  <c r="K317" i="20" s="1"/>
  <c r="D1305" i="1"/>
  <c r="K316" i="20" s="1"/>
  <c r="D1304" i="1"/>
  <c r="K315" i="20" s="1"/>
  <c r="D1303" i="1"/>
  <c r="K314" i="20" s="1"/>
  <c r="D1302" i="1"/>
  <c r="K313" i="20" s="1"/>
  <c r="D1301" i="1"/>
  <c r="K312" i="20" s="1"/>
  <c r="D1300" i="1"/>
  <c r="K311" i="20" s="1"/>
  <c r="D1299" i="1"/>
  <c r="K310" i="20" s="1"/>
  <c r="D1298" i="1"/>
  <c r="K309" i="20" s="1"/>
  <c r="D1297" i="1"/>
  <c r="K308" i="20" s="1"/>
  <c r="D1296" i="1"/>
  <c r="K307" i="20" s="1"/>
  <c r="D1295" i="1"/>
  <c r="K306" i="20" s="1"/>
  <c r="D1294" i="1"/>
  <c r="K305" i="20" s="1"/>
  <c r="D1293" i="1"/>
  <c r="K304" i="20" s="1"/>
  <c r="D1292" i="1"/>
  <c r="K303" i="20" s="1"/>
  <c r="D1291" i="1"/>
  <c r="K302" i="20" s="1"/>
  <c r="D1290" i="1"/>
  <c r="K301" i="20" s="1"/>
  <c r="D1289" i="1"/>
  <c r="K300" i="20" s="1"/>
  <c r="D1288" i="1"/>
  <c r="K299" i="20" s="1"/>
  <c r="D1287" i="1"/>
  <c r="K298" i="20" s="1"/>
  <c r="D1286" i="1"/>
  <c r="K297" i="20" s="1"/>
  <c r="D1285" i="1"/>
  <c r="K296" i="20" s="1"/>
  <c r="D1284" i="1"/>
  <c r="K295" i="20" s="1"/>
  <c r="D1283" i="1"/>
  <c r="K294" i="20" s="1"/>
  <c r="D1282" i="1"/>
  <c r="K293" i="20" s="1"/>
  <c r="D1281" i="1"/>
  <c r="K292" i="20" s="1"/>
  <c r="D1280" i="1"/>
  <c r="K291" i="20" s="1"/>
  <c r="D1279" i="1"/>
  <c r="K290" i="20" s="1"/>
  <c r="D1278" i="1"/>
  <c r="K289" i="20" s="1"/>
  <c r="D1277" i="1"/>
  <c r="K288" i="20" s="1"/>
  <c r="D1276" i="1"/>
  <c r="K287" i="20" s="1"/>
  <c r="D1275" i="1"/>
  <c r="K286" i="20" s="1"/>
  <c r="D1274" i="1"/>
  <c r="K285" i="20" s="1"/>
  <c r="D1273" i="1"/>
  <c r="K284" i="20" s="1"/>
  <c r="D1272" i="1"/>
  <c r="K283" i="20" s="1"/>
  <c r="D1271" i="1"/>
  <c r="K282" i="20" s="1"/>
  <c r="D1270" i="1"/>
  <c r="K281" i="20" s="1"/>
  <c r="D1269" i="1"/>
  <c r="K280" i="20" s="1"/>
  <c r="D1268" i="1"/>
  <c r="K279" i="20" s="1"/>
  <c r="D1267" i="1"/>
  <c r="K278" i="20" s="1"/>
  <c r="D1266" i="1"/>
  <c r="K277" i="20" s="1"/>
  <c r="D1265" i="1"/>
  <c r="K276" i="20" s="1"/>
  <c r="D1264" i="1"/>
  <c r="K275" i="20" s="1"/>
  <c r="D1263" i="1"/>
  <c r="K274" i="20" s="1"/>
  <c r="D1262" i="1"/>
  <c r="K273" i="20" s="1"/>
  <c r="D1261" i="1"/>
  <c r="K272" i="20" s="1"/>
  <c r="D1260" i="1"/>
  <c r="K271" i="20" s="1"/>
  <c r="D1259" i="1"/>
  <c r="K270" i="20" s="1"/>
  <c r="D1258" i="1"/>
  <c r="K269" i="20" s="1"/>
  <c r="D1257" i="1"/>
  <c r="K268" i="20" s="1"/>
  <c r="D1256" i="1"/>
  <c r="K267" i="20" s="1"/>
  <c r="D1255" i="1"/>
  <c r="K266" i="20" s="1"/>
  <c r="D1254" i="1"/>
  <c r="K265" i="20" s="1"/>
  <c r="D1253" i="1"/>
  <c r="K264" i="20" s="1"/>
  <c r="D1252" i="1"/>
  <c r="K263" i="20" s="1"/>
  <c r="D1251" i="1"/>
  <c r="K262" i="20" s="1"/>
  <c r="D1250" i="1"/>
  <c r="K261" i="20" s="1"/>
  <c r="D1249" i="1"/>
  <c r="K260" i="20" s="1"/>
  <c r="D1248" i="1"/>
  <c r="K259" i="20" s="1"/>
  <c r="D1247" i="1"/>
  <c r="K258" i="20" s="1"/>
  <c r="D1246" i="1"/>
  <c r="K257" i="20" s="1"/>
  <c r="D1245" i="1"/>
  <c r="K256" i="20" s="1"/>
  <c r="D1244" i="1"/>
  <c r="K255" i="20" s="1"/>
  <c r="D1243" i="1"/>
  <c r="K254" i="20" s="1"/>
  <c r="D1242" i="1"/>
  <c r="K253" i="20" s="1"/>
  <c r="D1241" i="1"/>
  <c r="K252" i="20" s="1"/>
  <c r="D1240" i="1"/>
  <c r="K251" i="20" s="1"/>
  <c r="D1239" i="1"/>
  <c r="K250" i="20" s="1"/>
  <c r="D1238" i="1"/>
  <c r="K249" i="20" s="1"/>
  <c r="D1237" i="1"/>
  <c r="K248" i="20" s="1"/>
  <c r="D1236" i="1"/>
  <c r="K247" i="20" s="1"/>
  <c r="D1235" i="1"/>
  <c r="K246" i="20" s="1"/>
  <c r="D1234" i="1"/>
  <c r="K245" i="20" s="1"/>
  <c r="D1233" i="1"/>
  <c r="K244" i="20" s="1"/>
  <c r="D1232" i="1"/>
  <c r="K243" i="20" s="1"/>
  <c r="D1231" i="1"/>
  <c r="K242" i="20" s="1"/>
  <c r="D1230" i="1"/>
  <c r="K241" i="20" s="1"/>
  <c r="D1229" i="1"/>
  <c r="K240" i="20" s="1"/>
  <c r="D1228" i="1"/>
  <c r="K239" i="20" s="1"/>
  <c r="D1227" i="1"/>
  <c r="K238" i="20" s="1"/>
  <c r="D1226" i="1"/>
  <c r="K237" i="20" s="1"/>
  <c r="D1225" i="1"/>
  <c r="K236" i="20" s="1"/>
  <c r="D1224" i="1"/>
  <c r="K235" i="20" s="1"/>
  <c r="D1223" i="1"/>
  <c r="K234" i="20" s="1"/>
  <c r="D1222" i="1"/>
  <c r="K233" i="20" s="1"/>
  <c r="D1221" i="1"/>
  <c r="K232" i="20" s="1"/>
  <c r="D1220" i="1"/>
  <c r="K231" i="20" s="1"/>
  <c r="D1219" i="1"/>
  <c r="K230" i="20" s="1"/>
  <c r="D1218" i="1"/>
  <c r="K229" i="20" s="1"/>
  <c r="D1217" i="1"/>
  <c r="K228" i="20" s="1"/>
  <c r="D1216" i="1"/>
  <c r="K227" i="20" s="1"/>
  <c r="D1215" i="1"/>
  <c r="K226" i="20" s="1"/>
  <c r="D1214" i="1"/>
  <c r="K225" i="20" s="1"/>
  <c r="D1213" i="1"/>
  <c r="K224" i="20" s="1"/>
  <c r="D1212" i="1"/>
  <c r="K223" i="20" s="1"/>
  <c r="D1211" i="1"/>
  <c r="K222" i="20" s="1"/>
  <c r="D1210" i="1"/>
  <c r="K221" i="20" s="1"/>
  <c r="D1209" i="1"/>
  <c r="K220" i="20" s="1"/>
  <c r="D1208" i="1"/>
  <c r="K219" i="20" s="1"/>
  <c r="D1207" i="1"/>
  <c r="K218" i="20" s="1"/>
  <c r="D1206" i="1"/>
  <c r="K217" i="20" s="1"/>
  <c r="D1205" i="1"/>
  <c r="K216" i="20" s="1"/>
  <c r="D1204" i="1"/>
  <c r="K215" i="20" s="1"/>
  <c r="D1203" i="1"/>
  <c r="K214" i="20" s="1"/>
  <c r="D1202" i="1"/>
  <c r="K213" i="20" s="1"/>
  <c r="D1201" i="1"/>
  <c r="K212" i="20" s="1"/>
  <c r="D1200" i="1"/>
  <c r="K211" i="20" s="1"/>
  <c r="D1199" i="1"/>
  <c r="K210" i="20" s="1"/>
  <c r="D1198" i="1"/>
  <c r="K209" i="20" s="1"/>
  <c r="D1197" i="1"/>
  <c r="K208" i="20" s="1"/>
  <c r="D1196" i="1"/>
  <c r="K207" i="20" s="1"/>
  <c r="D1195" i="1"/>
  <c r="K206" i="20" s="1"/>
  <c r="D1194" i="1"/>
  <c r="K205" i="20" s="1"/>
  <c r="D1193" i="1"/>
  <c r="K204" i="20" s="1"/>
  <c r="D1192" i="1"/>
  <c r="K203" i="20" s="1"/>
  <c r="D1191" i="1"/>
  <c r="K202" i="20" s="1"/>
  <c r="D1190" i="1"/>
  <c r="K201" i="20" s="1"/>
  <c r="D1189" i="1"/>
  <c r="K200" i="20" s="1"/>
  <c r="D1188" i="1"/>
  <c r="K199" i="20" s="1"/>
  <c r="D1187" i="1"/>
  <c r="K198" i="20" s="1"/>
  <c r="D1186" i="1"/>
  <c r="K197" i="20" s="1"/>
  <c r="D1185" i="1"/>
  <c r="K196" i="20" s="1"/>
  <c r="D1184" i="1"/>
  <c r="K195" i="20" s="1"/>
  <c r="D1183" i="1"/>
  <c r="K194" i="20" s="1"/>
  <c r="D1182" i="1"/>
  <c r="K193" i="20" s="1"/>
  <c r="D1181" i="1"/>
  <c r="K192" i="20" s="1"/>
  <c r="D1180" i="1"/>
  <c r="K191" i="20" s="1"/>
  <c r="D1179" i="1"/>
  <c r="K190" i="20" s="1"/>
  <c r="D1178" i="1"/>
  <c r="K189" i="20" s="1"/>
  <c r="D1177" i="1"/>
  <c r="K188" i="20" s="1"/>
  <c r="D1176" i="1"/>
  <c r="K187" i="20" s="1"/>
  <c r="D1175" i="1"/>
  <c r="K186" i="20" s="1"/>
  <c r="D1174" i="1"/>
  <c r="K185" i="20" s="1"/>
  <c r="D1173" i="1"/>
  <c r="K184" i="20" s="1"/>
  <c r="D1172" i="1"/>
  <c r="K183" i="20" s="1"/>
  <c r="D1171" i="1"/>
  <c r="K182" i="20" s="1"/>
  <c r="D1170" i="1"/>
  <c r="K181" i="20" s="1"/>
  <c r="D1169" i="1"/>
  <c r="K180" i="20" s="1"/>
  <c r="D1168" i="1"/>
  <c r="K179" i="20" s="1"/>
  <c r="D1167" i="1"/>
  <c r="K178" i="20" s="1"/>
  <c r="D1166" i="1"/>
  <c r="K177" i="20" s="1"/>
  <c r="D1165" i="1"/>
  <c r="K176" i="20" s="1"/>
  <c r="D1164" i="1"/>
  <c r="K175" i="20" s="1"/>
  <c r="D1163" i="1"/>
  <c r="K174" i="20" s="1"/>
  <c r="D1162" i="1"/>
  <c r="K173" i="20" s="1"/>
  <c r="D1161" i="1"/>
  <c r="K172" i="20" s="1"/>
  <c r="D1160" i="1"/>
  <c r="K171" i="20" s="1"/>
  <c r="D1159" i="1"/>
  <c r="K170" i="20" s="1"/>
  <c r="D1158" i="1"/>
  <c r="K169" i="20" s="1"/>
  <c r="D1157" i="1"/>
  <c r="K168" i="20" s="1"/>
  <c r="D1156" i="1"/>
  <c r="K167" i="20" s="1"/>
  <c r="D1155" i="1"/>
  <c r="K166" i="20" s="1"/>
  <c r="D1154" i="1"/>
  <c r="K165" i="20" s="1"/>
  <c r="D1153" i="1"/>
  <c r="K164" i="20" s="1"/>
  <c r="D1152" i="1"/>
  <c r="K163" i="20" s="1"/>
  <c r="D1151" i="1"/>
  <c r="K162" i="20" s="1"/>
  <c r="D1150" i="1"/>
  <c r="K161" i="20" s="1"/>
  <c r="D1149" i="1"/>
  <c r="K160" i="20" s="1"/>
  <c r="D1148" i="1"/>
  <c r="K159" i="20" s="1"/>
  <c r="D1147" i="1"/>
  <c r="K158" i="20" s="1"/>
  <c r="D1146" i="1"/>
  <c r="K157" i="20" s="1"/>
  <c r="D1145" i="1"/>
  <c r="K156" i="20" s="1"/>
  <c r="D1144" i="1"/>
  <c r="K155" i="20" s="1"/>
  <c r="D1143" i="1"/>
  <c r="K154" i="20" s="1"/>
  <c r="D1142" i="1"/>
  <c r="K153" i="20" s="1"/>
  <c r="D1141" i="1"/>
  <c r="K152" i="20" s="1"/>
  <c r="D1140" i="1"/>
  <c r="K151" i="20" s="1"/>
  <c r="D1139" i="1"/>
  <c r="K150" i="20" s="1"/>
  <c r="D1138" i="1"/>
  <c r="K149" i="20" s="1"/>
  <c r="D1137" i="1"/>
  <c r="K148" i="20" s="1"/>
  <c r="D1136" i="1"/>
  <c r="K147" i="20" s="1"/>
  <c r="D1135" i="1"/>
  <c r="K146" i="20" s="1"/>
  <c r="D1134" i="1"/>
  <c r="K145" i="20" s="1"/>
  <c r="D1133" i="1"/>
  <c r="K144" i="20" s="1"/>
  <c r="D1132" i="1"/>
  <c r="K143" i="20" s="1"/>
  <c r="D1131" i="1"/>
  <c r="K142" i="20" s="1"/>
  <c r="D1130" i="1"/>
  <c r="K141" i="20" s="1"/>
  <c r="D1129" i="1"/>
  <c r="K140" i="20" s="1"/>
  <c r="D1128" i="1"/>
  <c r="K139" i="20" s="1"/>
  <c r="D1127" i="1"/>
  <c r="K138" i="20" s="1"/>
  <c r="D1126" i="1"/>
  <c r="K137" i="20" s="1"/>
  <c r="D1125" i="1"/>
  <c r="K136" i="20" s="1"/>
  <c r="D1124" i="1"/>
  <c r="K135" i="20" s="1"/>
  <c r="D1123" i="1"/>
  <c r="K134" i="20" s="1"/>
  <c r="D1122" i="1"/>
  <c r="K133" i="20" s="1"/>
  <c r="D1121" i="1"/>
  <c r="K132" i="20" s="1"/>
  <c r="D1120" i="1"/>
  <c r="K131" i="20" s="1"/>
  <c r="D1119" i="1"/>
  <c r="K130" i="20" s="1"/>
  <c r="D1118" i="1"/>
  <c r="K129" i="20" s="1"/>
  <c r="D1117" i="1"/>
  <c r="K128" i="20" s="1"/>
  <c r="D1116" i="1"/>
  <c r="K127" i="20" s="1"/>
  <c r="D1115" i="1"/>
  <c r="K126" i="20" s="1"/>
  <c r="D1114" i="1"/>
  <c r="K125" i="20" s="1"/>
  <c r="D1113" i="1"/>
  <c r="K124" i="20" s="1"/>
  <c r="D1112" i="1"/>
  <c r="K123" i="20" s="1"/>
  <c r="D1111" i="1"/>
  <c r="K122" i="20" s="1"/>
  <c r="D1110" i="1"/>
  <c r="K121" i="20" s="1"/>
  <c r="D1109" i="1"/>
  <c r="K120" i="20" s="1"/>
  <c r="D1108" i="1"/>
  <c r="K119" i="20" s="1"/>
  <c r="D1107" i="1"/>
  <c r="K118" i="20" s="1"/>
  <c r="D1106" i="1"/>
  <c r="K117" i="20" s="1"/>
  <c r="D1105" i="1"/>
  <c r="K116" i="20" s="1"/>
  <c r="D1104" i="1"/>
  <c r="K115" i="20" s="1"/>
  <c r="D1103" i="1"/>
  <c r="K114" i="20" s="1"/>
  <c r="D1102" i="1"/>
  <c r="K113" i="20" s="1"/>
  <c r="D1101" i="1"/>
  <c r="K112" i="20" s="1"/>
  <c r="D1100" i="1"/>
  <c r="K111" i="20" s="1"/>
  <c r="D1099" i="1"/>
  <c r="K110" i="20" s="1"/>
  <c r="D1098" i="1"/>
  <c r="K109" i="20" s="1"/>
  <c r="D1097" i="1"/>
  <c r="K108" i="20" s="1"/>
  <c r="D1096" i="1"/>
  <c r="K107" i="20" s="1"/>
  <c r="D1095" i="1"/>
  <c r="K106" i="20" s="1"/>
  <c r="D1094" i="1"/>
  <c r="K105" i="20" s="1"/>
  <c r="D1093" i="1"/>
  <c r="K104" i="20" s="1"/>
  <c r="D1092" i="1"/>
  <c r="K103" i="20" s="1"/>
  <c r="D1091" i="1"/>
  <c r="K102" i="20" s="1"/>
  <c r="D1090" i="1"/>
  <c r="K101" i="20" s="1"/>
  <c r="D1089" i="1"/>
  <c r="K100" i="20" s="1"/>
  <c r="D1088" i="1"/>
  <c r="K99" i="20" s="1"/>
  <c r="D1087" i="1"/>
  <c r="K98" i="20" s="1"/>
  <c r="D1086" i="1"/>
  <c r="K97" i="20" s="1"/>
  <c r="D1085" i="1"/>
  <c r="K96" i="20" s="1"/>
  <c r="D1084" i="1"/>
  <c r="K95" i="20" s="1"/>
  <c r="D1083" i="1"/>
  <c r="K94" i="20" s="1"/>
  <c r="D1082" i="1"/>
  <c r="K93" i="20" s="1"/>
  <c r="D1081" i="1"/>
  <c r="K92" i="20" s="1"/>
  <c r="D1080" i="1"/>
  <c r="K91" i="20" s="1"/>
  <c r="D1079" i="1"/>
  <c r="K90" i="20" s="1"/>
  <c r="D1078" i="1"/>
  <c r="K89" i="20" s="1"/>
  <c r="D1077" i="1"/>
  <c r="K88" i="20" s="1"/>
  <c r="D1076" i="1"/>
  <c r="K87" i="20" s="1"/>
  <c r="D1075" i="1"/>
  <c r="K86" i="20" s="1"/>
  <c r="D1074" i="1"/>
  <c r="K85" i="20" s="1"/>
  <c r="D1073" i="1"/>
  <c r="K84" i="20" s="1"/>
  <c r="D1072" i="1"/>
  <c r="K83" i="20" s="1"/>
  <c r="D1071" i="1"/>
  <c r="K82" i="20" s="1"/>
  <c r="D1070" i="1"/>
  <c r="K81" i="20" s="1"/>
  <c r="D1069" i="1"/>
  <c r="K80" i="20" s="1"/>
  <c r="D1068" i="1"/>
  <c r="K79" i="20" s="1"/>
  <c r="D1067" i="1"/>
  <c r="K78" i="20" s="1"/>
  <c r="D1066" i="1"/>
  <c r="K77" i="20" s="1"/>
  <c r="D1065" i="1"/>
  <c r="K76" i="20" s="1"/>
  <c r="D1064" i="1"/>
  <c r="K75" i="20" s="1"/>
  <c r="D1063" i="1"/>
  <c r="K74" i="20" s="1"/>
  <c r="D1062" i="1"/>
  <c r="K73" i="20" s="1"/>
  <c r="D1061" i="1"/>
  <c r="K72" i="20" s="1"/>
  <c r="D1060" i="1"/>
  <c r="K71" i="20" s="1"/>
  <c r="D1059" i="1"/>
  <c r="K70" i="20" s="1"/>
  <c r="D1058" i="1"/>
  <c r="K69" i="20" s="1"/>
  <c r="D1057" i="1"/>
  <c r="K68" i="20" s="1"/>
  <c r="D1056" i="1"/>
  <c r="K67" i="20" s="1"/>
  <c r="D1055" i="1"/>
  <c r="K66" i="20" s="1"/>
  <c r="D1054" i="1"/>
  <c r="K65" i="20" s="1"/>
  <c r="D1053" i="1"/>
  <c r="K64" i="20" s="1"/>
  <c r="D1052" i="1"/>
  <c r="K63" i="20" s="1"/>
  <c r="D1051" i="1"/>
  <c r="K62" i="20" s="1"/>
  <c r="D1050" i="1"/>
  <c r="K61" i="20" s="1"/>
  <c r="D1049" i="1"/>
  <c r="K60" i="20" s="1"/>
  <c r="D1048" i="1"/>
  <c r="K59" i="20" s="1"/>
  <c r="D1047" i="1"/>
  <c r="K58" i="20" s="1"/>
  <c r="D1046" i="1"/>
  <c r="K57" i="20" s="1"/>
  <c r="D1045" i="1"/>
  <c r="K56" i="20" s="1"/>
  <c r="D1044" i="1"/>
  <c r="K55" i="20" s="1"/>
  <c r="D1043" i="1"/>
  <c r="K54" i="20" s="1"/>
  <c r="D1042" i="1"/>
  <c r="K53" i="20" s="1"/>
  <c r="D1041" i="1"/>
  <c r="K52" i="20" s="1"/>
  <c r="D1040" i="1"/>
  <c r="K51" i="20" s="1"/>
  <c r="D1039" i="1"/>
  <c r="K50" i="20" s="1"/>
  <c r="D1038" i="1"/>
  <c r="K49" i="20" s="1"/>
  <c r="D1037" i="1"/>
  <c r="K48" i="20" s="1"/>
  <c r="D1036" i="1"/>
  <c r="K47" i="20" s="1"/>
  <c r="D1035" i="1"/>
  <c r="K46" i="20" s="1"/>
  <c r="D1034" i="1"/>
  <c r="K45" i="20" s="1"/>
  <c r="D1033" i="1"/>
  <c r="K44" i="20" s="1"/>
  <c r="D1032" i="1"/>
  <c r="K43" i="20" s="1"/>
  <c r="D1031" i="1"/>
  <c r="K42" i="20" s="1"/>
  <c r="D1030" i="1"/>
  <c r="K41" i="20" s="1"/>
  <c r="D1029" i="1"/>
  <c r="K40" i="20" s="1"/>
  <c r="D1028" i="1"/>
  <c r="K39" i="20" s="1"/>
  <c r="D1027" i="1"/>
  <c r="K38" i="20" s="1"/>
  <c r="D1026" i="1"/>
  <c r="K37" i="20" s="1"/>
  <c r="D1025" i="1"/>
  <c r="K36" i="20" s="1"/>
  <c r="D1024" i="1"/>
  <c r="K35" i="20" s="1"/>
  <c r="D1023" i="1"/>
  <c r="K34" i="20" s="1"/>
  <c r="D1022" i="1"/>
  <c r="K33" i="20" s="1"/>
  <c r="D1021" i="1"/>
  <c r="I254" i="20" s="1"/>
  <c r="D1020" i="1"/>
  <c r="I253" i="20" s="1"/>
  <c r="D1019" i="1"/>
  <c r="I252" i="20" s="1"/>
  <c r="D1018" i="1"/>
  <c r="I251" i="20" s="1"/>
  <c r="D1017" i="1"/>
  <c r="I250" i="20" s="1"/>
  <c r="D1016" i="1"/>
  <c r="I249" i="20" s="1"/>
  <c r="D1015" i="1"/>
  <c r="I248" i="20" s="1"/>
  <c r="D1014" i="1"/>
  <c r="I247" i="20" s="1"/>
  <c r="D1013" i="1"/>
  <c r="I246" i="20" s="1"/>
  <c r="D1011" i="1"/>
  <c r="I244" i="20" s="1"/>
  <c r="D1010" i="1"/>
  <c r="I243" i="20" s="1"/>
  <c r="D1009" i="1"/>
  <c r="I242" i="20" s="1"/>
  <c r="D1008" i="1"/>
  <c r="I241" i="20" s="1"/>
  <c r="D1007" i="1"/>
  <c r="I240" i="20" s="1"/>
  <c r="D1006" i="1"/>
  <c r="I239" i="20" s="1"/>
  <c r="D1005" i="1"/>
  <c r="I238" i="20" s="1"/>
  <c r="D1004" i="1"/>
  <c r="I237" i="20" s="1"/>
  <c r="D1003" i="1"/>
  <c r="I236" i="20" s="1"/>
  <c r="D1002" i="1"/>
  <c r="I235" i="20" s="1"/>
  <c r="D1001" i="1"/>
  <c r="I234" i="20" s="1"/>
  <c r="D1000" i="1"/>
  <c r="I233" i="20" s="1"/>
  <c r="D999" i="1"/>
  <c r="I232" i="20" s="1"/>
  <c r="D998" i="1"/>
  <c r="I231" i="20" s="1"/>
  <c r="D997" i="1"/>
  <c r="I230" i="20" s="1"/>
  <c r="D996" i="1"/>
  <c r="I229" i="20" s="1"/>
  <c r="D995" i="1"/>
  <c r="I228" i="20" s="1"/>
  <c r="D994" i="1"/>
  <c r="I227" i="20" s="1"/>
  <c r="D993" i="1"/>
  <c r="I226" i="20" s="1"/>
  <c r="D992" i="1"/>
  <c r="I225" i="20" s="1"/>
  <c r="D991" i="1"/>
  <c r="I224" i="20" s="1"/>
  <c r="D990" i="1"/>
  <c r="I223" i="20" s="1"/>
  <c r="D989" i="1"/>
  <c r="I222" i="20" s="1"/>
  <c r="D988" i="1"/>
  <c r="I221" i="20" s="1"/>
  <c r="D987" i="1"/>
  <c r="I220" i="20" s="1"/>
  <c r="D986" i="1"/>
  <c r="I219" i="20" s="1"/>
  <c r="D985" i="1"/>
  <c r="I218" i="20" s="1"/>
  <c r="D984" i="1"/>
  <c r="I217" i="20" s="1"/>
  <c r="D983" i="1"/>
  <c r="I216" i="20" s="1"/>
  <c r="D982" i="1"/>
  <c r="I215" i="20" s="1"/>
  <c r="D981" i="1"/>
  <c r="I214" i="20" s="1"/>
  <c r="D980" i="1"/>
  <c r="I213" i="20" s="1"/>
  <c r="D979" i="1"/>
  <c r="I212" i="20" s="1"/>
  <c r="D978" i="1"/>
  <c r="I211" i="20" s="1"/>
  <c r="D977" i="1"/>
  <c r="I210" i="20" s="1"/>
  <c r="D976" i="1"/>
  <c r="I209" i="20" s="1"/>
  <c r="D975" i="1"/>
  <c r="I208" i="20" s="1"/>
  <c r="D974" i="1"/>
  <c r="I207" i="20" s="1"/>
  <c r="D973" i="1"/>
  <c r="I206" i="20" s="1"/>
  <c r="D972" i="1"/>
  <c r="I205" i="20" s="1"/>
  <c r="D971" i="1"/>
  <c r="I204" i="20" s="1"/>
  <c r="D970" i="1"/>
  <c r="I203" i="20" s="1"/>
  <c r="D969" i="1"/>
  <c r="I202" i="20" s="1"/>
  <c r="D968" i="1"/>
  <c r="I201" i="20" s="1"/>
  <c r="D967" i="1"/>
  <c r="I200" i="20" s="1"/>
  <c r="D966" i="1"/>
  <c r="I199" i="20" s="1"/>
  <c r="D965" i="1"/>
  <c r="I198" i="20" s="1"/>
  <c r="D964" i="1"/>
  <c r="I197" i="20" s="1"/>
  <c r="D963" i="1"/>
  <c r="I196" i="20" s="1"/>
  <c r="D962" i="1"/>
  <c r="I195" i="20" s="1"/>
  <c r="D961" i="1"/>
  <c r="I194" i="20" s="1"/>
  <c r="D960" i="1"/>
  <c r="I193" i="20" s="1"/>
  <c r="D959" i="1"/>
  <c r="I192" i="20" s="1"/>
  <c r="D958" i="1"/>
  <c r="I191" i="20" s="1"/>
  <c r="D957" i="1"/>
  <c r="I190" i="20" s="1"/>
  <c r="D956" i="1"/>
  <c r="I189" i="20" s="1"/>
  <c r="D955" i="1"/>
  <c r="I188" i="20" s="1"/>
  <c r="D954" i="1"/>
  <c r="I187" i="20" s="1"/>
  <c r="D953" i="1"/>
  <c r="I186" i="20" s="1"/>
  <c r="D952" i="1"/>
  <c r="I185" i="20" s="1"/>
  <c r="D951" i="1"/>
  <c r="I184" i="20" s="1"/>
  <c r="D950" i="1"/>
  <c r="I183" i="20" s="1"/>
  <c r="D949" i="1"/>
  <c r="I182" i="20" s="1"/>
  <c r="D948" i="1"/>
  <c r="I181" i="20" s="1"/>
  <c r="D947" i="1"/>
  <c r="I180" i="20" s="1"/>
  <c r="D946" i="1"/>
  <c r="I179" i="20" s="1"/>
  <c r="D945" i="1"/>
  <c r="I178" i="20" s="1"/>
  <c r="D944" i="1"/>
  <c r="I177" i="20" s="1"/>
  <c r="D943" i="1"/>
  <c r="I176" i="20" s="1"/>
  <c r="D942" i="1"/>
  <c r="I175" i="20" s="1"/>
  <c r="D941" i="1"/>
  <c r="I174" i="20" s="1"/>
  <c r="D940" i="1"/>
  <c r="I173" i="20" s="1"/>
  <c r="D939" i="1"/>
  <c r="I172" i="20" s="1"/>
  <c r="D938" i="1"/>
  <c r="I171" i="20" s="1"/>
  <c r="D937" i="1"/>
  <c r="I170" i="20" s="1"/>
  <c r="D936" i="1"/>
  <c r="I169" i="20" s="1"/>
  <c r="D935" i="1"/>
  <c r="I168" i="20" s="1"/>
  <c r="D934" i="1"/>
  <c r="I167" i="20" s="1"/>
  <c r="D933" i="1"/>
  <c r="I166" i="20" s="1"/>
  <c r="D932" i="1"/>
  <c r="I165" i="20" s="1"/>
  <c r="D931" i="1"/>
  <c r="I164" i="20" s="1"/>
  <c r="D930" i="1"/>
  <c r="I163" i="20" s="1"/>
  <c r="D929" i="1"/>
  <c r="I162" i="20" s="1"/>
  <c r="D928" i="1"/>
  <c r="I161" i="20" s="1"/>
  <c r="D927" i="1"/>
  <c r="I160" i="20" s="1"/>
  <c r="D926" i="1"/>
  <c r="I159" i="20" s="1"/>
  <c r="D925" i="1"/>
  <c r="I158" i="20" s="1"/>
  <c r="D924" i="1"/>
  <c r="I157" i="20" s="1"/>
  <c r="D923" i="1"/>
  <c r="I156" i="20" s="1"/>
  <c r="D922" i="1"/>
  <c r="I155" i="20" s="1"/>
  <c r="D921" i="1"/>
  <c r="I154" i="20" s="1"/>
  <c r="D920" i="1"/>
  <c r="I153" i="20" s="1"/>
  <c r="D919" i="1"/>
  <c r="I152" i="20" s="1"/>
  <c r="D918" i="1"/>
  <c r="I151" i="20" s="1"/>
  <c r="D917" i="1"/>
  <c r="I150" i="20" s="1"/>
  <c r="D916" i="1"/>
  <c r="I149" i="20" s="1"/>
  <c r="D915" i="1"/>
  <c r="I148" i="20" s="1"/>
  <c r="D914" i="1"/>
  <c r="I147" i="20" s="1"/>
  <c r="D913" i="1"/>
  <c r="I146" i="20" s="1"/>
  <c r="D912" i="1"/>
  <c r="I145" i="20" s="1"/>
  <c r="D911" i="1"/>
  <c r="I144" i="20" s="1"/>
  <c r="D910" i="1"/>
  <c r="I143" i="20" s="1"/>
  <c r="D909" i="1"/>
  <c r="I142" i="20" s="1"/>
  <c r="D908" i="1"/>
  <c r="I141" i="20" s="1"/>
  <c r="D907" i="1"/>
  <c r="I140" i="20" s="1"/>
  <c r="D906" i="1"/>
  <c r="I139" i="20" s="1"/>
  <c r="D905" i="1"/>
  <c r="I138" i="20" s="1"/>
  <c r="D903" i="1"/>
  <c r="I136" i="20" s="1"/>
  <c r="D902" i="1"/>
  <c r="I135" i="20" s="1"/>
  <c r="D901" i="1"/>
  <c r="I134" i="20" s="1"/>
  <c r="D900" i="1"/>
  <c r="I133" i="20" s="1"/>
  <c r="D899" i="1"/>
  <c r="I132" i="20" s="1"/>
  <c r="D898" i="1"/>
  <c r="I131" i="20" s="1"/>
  <c r="D897" i="1"/>
  <c r="I130" i="20" s="1"/>
  <c r="D896" i="1"/>
  <c r="I129" i="20" s="1"/>
  <c r="D895" i="1"/>
  <c r="I128" i="20" s="1"/>
  <c r="D894" i="1"/>
  <c r="I127" i="20" s="1"/>
  <c r="D893" i="1"/>
  <c r="I126" i="20" s="1"/>
  <c r="D892" i="1"/>
  <c r="I125" i="20" s="1"/>
  <c r="D891" i="1"/>
  <c r="I124" i="20" s="1"/>
  <c r="D890" i="1"/>
  <c r="I123" i="20" s="1"/>
  <c r="D889" i="1"/>
  <c r="I122" i="20" s="1"/>
  <c r="D888" i="1"/>
  <c r="I121" i="20" s="1"/>
  <c r="D887" i="1"/>
  <c r="I120" i="20" s="1"/>
  <c r="D886" i="1"/>
  <c r="I119" i="20" s="1"/>
  <c r="D885" i="1"/>
  <c r="I118" i="20" s="1"/>
  <c r="D884" i="1"/>
  <c r="I117" i="20" s="1"/>
  <c r="D883" i="1"/>
  <c r="I116" i="20" s="1"/>
  <c r="D882" i="1"/>
  <c r="I115" i="20" s="1"/>
  <c r="D881" i="1"/>
  <c r="I114" i="20" s="1"/>
  <c r="D880" i="1"/>
  <c r="I113" i="20" s="1"/>
  <c r="D879" i="1"/>
  <c r="I112" i="20" s="1"/>
  <c r="D878" i="1"/>
  <c r="I111" i="20" s="1"/>
  <c r="D877" i="1"/>
  <c r="I110" i="20" s="1"/>
  <c r="D876" i="1"/>
  <c r="I109" i="20" s="1"/>
  <c r="D875" i="1"/>
  <c r="I108" i="20" s="1"/>
  <c r="D874" i="1"/>
  <c r="I107" i="20" s="1"/>
  <c r="D873" i="1"/>
  <c r="I106" i="20" s="1"/>
  <c r="D872" i="1"/>
  <c r="I105" i="20" s="1"/>
  <c r="D871" i="1"/>
  <c r="I104" i="20" s="1"/>
  <c r="D870" i="1"/>
  <c r="I103" i="20" s="1"/>
  <c r="D869" i="1"/>
  <c r="I102" i="20" s="1"/>
  <c r="D868" i="1"/>
  <c r="I101" i="20" s="1"/>
  <c r="D867" i="1"/>
  <c r="I100" i="20" s="1"/>
  <c r="D866" i="1"/>
  <c r="I99" i="20" s="1"/>
  <c r="D865" i="1"/>
  <c r="I98" i="20" s="1"/>
  <c r="D864" i="1"/>
  <c r="I97" i="20" s="1"/>
  <c r="D863" i="1"/>
  <c r="I96" i="20" s="1"/>
  <c r="D862" i="1"/>
  <c r="I95" i="20" s="1"/>
  <c r="D861" i="1"/>
  <c r="I94" i="20" s="1"/>
  <c r="D860" i="1"/>
  <c r="I93" i="20" s="1"/>
  <c r="D859" i="1"/>
  <c r="I92" i="20" s="1"/>
  <c r="D858" i="1"/>
  <c r="I91" i="20" s="1"/>
  <c r="D857" i="1"/>
  <c r="I90" i="20" s="1"/>
  <c r="D856" i="1"/>
  <c r="I89" i="20" s="1"/>
  <c r="D855" i="1"/>
  <c r="I88" i="20" s="1"/>
  <c r="D854" i="1"/>
  <c r="I87" i="20" s="1"/>
  <c r="D853" i="1"/>
  <c r="I86" i="20" s="1"/>
  <c r="D852" i="1"/>
  <c r="I85" i="20" s="1"/>
  <c r="D851" i="1"/>
  <c r="I84" i="20" s="1"/>
  <c r="D850" i="1"/>
  <c r="I83" i="20" s="1"/>
  <c r="D849" i="1"/>
  <c r="I82" i="20" s="1"/>
  <c r="D848" i="1"/>
  <c r="I81" i="20" s="1"/>
  <c r="D847" i="1"/>
  <c r="I80" i="20" s="1"/>
  <c r="D846" i="1"/>
  <c r="I79" i="20" s="1"/>
  <c r="D845" i="1"/>
  <c r="I78" i="20" s="1"/>
  <c r="D844" i="1"/>
  <c r="I77" i="20" s="1"/>
  <c r="D843" i="1"/>
  <c r="I76" i="20" s="1"/>
  <c r="D842" i="1"/>
  <c r="I75" i="20" s="1"/>
  <c r="D841" i="1"/>
  <c r="I74" i="20" s="1"/>
  <c r="D840" i="1"/>
  <c r="I73" i="20" s="1"/>
  <c r="D839" i="1"/>
  <c r="I72" i="20" s="1"/>
  <c r="D838" i="1"/>
  <c r="I71" i="20" s="1"/>
  <c r="D837" i="1"/>
  <c r="I70" i="20" s="1"/>
  <c r="D836" i="1"/>
  <c r="I69" i="20" s="1"/>
  <c r="D835" i="1"/>
  <c r="I68" i="20" s="1"/>
  <c r="D834" i="1"/>
  <c r="I67" i="20" s="1"/>
  <c r="D833" i="1"/>
  <c r="I66" i="20" s="1"/>
  <c r="D832" i="1"/>
  <c r="I65" i="20" s="1"/>
  <c r="D831" i="1"/>
  <c r="I64" i="20" s="1"/>
  <c r="D830" i="1"/>
  <c r="I63" i="20" s="1"/>
  <c r="D829" i="1"/>
  <c r="I62" i="20" s="1"/>
  <c r="D828" i="1"/>
  <c r="I61" i="20" s="1"/>
  <c r="D827" i="1"/>
  <c r="I60" i="20" s="1"/>
  <c r="D826" i="1"/>
  <c r="I59" i="20" s="1"/>
  <c r="D825" i="1"/>
  <c r="I58" i="20" s="1"/>
  <c r="D824" i="1"/>
  <c r="I57" i="20" s="1"/>
  <c r="D823" i="1"/>
  <c r="I56" i="20" s="1"/>
  <c r="D822" i="1"/>
  <c r="I55" i="20" s="1"/>
  <c r="D821" i="1"/>
  <c r="I54" i="20" s="1"/>
  <c r="D820" i="1"/>
  <c r="I53" i="20" s="1"/>
  <c r="D819" i="1"/>
  <c r="I52" i="20" s="1"/>
  <c r="D818" i="1"/>
  <c r="I51" i="20" s="1"/>
  <c r="D817" i="1"/>
  <c r="I50" i="20" s="1"/>
  <c r="D816" i="1"/>
  <c r="I49" i="20" s="1"/>
  <c r="D815" i="1"/>
  <c r="I48" i="20" s="1"/>
  <c r="D814" i="1"/>
  <c r="I47" i="20" s="1"/>
  <c r="D813" i="1"/>
  <c r="I46" i="20" s="1"/>
  <c r="D812" i="1"/>
  <c r="I45" i="20" s="1"/>
  <c r="D811" i="1"/>
  <c r="I44" i="20" s="1"/>
  <c r="D810" i="1"/>
  <c r="I43" i="20" s="1"/>
  <c r="D809" i="1"/>
  <c r="I42" i="20" s="1"/>
  <c r="D808" i="1"/>
  <c r="I41" i="20" s="1"/>
  <c r="D807" i="1"/>
  <c r="I40" i="20" s="1"/>
  <c r="D806" i="1"/>
  <c r="I39" i="20" s="1"/>
  <c r="D805" i="1"/>
  <c r="I38" i="20" s="1"/>
  <c r="D804" i="1"/>
  <c r="I37" i="20" s="1"/>
  <c r="D803" i="1"/>
  <c r="I36" i="20" s="1"/>
  <c r="D802" i="1"/>
  <c r="I35" i="20" s="1"/>
  <c r="D801" i="1"/>
  <c r="I34" i="20" s="1"/>
  <c r="D800" i="1"/>
  <c r="I33" i="20" s="1"/>
  <c r="D799" i="1"/>
  <c r="I32" i="20" s="1"/>
  <c r="D798" i="1"/>
  <c r="I31" i="20" s="1"/>
  <c r="D797" i="1"/>
  <c r="I30" i="20" s="1"/>
  <c r="D796" i="1"/>
  <c r="I29" i="20" s="1"/>
  <c r="D795" i="1"/>
  <c r="I28" i="20" s="1"/>
  <c r="D794" i="1"/>
  <c r="I27" i="20" s="1"/>
  <c r="D793" i="1"/>
  <c r="I26" i="20" s="1"/>
  <c r="D792" i="1"/>
  <c r="I25" i="20" s="1"/>
  <c r="D791" i="1"/>
  <c r="I24" i="20" s="1"/>
  <c r="D790" i="1"/>
  <c r="I23" i="20" s="1"/>
  <c r="D789" i="1"/>
  <c r="I22" i="20" s="1"/>
  <c r="D788" i="1"/>
  <c r="I21" i="20" s="1"/>
  <c r="D787" i="1"/>
  <c r="G277" i="20" s="1"/>
  <c r="D786" i="1"/>
  <c r="G276" i="20" s="1"/>
  <c r="D785" i="1"/>
  <c r="G275" i="20" s="1"/>
  <c r="D784" i="1"/>
  <c r="G274" i="20" s="1"/>
  <c r="D783" i="1"/>
  <c r="G273" i="20" s="1"/>
  <c r="D782" i="1"/>
  <c r="G272" i="20" s="1"/>
  <c r="D781" i="1"/>
  <c r="G271" i="20" s="1"/>
  <c r="D780" i="1"/>
  <c r="G270" i="20" s="1"/>
  <c r="D779" i="1"/>
  <c r="G269" i="20" s="1"/>
  <c r="D778" i="1"/>
  <c r="G268" i="20" s="1"/>
  <c r="D777" i="1"/>
  <c r="G267" i="20" s="1"/>
  <c r="D776" i="1"/>
  <c r="G266" i="20" s="1"/>
  <c r="D775" i="1"/>
  <c r="G265" i="20" s="1"/>
  <c r="D774" i="1"/>
  <c r="G264" i="20" s="1"/>
  <c r="D773" i="1"/>
  <c r="G263" i="20" s="1"/>
  <c r="D772" i="1"/>
  <c r="G262" i="20" s="1"/>
  <c r="D771" i="1"/>
  <c r="G261" i="20" s="1"/>
  <c r="D770" i="1"/>
  <c r="G260" i="20" s="1"/>
  <c r="D769" i="1"/>
  <c r="G259" i="20" s="1"/>
  <c r="D768" i="1"/>
  <c r="G258" i="20" s="1"/>
  <c r="D767" i="1"/>
  <c r="G257" i="20" s="1"/>
  <c r="D766" i="1"/>
  <c r="G256" i="20" s="1"/>
  <c r="D765" i="1"/>
  <c r="G255" i="20" s="1"/>
  <c r="D764" i="1"/>
  <c r="G254" i="20" s="1"/>
  <c r="D763" i="1"/>
  <c r="G253" i="20" s="1"/>
  <c r="D762" i="1"/>
  <c r="G252" i="20" s="1"/>
  <c r="D761" i="1"/>
  <c r="G251" i="20" s="1"/>
  <c r="D760" i="1"/>
  <c r="G250" i="20" s="1"/>
  <c r="D759" i="1"/>
  <c r="G249" i="20" s="1"/>
  <c r="D758" i="1"/>
  <c r="G248" i="20" s="1"/>
  <c r="D757" i="1"/>
  <c r="G247" i="20" s="1"/>
  <c r="D756" i="1"/>
  <c r="G246" i="20" s="1"/>
  <c r="D755" i="1"/>
  <c r="G245" i="20" s="1"/>
  <c r="D754" i="1"/>
  <c r="G244" i="20" s="1"/>
  <c r="D753" i="1"/>
  <c r="G243" i="20" s="1"/>
  <c r="D752" i="1"/>
  <c r="G242" i="20" s="1"/>
  <c r="D751" i="1"/>
  <c r="G241" i="20" s="1"/>
  <c r="D750" i="1"/>
  <c r="G240" i="20" s="1"/>
  <c r="D749" i="1"/>
  <c r="G239" i="20" s="1"/>
  <c r="D748" i="1"/>
  <c r="G238" i="20" s="1"/>
  <c r="D747" i="1"/>
  <c r="G237" i="20" s="1"/>
  <c r="D746" i="1"/>
  <c r="G236" i="20" s="1"/>
  <c r="D745" i="1"/>
  <c r="G235" i="20" s="1"/>
  <c r="D744" i="1"/>
  <c r="G234" i="20" s="1"/>
  <c r="D743" i="1"/>
  <c r="G233" i="20" s="1"/>
  <c r="D742" i="1"/>
  <c r="G232" i="20" s="1"/>
  <c r="D741" i="1"/>
  <c r="G231" i="20" s="1"/>
  <c r="D740" i="1"/>
  <c r="G230" i="20" s="1"/>
  <c r="D739" i="1"/>
  <c r="G229" i="20" s="1"/>
  <c r="D738" i="1"/>
  <c r="G228" i="20" s="1"/>
  <c r="D737" i="1"/>
  <c r="G227" i="20" s="1"/>
  <c r="D736" i="1"/>
  <c r="G226" i="20" s="1"/>
  <c r="D735" i="1"/>
  <c r="G225" i="20" s="1"/>
  <c r="D734" i="1"/>
  <c r="G224" i="20" s="1"/>
  <c r="D733" i="1"/>
  <c r="G223" i="20" s="1"/>
  <c r="D732" i="1"/>
  <c r="G222" i="20" s="1"/>
  <c r="D731" i="1"/>
  <c r="G221" i="20" s="1"/>
  <c r="D730" i="1"/>
  <c r="G220" i="20" s="1"/>
  <c r="D729" i="1"/>
  <c r="G219" i="20" s="1"/>
  <c r="D728" i="1"/>
  <c r="G218" i="20" s="1"/>
  <c r="D727" i="1"/>
  <c r="G217" i="20" s="1"/>
  <c r="D726" i="1"/>
  <c r="G216" i="20" s="1"/>
  <c r="D725" i="1"/>
  <c r="G215" i="20" s="1"/>
  <c r="D724" i="1"/>
  <c r="G214" i="20" s="1"/>
  <c r="D723" i="1"/>
  <c r="G213" i="20" s="1"/>
  <c r="D722" i="1"/>
  <c r="G212" i="20" s="1"/>
  <c r="D721" i="1"/>
  <c r="G211" i="20" s="1"/>
  <c r="D720" i="1"/>
  <c r="G210" i="20" s="1"/>
  <c r="D719" i="1"/>
  <c r="G209" i="20" s="1"/>
  <c r="D718" i="1"/>
  <c r="G208" i="20" s="1"/>
  <c r="D717" i="1"/>
  <c r="G207" i="20" s="1"/>
  <c r="D716" i="1"/>
  <c r="G206" i="20" s="1"/>
  <c r="D715" i="1"/>
  <c r="G205" i="20" s="1"/>
  <c r="D714" i="1"/>
  <c r="G204" i="20" s="1"/>
  <c r="D713" i="1"/>
  <c r="G203" i="20" s="1"/>
  <c r="D712" i="1"/>
  <c r="G202" i="20" s="1"/>
  <c r="D711" i="1"/>
  <c r="G201" i="20" s="1"/>
  <c r="D710" i="1"/>
  <c r="G200" i="20" s="1"/>
  <c r="D709" i="1"/>
  <c r="G199" i="20" s="1"/>
  <c r="D708" i="1"/>
  <c r="G198" i="20" s="1"/>
  <c r="D707" i="1"/>
  <c r="G197" i="20" s="1"/>
  <c r="D706" i="1"/>
  <c r="G196" i="20" s="1"/>
  <c r="D705" i="1"/>
  <c r="G195" i="20" s="1"/>
  <c r="D704" i="1"/>
  <c r="G194" i="20" s="1"/>
  <c r="D703" i="1"/>
  <c r="G193" i="20" s="1"/>
  <c r="D702" i="1"/>
  <c r="G192" i="20" s="1"/>
  <c r="D701" i="1"/>
  <c r="G191" i="20" s="1"/>
  <c r="D700" i="1"/>
  <c r="G190" i="20" s="1"/>
  <c r="D699" i="1"/>
  <c r="G189" i="20" s="1"/>
  <c r="D698" i="1"/>
  <c r="G188" i="20" s="1"/>
  <c r="D697" i="1"/>
  <c r="G187" i="20" s="1"/>
  <c r="D696" i="1"/>
  <c r="G186" i="20" s="1"/>
  <c r="D695" i="1"/>
  <c r="G185" i="20" s="1"/>
  <c r="D694" i="1"/>
  <c r="G184" i="20" s="1"/>
  <c r="D693" i="1"/>
  <c r="G183" i="20" s="1"/>
  <c r="D692" i="1"/>
  <c r="G182" i="20" s="1"/>
  <c r="D691" i="1"/>
  <c r="G181" i="20" s="1"/>
  <c r="D690" i="1"/>
  <c r="G180" i="20" s="1"/>
  <c r="D689" i="1"/>
  <c r="G179" i="20" s="1"/>
  <c r="D688" i="1"/>
  <c r="G178" i="20" s="1"/>
  <c r="D687" i="1"/>
  <c r="G177" i="20" s="1"/>
  <c r="D686" i="1"/>
  <c r="G176" i="20" s="1"/>
  <c r="D685" i="1"/>
  <c r="G175" i="20" s="1"/>
  <c r="D684" i="1"/>
  <c r="G174" i="20" s="1"/>
  <c r="D683" i="1"/>
  <c r="G173" i="20" s="1"/>
  <c r="D682" i="1"/>
  <c r="G172" i="20" s="1"/>
  <c r="D681" i="1"/>
  <c r="G171" i="20" s="1"/>
  <c r="D680" i="1"/>
  <c r="G170" i="20" s="1"/>
  <c r="D679" i="1"/>
  <c r="G169" i="20" s="1"/>
  <c r="D678" i="1"/>
  <c r="G168" i="20" s="1"/>
  <c r="D677" i="1"/>
  <c r="G167" i="20" s="1"/>
  <c r="D676" i="1"/>
  <c r="G166" i="20" s="1"/>
  <c r="D675" i="1"/>
  <c r="G165" i="20" s="1"/>
  <c r="D674" i="1"/>
  <c r="G164" i="20" s="1"/>
  <c r="D673" i="1"/>
  <c r="G163" i="20" s="1"/>
  <c r="D672" i="1"/>
  <c r="G162" i="20" s="1"/>
  <c r="D671" i="1"/>
  <c r="G161" i="20" s="1"/>
  <c r="D670" i="1"/>
  <c r="G160" i="20" s="1"/>
  <c r="D669" i="1"/>
  <c r="G159" i="20" s="1"/>
  <c r="D668" i="1"/>
  <c r="G158" i="20" s="1"/>
  <c r="D667" i="1"/>
  <c r="G157" i="20" s="1"/>
  <c r="D666" i="1"/>
  <c r="G156" i="20" s="1"/>
  <c r="D665" i="1"/>
  <c r="G155" i="20" s="1"/>
  <c r="D664" i="1"/>
  <c r="G154" i="20" s="1"/>
  <c r="D663" i="1"/>
  <c r="G153" i="20" s="1"/>
  <c r="D662" i="1"/>
  <c r="G152" i="20" s="1"/>
  <c r="D661" i="1"/>
  <c r="G151" i="20" s="1"/>
  <c r="D660" i="1"/>
  <c r="G150" i="20" s="1"/>
  <c r="D659" i="1"/>
  <c r="G149" i="20" s="1"/>
  <c r="D658" i="1"/>
  <c r="G148" i="20" s="1"/>
  <c r="D657" i="1"/>
  <c r="G147" i="20" s="1"/>
  <c r="D656" i="1"/>
  <c r="G146" i="20" s="1"/>
  <c r="D655" i="1"/>
  <c r="G145" i="20" s="1"/>
  <c r="D654" i="1"/>
  <c r="G144" i="20" s="1"/>
  <c r="D653" i="1"/>
  <c r="G143" i="20" s="1"/>
  <c r="D652" i="1"/>
  <c r="G142" i="20" s="1"/>
  <c r="D651" i="1"/>
  <c r="G141" i="20" s="1"/>
  <c r="D650" i="1"/>
  <c r="G140" i="20" s="1"/>
  <c r="D649" i="1"/>
  <c r="G139" i="20" s="1"/>
  <c r="D648" i="1"/>
  <c r="G138" i="20" s="1"/>
  <c r="D647" i="1"/>
  <c r="G137" i="20" s="1"/>
  <c r="D646" i="1"/>
  <c r="G136" i="20" s="1"/>
  <c r="D645" i="1"/>
  <c r="G135" i="20" s="1"/>
  <c r="D644" i="1"/>
  <c r="G134" i="20" s="1"/>
  <c r="D643" i="1"/>
  <c r="G133" i="20" s="1"/>
  <c r="D642" i="1"/>
  <c r="G132" i="20" s="1"/>
  <c r="D641" i="1"/>
  <c r="G131" i="20" s="1"/>
  <c r="D640" i="1"/>
  <c r="G130" i="20" s="1"/>
  <c r="D639" i="1"/>
  <c r="G129" i="20" s="1"/>
  <c r="D638" i="1"/>
  <c r="G128" i="20" s="1"/>
  <c r="D637" i="1"/>
  <c r="G127" i="20" s="1"/>
  <c r="D636" i="1"/>
  <c r="G126" i="20" s="1"/>
  <c r="D635" i="1"/>
  <c r="G125" i="20" s="1"/>
  <c r="D634" i="1"/>
  <c r="G124" i="20" s="1"/>
  <c r="D633" i="1"/>
  <c r="G123" i="20" s="1"/>
  <c r="D632" i="1"/>
  <c r="G122" i="20" s="1"/>
  <c r="D631" i="1"/>
  <c r="G121" i="20" s="1"/>
  <c r="D630" i="1"/>
  <c r="G120" i="20" s="1"/>
  <c r="D629" i="1"/>
  <c r="G119" i="20" s="1"/>
  <c r="D628" i="1"/>
  <c r="G118" i="20" s="1"/>
  <c r="D627" i="1"/>
  <c r="G117" i="20" s="1"/>
  <c r="D626" i="1"/>
  <c r="G116" i="20" s="1"/>
  <c r="D625" i="1"/>
  <c r="G115" i="20" s="1"/>
  <c r="D624" i="1"/>
  <c r="G114" i="20" s="1"/>
  <c r="D623" i="1"/>
  <c r="G113" i="20" s="1"/>
  <c r="D622" i="1"/>
  <c r="G112" i="20" s="1"/>
  <c r="D621" i="1"/>
  <c r="G111" i="20" s="1"/>
  <c r="D620" i="1"/>
  <c r="G110" i="20" s="1"/>
  <c r="D619" i="1"/>
  <c r="G109" i="20" s="1"/>
  <c r="D618" i="1"/>
  <c r="G108" i="20" s="1"/>
  <c r="D617" i="1"/>
  <c r="G107" i="20" s="1"/>
  <c r="D616" i="1"/>
  <c r="G106" i="20" s="1"/>
  <c r="D615" i="1"/>
  <c r="G105" i="20" s="1"/>
  <c r="D614" i="1"/>
  <c r="G104" i="20" s="1"/>
  <c r="D613" i="1"/>
  <c r="G103" i="20" s="1"/>
  <c r="D612" i="1"/>
  <c r="G102" i="20" s="1"/>
  <c r="D611" i="1"/>
  <c r="G101" i="20" s="1"/>
  <c r="D610" i="1"/>
  <c r="G100" i="20" s="1"/>
  <c r="D609" i="1"/>
  <c r="G99" i="20" s="1"/>
  <c r="D608" i="1"/>
  <c r="G98" i="20" s="1"/>
  <c r="D607" i="1"/>
  <c r="G97" i="20" s="1"/>
  <c r="D606" i="1"/>
  <c r="G96" i="20" s="1"/>
  <c r="D605" i="1"/>
  <c r="G95" i="20" s="1"/>
  <c r="D604" i="1"/>
  <c r="G94" i="20" s="1"/>
  <c r="D603" i="1"/>
  <c r="G93" i="20" s="1"/>
  <c r="D602" i="1"/>
  <c r="G92" i="20" s="1"/>
  <c r="D601" i="1"/>
  <c r="G91" i="20" s="1"/>
  <c r="D600" i="1"/>
  <c r="G90" i="20" s="1"/>
  <c r="D599" i="1"/>
  <c r="G89" i="20" s="1"/>
  <c r="D598" i="1"/>
  <c r="G88" i="20" s="1"/>
  <c r="D597" i="1"/>
  <c r="G87" i="20" s="1"/>
  <c r="D596" i="1"/>
  <c r="G86" i="20" s="1"/>
  <c r="D595" i="1"/>
  <c r="G85" i="20" s="1"/>
  <c r="D594" i="1"/>
  <c r="G84" i="20" s="1"/>
  <c r="D593" i="1"/>
  <c r="G83" i="20" s="1"/>
  <c r="D592" i="1"/>
  <c r="G82" i="20" s="1"/>
  <c r="D591" i="1"/>
  <c r="G81" i="20" s="1"/>
  <c r="D590" i="1"/>
  <c r="G80" i="20" s="1"/>
  <c r="D589" i="1"/>
  <c r="G79" i="20" s="1"/>
  <c r="D588" i="1"/>
  <c r="G78" i="20" s="1"/>
  <c r="D587" i="1"/>
  <c r="G77" i="20" s="1"/>
  <c r="D586" i="1"/>
  <c r="G76" i="20" s="1"/>
  <c r="D585" i="1"/>
  <c r="G75" i="20" s="1"/>
  <c r="D584" i="1"/>
  <c r="G74" i="20" s="1"/>
  <c r="D583" i="1"/>
  <c r="G73" i="20" s="1"/>
  <c r="D582" i="1"/>
  <c r="G72" i="20" s="1"/>
  <c r="D581" i="1"/>
  <c r="G71" i="20" s="1"/>
  <c r="D580" i="1"/>
  <c r="G70" i="20" s="1"/>
  <c r="D579" i="1"/>
  <c r="G69" i="20" s="1"/>
  <c r="D578" i="1"/>
  <c r="G68" i="20" s="1"/>
  <c r="D577" i="1"/>
  <c r="G67" i="20" s="1"/>
  <c r="D576" i="1"/>
  <c r="G66" i="20" s="1"/>
  <c r="D575" i="1"/>
  <c r="G65" i="20" s="1"/>
  <c r="D574" i="1"/>
  <c r="G64" i="20" s="1"/>
  <c r="D573" i="1"/>
  <c r="G63" i="20" s="1"/>
  <c r="D572" i="1"/>
  <c r="G62" i="20" s="1"/>
  <c r="D571" i="1"/>
  <c r="G61" i="20" s="1"/>
  <c r="D570" i="1"/>
  <c r="G60" i="20" s="1"/>
  <c r="D569" i="1"/>
  <c r="G59" i="20" s="1"/>
  <c r="D568" i="1"/>
  <c r="G58" i="20" s="1"/>
  <c r="D567" i="1"/>
  <c r="G57" i="20" s="1"/>
  <c r="D566" i="1"/>
  <c r="G56" i="20" s="1"/>
  <c r="D565" i="1"/>
  <c r="G55" i="20" s="1"/>
  <c r="D564" i="1"/>
  <c r="G54" i="20" s="1"/>
  <c r="D563" i="1"/>
  <c r="G53" i="20" s="1"/>
  <c r="D562" i="1"/>
  <c r="G52" i="20" s="1"/>
  <c r="D561" i="1"/>
  <c r="G51" i="20" s="1"/>
  <c r="D560" i="1"/>
  <c r="G50" i="20" s="1"/>
  <c r="D559" i="1"/>
  <c r="G49" i="20" s="1"/>
  <c r="D558" i="1"/>
  <c r="G48" i="20" s="1"/>
  <c r="D557" i="1"/>
  <c r="G47" i="20" s="1"/>
  <c r="D556" i="1"/>
  <c r="G46" i="20" s="1"/>
  <c r="D555" i="1"/>
  <c r="G45" i="20" s="1"/>
  <c r="D554" i="1"/>
  <c r="G44" i="20" s="1"/>
  <c r="D553" i="1"/>
  <c r="G43" i="20" s="1"/>
  <c r="D552" i="1"/>
  <c r="G42" i="20" s="1"/>
  <c r="D551" i="1"/>
  <c r="G41" i="20" s="1"/>
  <c r="D550" i="1"/>
  <c r="G40" i="20" s="1"/>
  <c r="D549" i="1"/>
  <c r="G39" i="20" s="1"/>
  <c r="D548" i="1"/>
  <c r="G38" i="20" s="1"/>
  <c r="D547" i="1"/>
  <c r="G37" i="20" s="1"/>
  <c r="D546" i="1"/>
  <c r="G36" i="20" s="1"/>
  <c r="D545" i="1"/>
  <c r="G35" i="20" s="1"/>
  <c r="D544" i="1"/>
  <c r="G34" i="20" s="1"/>
  <c r="D543" i="1"/>
  <c r="G33" i="20" s="1"/>
  <c r="D542" i="1"/>
  <c r="G32" i="20" s="1"/>
  <c r="D541" i="1"/>
  <c r="G31" i="20" s="1"/>
  <c r="D540" i="1"/>
  <c r="G30" i="20" s="1"/>
  <c r="D539" i="1"/>
  <c r="G29" i="20" s="1"/>
  <c r="D538" i="1"/>
  <c r="G28" i="20" s="1"/>
  <c r="D537" i="1"/>
  <c r="G27" i="20" s="1"/>
  <c r="D536" i="1"/>
  <c r="G26" i="20" s="1"/>
  <c r="D535" i="1"/>
  <c r="E159" i="20" s="1"/>
  <c r="D534" i="1"/>
  <c r="E158" i="20" s="1"/>
  <c r="D533" i="1"/>
  <c r="E157" i="20" s="1"/>
  <c r="D532" i="1"/>
  <c r="E156" i="20" s="1"/>
  <c r="D531" i="1"/>
  <c r="E155" i="20" s="1"/>
  <c r="D530" i="1"/>
  <c r="E154" i="20" s="1"/>
  <c r="D529" i="1"/>
  <c r="E153" i="20" s="1"/>
  <c r="D528" i="1"/>
  <c r="E152" i="20" s="1"/>
  <c r="D527" i="1"/>
  <c r="E151" i="20" s="1"/>
  <c r="D525" i="1"/>
  <c r="E149" i="20" s="1"/>
  <c r="D524" i="1"/>
  <c r="E148" i="20" s="1"/>
  <c r="D523" i="1"/>
  <c r="E147" i="20" s="1"/>
  <c r="D522" i="1"/>
  <c r="E146" i="20" s="1"/>
  <c r="D521" i="1"/>
  <c r="E145" i="20" s="1"/>
  <c r="D520" i="1"/>
  <c r="E144" i="20" s="1"/>
  <c r="D519" i="1"/>
  <c r="E143" i="20" s="1"/>
  <c r="D518" i="1"/>
  <c r="E142" i="20" s="1"/>
  <c r="D517" i="1"/>
  <c r="E141" i="20" s="1"/>
  <c r="D516" i="1"/>
  <c r="E140" i="20" s="1"/>
  <c r="D515" i="1"/>
  <c r="E139" i="20" s="1"/>
  <c r="D514" i="1"/>
  <c r="E138" i="20" s="1"/>
  <c r="D513" i="1"/>
  <c r="E137" i="20" s="1"/>
  <c r="D512" i="1"/>
  <c r="E136" i="20" s="1"/>
  <c r="D511" i="1"/>
  <c r="E135" i="20" s="1"/>
  <c r="D510" i="1"/>
  <c r="E134" i="20" s="1"/>
  <c r="D509" i="1"/>
  <c r="E133" i="20" s="1"/>
  <c r="D508" i="1"/>
  <c r="E132" i="20" s="1"/>
  <c r="D507" i="1"/>
  <c r="E131" i="20" s="1"/>
  <c r="D506" i="1"/>
  <c r="E130" i="20" s="1"/>
  <c r="D505" i="1"/>
  <c r="E129" i="20" s="1"/>
  <c r="D504" i="1"/>
  <c r="E128" i="20" s="1"/>
  <c r="D503" i="1"/>
  <c r="E127" i="20" s="1"/>
  <c r="D502" i="1"/>
  <c r="E126" i="20" s="1"/>
  <c r="D501" i="1"/>
  <c r="E125" i="20" s="1"/>
  <c r="D500" i="1"/>
  <c r="E124" i="20" s="1"/>
  <c r="D499" i="1"/>
  <c r="E123" i="20" s="1"/>
  <c r="D498" i="1"/>
  <c r="E122" i="20" s="1"/>
  <c r="D497" i="1"/>
  <c r="E121" i="20" s="1"/>
  <c r="D496" i="1"/>
  <c r="E120" i="20" s="1"/>
  <c r="D495" i="1"/>
  <c r="E119" i="20" s="1"/>
  <c r="D494" i="1"/>
  <c r="E118" i="20" s="1"/>
  <c r="D493" i="1"/>
  <c r="E117" i="20" s="1"/>
  <c r="D492" i="1"/>
  <c r="E116" i="20" s="1"/>
  <c r="D491" i="1"/>
  <c r="E115" i="20" s="1"/>
  <c r="D490" i="1"/>
  <c r="E114" i="20" s="1"/>
  <c r="D489" i="1"/>
  <c r="E113" i="20" s="1"/>
  <c r="D488" i="1"/>
  <c r="E112" i="20" s="1"/>
  <c r="D487" i="1"/>
  <c r="E111" i="20" s="1"/>
  <c r="D486" i="1"/>
  <c r="E110" i="20" s="1"/>
  <c r="D485" i="1"/>
  <c r="E109" i="20" s="1"/>
  <c r="D484" i="1"/>
  <c r="E108" i="20" s="1"/>
  <c r="D483" i="1"/>
  <c r="E107" i="20" s="1"/>
  <c r="D482" i="1"/>
  <c r="E106" i="20" s="1"/>
  <c r="D481" i="1"/>
  <c r="E105" i="20" s="1"/>
  <c r="D480" i="1"/>
  <c r="E104" i="20" s="1"/>
  <c r="D479" i="1"/>
  <c r="E103" i="20" s="1"/>
  <c r="D478" i="1"/>
  <c r="E102" i="20" s="1"/>
  <c r="D477" i="1"/>
  <c r="E101" i="20" s="1"/>
  <c r="D476" i="1"/>
  <c r="E100" i="20" s="1"/>
  <c r="D475" i="1"/>
  <c r="E99" i="20" s="1"/>
  <c r="D474" i="1"/>
  <c r="E98" i="20" s="1"/>
  <c r="D473" i="1"/>
  <c r="E97" i="20" s="1"/>
  <c r="D472" i="1"/>
  <c r="E96" i="20" s="1"/>
  <c r="D471" i="1"/>
  <c r="E95" i="20" s="1"/>
  <c r="D470" i="1"/>
  <c r="E94" i="20" s="1"/>
  <c r="D469" i="1"/>
  <c r="E93" i="20" s="1"/>
  <c r="D468" i="1"/>
  <c r="E92" i="20" s="1"/>
  <c r="D467" i="1"/>
  <c r="E91" i="20" s="1"/>
  <c r="D466" i="1"/>
  <c r="E90" i="20" s="1"/>
  <c r="D465" i="1"/>
  <c r="E89" i="20" s="1"/>
  <c r="D464" i="1"/>
  <c r="E88" i="20" s="1"/>
  <c r="D463" i="1"/>
  <c r="E87" i="20" s="1"/>
  <c r="D462" i="1"/>
  <c r="E86" i="20" s="1"/>
  <c r="D461" i="1"/>
  <c r="E85" i="20" s="1"/>
  <c r="D460" i="1"/>
  <c r="E84" i="20" s="1"/>
  <c r="D459" i="1"/>
  <c r="E83" i="20" s="1"/>
  <c r="D458" i="1"/>
  <c r="E82" i="20" s="1"/>
  <c r="D457" i="1"/>
  <c r="E81" i="20" s="1"/>
  <c r="D456" i="1"/>
  <c r="E80" i="20" s="1"/>
  <c r="D455" i="1"/>
  <c r="E79" i="20" s="1"/>
  <c r="D454" i="1"/>
  <c r="E78" i="20" s="1"/>
  <c r="D453" i="1"/>
  <c r="E77" i="20" s="1"/>
  <c r="D452" i="1"/>
  <c r="E76" i="20" s="1"/>
  <c r="D451" i="1"/>
  <c r="E75" i="20" s="1"/>
  <c r="D450" i="1"/>
  <c r="E74" i="20" s="1"/>
  <c r="D449" i="1"/>
  <c r="E73" i="20" s="1"/>
  <c r="D448" i="1"/>
  <c r="E72" i="20" s="1"/>
  <c r="D447" i="1"/>
  <c r="E71" i="20" s="1"/>
  <c r="D446" i="1"/>
  <c r="E70" i="20" s="1"/>
  <c r="D445" i="1"/>
  <c r="E69" i="20" s="1"/>
  <c r="D444" i="1"/>
  <c r="E68" i="20" s="1"/>
  <c r="D443" i="1"/>
  <c r="E67" i="20" s="1"/>
  <c r="D442" i="1"/>
  <c r="E66" i="20" s="1"/>
  <c r="D441" i="1"/>
  <c r="E65" i="20" s="1"/>
  <c r="D440" i="1"/>
  <c r="E64" i="20" s="1"/>
  <c r="D439" i="1"/>
  <c r="E63" i="20" s="1"/>
  <c r="D438" i="1"/>
  <c r="E62" i="20" s="1"/>
  <c r="D437" i="1"/>
  <c r="E61" i="20" s="1"/>
  <c r="D436" i="1"/>
  <c r="E60" i="20" s="1"/>
  <c r="D435" i="1"/>
  <c r="E59" i="20" s="1"/>
  <c r="D434" i="1"/>
  <c r="E58" i="20" s="1"/>
  <c r="D433" i="1"/>
  <c r="E57" i="20" s="1"/>
  <c r="D432" i="1"/>
  <c r="E56" i="20" s="1"/>
  <c r="D431" i="1"/>
  <c r="E55" i="20" s="1"/>
  <c r="D430" i="1"/>
  <c r="E54" i="20" s="1"/>
  <c r="D429" i="1"/>
  <c r="E53" i="20" s="1"/>
  <c r="D428" i="1"/>
  <c r="E52" i="20" s="1"/>
  <c r="D427" i="1"/>
  <c r="E51" i="20" s="1"/>
  <c r="D426" i="1"/>
  <c r="E50" i="20" s="1"/>
  <c r="D425" i="1"/>
  <c r="E49" i="20" s="1"/>
  <c r="D424" i="1"/>
  <c r="E48" i="20" s="1"/>
  <c r="D423" i="1"/>
  <c r="E47" i="20" s="1"/>
  <c r="D422" i="1"/>
  <c r="E46" i="20" s="1"/>
  <c r="D421" i="1"/>
  <c r="E45" i="20" s="1"/>
  <c r="D420" i="1"/>
  <c r="E44" i="20" s="1"/>
  <c r="D419" i="1"/>
  <c r="E43" i="20" s="1"/>
  <c r="D418" i="1"/>
  <c r="E42" i="20" s="1"/>
  <c r="D417" i="1"/>
  <c r="E41" i="20" s="1"/>
  <c r="D416" i="1"/>
  <c r="E40" i="20" s="1"/>
  <c r="D415" i="1"/>
  <c r="E39" i="20" s="1"/>
  <c r="D414" i="1"/>
  <c r="E38" i="20" s="1"/>
  <c r="D413" i="1"/>
  <c r="E37" i="20" s="1"/>
  <c r="D412" i="1"/>
  <c r="E36" i="20" s="1"/>
  <c r="D411" i="1"/>
  <c r="E35" i="20" s="1"/>
  <c r="D410" i="1"/>
  <c r="E34" i="20" s="1"/>
  <c r="D409" i="1"/>
  <c r="E33" i="20" s="1"/>
  <c r="D408" i="1"/>
  <c r="E32" i="20" s="1"/>
  <c r="D407" i="1"/>
  <c r="E31" i="20" s="1"/>
  <c r="D406" i="1"/>
  <c r="E30" i="20" s="1"/>
  <c r="D405" i="1"/>
  <c r="E29" i="20" s="1"/>
  <c r="D404" i="1"/>
  <c r="E28" i="20" s="1"/>
  <c r="D403" i="1"/>
  <c r="E27" i="20" s="1"/>
  <c r="D402" i="1"/>
  <c r="E26" i="20" s="1"/>
  <c r="D401" i="1"/>
  <c r="E25" i="20" s="1"/>
  <c r="D400" i="1"/>
  <c r="E24" i="20" s="1"/>
  <c r="D399" i="1"/>
  <c r="E23" i="20" s="1"/>
  <c r="D398" i="1"/>
  <c r="E22" i="20" s="1"/>
  <c r="D397" i="1"/>
  <c r="E21" i="20" s="1"/>
  <c r="D396" i="1"/>
  <c r="E20" i="20" s="1"/>
  <c r="D395" i="1"/>
  <c r="E19" i="20" s="1"/>
  <c r="D394" i="1"/>
  <c r="E18" i="20" s="1"/>
  <c r="D393" i="1"/>
  <c r="E17" i="20" s="1"/>
  <c r="D392" i="1"/>
  <c r="E16" i="20" s="1"/>
  <c r="D391" i="1"/>
  <c r="C379" i="20" s="1"/>
  <c r="D390" i="1"/>
  <c r="C378" i="20" s="1"/>
  <c r="D389" i="1"/>
  <c r="C377" i="20" s="1"/>
  <c r="D388" i="1"/>
  <c r="C376" i="20" s="1"/>
  <c r="D387" i="1"/>
  <c r="C375" i="20" s="1"/>
  <c r="D386" i="1"/>
  <c r="C374" i="20" s="1"/>
  <c r="D385" i="1"/>
  <c r="C373" i="20" s="1"/>
  <c r="D384" i="1"/>
  <c r="C372" i="20" s="1"/>
  <c r="D383" i="1"/>
  <c r="C371" i="20" s="1"/>
  <c r="D382" i="1"/>
  <c r="C370" i="20" s="1"/>
  <c r="D381" i="1"/>
  <c r="C369" i="20" s="1"/>
  <c r="D380" i="1"/>
  <c r="C368" i="20" s="1"/>
  <c r="D379" i="1"/>
  <c r="C367" i="20" s="1"/>
  <c r="D378" i="1"/>
  <c r="C366" i="20" s="1"/>
  <c r="D377" i="1"/>
  <c r="C365" i="20" s="1"/>
  <c r="D376" i="1"/>
  <c r="C364" i="20" s="1"/>
  <c r="D375" i="1"/>
  <c r="C363" i="20" s="1"/>
  <c r="D374" i="1"/>
  <c r="C362" i="20" s="1"/>
  <c r="D373" i="1"/>
  <c r="C361" i="20" s="1"/>
  <c r="D372" i="1"/>
  <c r="C360" i="20" s="1"/>
  <c r="D371" i="1"/>
  <c r="C359" i="20" s="1"/>
  <c r="D370" i="1"/>
  <c r="C358" i="20" s="1"/>
  <c r="D369" i="1"/>
  <c r="C357" i="20" s="1"/>
  <c r="D368" i="1"/>
  <c r="C356" i="20" s="1"/>
  <c r="D367" i="1"/>
  <c r="C355" i="20" s="1"/>
  <c r="D366" i="1"/>
  <c r="C354" i="20" s="1"/>
  <c r="D365" i="1"/>
  <c r="C353" i="20" s="1"/>
  <c r="D364" i="1"/>
  <c r="C352" i="20" s="1"/>
  <c r="D363" i="1"/>
  <c r="C351" i="20" s="1"/>
  <c r="D362" i="1"/>
  <c r="C350" i="20" s="1"/>
  <c r="D361" i="1"/>
  <c r="C349" i="20" s="1"/>
  <c r="D360" i="1"/>
  <c r="C348" i="20" s="1"/>
  <c r="D359" i="1"/>
  <c r="C347" i="20" s="1"/>
  <c r="D358" i="1"/>
  <c r="C346" i="20" s="1"/>
  <c r="D357" i="1"/>
  <c r="C345" i="20" s="1"/>
  <c r="D356" i="1"/>
  <c r="C344" i="20" s="1"/>
  <c r="D355" i="1"/>
  <c r="C343" i="20" s="1"/>
  <c r="D354" i="1"/>
  <c r="C342" i="20" s="1"/>
  <c r="D353" i="1"/>
  <c r="C341" i="20" s="1"/>
  <c r="D352" i="1"/>
  <c r="C340" i="20" s="1"/>
  <c r="D351" i="1"/>
  <c r="C339" i="20" s="1"/>
  <c r="D350" i="1"/>
  <c r="C338" i="20" s="1"/>
  <c r="D349" i="1"/>
  <c r="C337" i="20" s="1"/>
  <c r="D348" i="1"/>
  <c r="C336" i="20" s="1"/>
  <c r="D347" i="1"/>
  <c r="C335" i="20" s="1"/>
  <c r="D346" i="1"/>
  <c r="C334" i="20" s="1"/>
  <c r="D345" i="1"/>
  <c r="C333" i="20" s="1"/>
  <c r="D344" i="1"/>
  <c r="C332" i="20" s="1"/>
  <c r="D343" i="1"/>
  <c r="C331" i="20" s="1"/>
  <c r="D342" i="1"/>
  <c r="C330" i="20" s="1"/>
  <c r="D341" i="1"/>
  <c r="C329" i="20" s="1"/>
  <c r="D340" i="1"/>
  <c r="C328" i="20" s="1"/>
  <c r="D339" i="1"/>
  <c r="C327" i="20" s="1"/>
  <c r="D338" i="1"/>
  <c r="C326" i="20" s="1"/>
  <c r="D337" i="1"/>
  <c r="C325" i="20" s="1"/>
  <c r="D336" i="1"/>
  <c r="C324" i="20" s="1"/>
  <c r="D335" i="1"/>
  <c r="C323" i="20" s="1"/>
  <c r="D334" i="1"/>
  <c r="C322" i="20" s="1"/>
  <c r="D333" i="1"/>
  <c r="C321" i="20" s="1"/>
  <c r="D332" i="1"/>
  <c r="C320" i="20" s="1"/>
  <c r="D331" i="1"/>
  <c r="C319" i="20" s="1"/>
  <c r="D330" i="1"/>
  <c r="C318" i="20" s="1"/>
  <c r="D329" i="1"/>
  <c r="C317" i="20" s="1"/>
  <c r="D328" i="1"/>
  <c r="C316" i="20" s="1"/>
  <c r="D327" i="1"/>
  <c r="C315" i="20" s="1"/>
  <c r="D326" i="1"/>
  <c r="C314" i="20" s="1"/>
  <c r="D325" i="1"/>
  <c r="C313" i="20" s="1"/>
  <c r="D324" i="1"/>
  <c r="C312" i="20" s="1"/>
  <c r="D323" i="1"/>
  <c r="C311" i="20" s="1"/>
  <c r="D322" i="1"/>
  <c r="C310" i="20" s="1"/>
  <c r="D321" i="1"/>
  <c r="C309" i="20" s="1"/>
  <c r="D320" i="1"/>
  <c r="C308" i="20" s="1"/>
  <c r="D319" i="1"/>
  <c r="C307" i="20" s="1"/>
  <c r="D318" i="1"/>
  <c r="C306" i="20" s="1"/>
  <c r="D317" i="1"/>
  <c r="C305" i="20" s="1"/>
  <c r="D316" i="1"/>
  <c r="C304" i="20" s="1"/>
  <c r="D315" i="1"/>
  <c r="C303" i="20" s="1"/>
  <c r="D314" i="1"/>
  <c r="C302" i="20" s="1"/>
  <c r="D313" i="1"/>
  <c r="C301" i="20" s="1"/>
  <c r="D312" i="1"/>
  <c r="C300" i="20" s="1"/>
  <c r="D311" i="1"/>
  <c r="C299" i="20" s="1"/>
  <c r="D310" i="1"/>
  <c r="C298" i="20" s="1"/>
  <c r="D309" i="1"/>
  <c r="C297" i="20" s="1"/>
  <c r="D308" i="1"/>
  <c r="C296" i="20" s="1"/>
  <c r="D307" i="1"/>
  <c r="C295" i="20" s="1"/>
  <c r="D306" i="1"/>
  <c r="C294" i="20" s="1"/>
  <c r="D305" i="1"/>
  <c r="C293" i="20" s="1"/>
  <c r="D304" i="1"/>
  <c r="C292" i="20" s="1"/>
  <c r="D303" i="1"/>
  <c r="C291" i="20" s="1"/>
  <c r="D302" i="1"/>
  <c r="C290" i="20" s="1"/>
  <c r="D301" i="1"/>
  <c r="C289" i="20" s="1"/>
  <c r="D300" i="1"/>
  <c r="C288" i="20" s="1"/>
  <c r="D299" i="1"/>
  <c r="C287" i="20" s="1"/>
  <c r="D298" i="1"/>
  <c r="C286" i="20" s="1"/>
  <c r="D297" i="1"/>
  <c r="C285" i="20" s="1"/>
  <c r="D296" i="1"/>
  <c r="C284" i="20" s="1"/>
  <c r="D295" i="1"/>
  <c r="C283" i="20" s="1"/>
  <c r="D294" i="1"/>
  <c r="C282" i="20" s="1"/>
  <c r="D293" i="1"/>
  <c r="C281" i="20" s="1"/>
  <c r="D292" i="1"/>
  <c r="C280" i="20" s="1"/>
  <c r="D291" i="1"/>
  <c r="C279" i="20" s="1"/>
  <c r="D290" i="1"/>
  <c r="C278" i="20" s="1"/>
  <c r="D289" i="1"/>
  <c r="C277" i="20" s="1"/>
  <c r="D288" i="1"/>
  <c r="C276" i="20" s="1"/>
  <c r="D287" i="1"/>
  <c r="C275" i="20" s="1"/>
  <c r="D286" i="1"/>
  <c r="C274" i="20" s="1"/>
  <c r="D285" i="1"/>
  <c r="C273" i="20" s="1"/>
  <c r="D284" i="1"/>
  <c r="C272" i="20" s="1"/>
  <c r="D283" i="1"/>
  <c r="C271" i="20" s="1"/>
  <c r="D282" i="1"/>
  <c r="C270" i="20" s="1"/>
  <c r="D281" i="1"/>
  <c r="C269" i="20" s="1"/>
  <c r="D280" i="1"/>
  <c r="C268" i="20" s="1"/>
  <c r="D279" i="1"/>
  <c r="C267" i="20" s="1"/>
  <c r="D278" i="1"/>
  <c r="C266" i="20" s="1"/>
  <c r="D277" i="1"/>
  <c r="C265" i="20" s="1"/>
  <c r="D276" i="1"/>
  <c r="C264" i="20" s="1"/>
  <c r="D275" i="1"/>
  <c r="C263" i="20" s="1"/>
  <c r="D274" i="1"/>
  <c r="C262" i="20" s="1"/>
  <c r="D273" i="1"/>
  <c r="C261" i="20" s="1"/>
  <c r="D272" i="1"/>
  <c r="C260" i="20" s="1"/>
  <c r="D271" i="1"/>
  <c r="C259" i="20" s="1"/>
  <c r="D270" i="1"/>
  <c r="C258" i="20" s="1"/>
  <c r="D269" i="1"/>
  <c r="C257" i="20" s="1"/>
  <c r="D268" i="1"/>
  <c r="C256" i="20" s="1"/>
  <c r="D267" i="1"/>
  <c r="C255" i="20" s="1"/>
  <c r="D266" i="1"/>
  <c r="C254" i="20" s="1"/>
  <c r="D265" i="1"/>
  <c r="C253" i="20" s="1"/>
  <c r="D264" i="1"/>
  <c r="C252" i="20" s="1"/>
  <c r="D263" i="1"/>
  <c r="C251" i="20" s="1"/>
  <c r="D262" i="1"/>
  <c r="C250" i="20" s="1"/>
  <c r="D261" i="1"/>
  <c r="C249" i="20" s="1"/>
  <c r="D260" i="1"/>
  <c r="C248" i="20" s="1"/>
  <c r="D259" i="1"/>
  <c r="C247" i="20" s="1"/>
  <c r="D258" i="1"/>
  <c r="C246" i="20" s="1"/>
  <c r="D257" i="1"/>
  <c r="C245" i="20" s="1"/>
  <c r="D256" i="1"/>
  <c r="C244" i="20" s="1"/>
  <c r="D255" i="1"/>
  <c r="C243" i="20" s="1"/>
  <c r="D254" i="1"/>
  <c r="C242" i="20" s="1"/>
  <c r="D253" i="1"/>
  <c r="C241" i="20" s="1"/>
  <c r="D252" i="1"/>
  <c r="C240" i="20" s="1"/>
  <c r="D251" i="1"/>
  <c r="C239" i="20" s="1"/>
  <c r="D250" i="1"/>
  <c r="C238" i="20" s="1"/>
  <c r="D249" i="1"/>
  <c r="C237" i="20" s="1"/>
  <c r="D248" i="1"/>
  <c r="C236" i="20" s="1"/>
  <c r="D247" i="1"/>
  <c r="C235" i="20" s="1"/>
  <c r="D246" i="1"/>
  <c r="C234" i="20" s="1"/>
  <c r="D245" i="1"/>
  <c r="C233" i="20" s="1"/>
  <c r="D244" i="1"/>
  <c r="C232" i="20" s="1"/>
  <c r="D243" i="1"/>
  <c r="C231" i="20" s="1"/>
  <c r="D242" i="1"/>
  <c r="C230" i="20" s="1"/>
  <c r="D241" i="1"/>
  <c r="C229" i="20" s="1"/>
  <c r="D240" i="1"/>
  <c r="C228" i="20" s="1"/>
  <c r="D239" i="1"/>
  <c r="C227" i="20" s="1"/>
  <c r="D238" i="1"/>
  <c r="C226" i="20" s="1"/>
  <c r="D237" i="1"/>
  <c r="C225" i="20" s="1"/>
  <c r="D236" i="1"/>
  <c r="C224" i="20" s="1"/>
  <c r="D235" i="1"/>
  <c r="C223" i="20" s="1"/>
  <c r="D234" i="1"/>
  <c r="C222" i="20" s="1"/>
  <c r="D233" i="1"/>
  <c r="C221" i="20" s="1"/>
  <c r="D232" i="1"/>
  <c r="C220" i="20" s="1"/>
  <c r="D231" i="1"/>
  <c r="C219" i="20" s="1"/>
  <c r="D230" i="1"/>
  <c r="C218" i="20" s="1"/>
  <c r="D229" i="1"/>
  <c r="C217" i="20" s="1"/>
  <c r="D228" i="1"/>
  <c r="C216" i="20" s="1"/>
  <c r="D227" i="1"/>
  <c r="C215" i="20" s="1"/>
  <c r="D226" i="1"/>
  <c r="C214" i="20" s="1"/>
  <c r="D225" i="1"/>
  <c r="C213" i="20" s="1"/>
  <c r="D224" i="1"/>
  <c r="C212" i="20" s="1"/>
  <c r="D223" i="1"/>
  <c r="C211" i="20" s="1"/>
  <c r="D222" i="1"/>
  <c r="C210" i="20" s="1"/>
  <c r="D221" i="1"/>
  <c r="C209" i="20" s="1"/>
  <c r="D220" i="1"/>
  <c r="C208" i="20" s="1"/>
  <c r="D219" i="1"/>
  <c r="C207" i="20" s="1"/>
  <c r="D218" i="1"/>
  <c r="C206" i="20" s="1"/>
  <c r="D217" i="1"/>
  <c r="C205" i="20" s="1"/>
  <c r="D216" i="1"/>
  <c r="C204" i="20" s="1"/>
  <c r="D215" i="1"/>
  <c r="C203" i="20" s="1"/>
  <c r="D214" i="1"/>
  <c r="C202" i="20" s="1"/>
  <c r="D213" i="1"/>
  <c r="C201" i="20" s="1"/>
  <c r="D212" i="1"/>
  <c r="C200" i="20" s="1"/>
  <c r="D211" i="1"/>
  <c r="C199" i="20" s="1"/>
  <c r="D210" i="1"/>
  <c r="C198" i="20" s="1"/>
  <c r="D209" i="1"/>
  <c r="C197" i="20" s="1"/>
  <c r="D208" i="1"/>
  <c r="C196" i="20" s="1"/>
  <c r="D207" i="1"/>
  <c r="C195" i="20" s="1"/>
  <c r="D206" i="1"/>
  <c r="C194" i="20" s="1"/>
  <c r="D205" i="1"/>
  <c r="C193" i="20" s="1"/>
  <c r="D204" i="1"/>
  <c r="C192" i="20" s="1"/>
  <c r="D203" i="1"/>
  <c r="C191" i="20" s="1"/>
  <c r="D202" i="1"/>
  <c r="C190" i="20" s="1"/>
  <c r="D201" i="1"/>
  <c r="C189" i="20" s="1"/>
  <c r="D200" i="1"/>
  <c r="C188" i="20" s="1"/>
  <c r="D199" i="1"/>
  <c r="C187" i="20" s="1"/>
  <c r="D198" i="1"/>
  <c r="C186" i="20" s="1"/>
  <c r="D197" i="1"/>
  <c r="C185" i="20" s="1"/>
  <c r="D196" i="1"/>
  <c r="C184" i="20" s="1"/>
  <c r="D195" i="1"/>
  <c r="C183" i="20" s="1"/>
  <c r="D194" i="1"/>
  <c r="C182" i="20" s="1"/>
  <c r="D193" i="1"/>
  <c r="C181" i="20" s="1"/>
  <c r="D192" i="1"/>
  <c r="C180" i="20" s="1"/>
  <c r="D191" i="1"/>
  <c r="C179" i="20" s="1"/>
  <c r="D190" i="1"/>
  <c r="C178" i="20" s="1"/>
  <c r="D189" i="1"/>
  <c r="C177" i="20" s="1"/>
  <c r="D188" i="1"/>
  <c r="C176" i="20" s="1"/>
  <c r="D187" i="1"/>
  <c r="C175" i="20" s="1"/>
  <c r="D186" i="1"/>
  <c r="C174" i="20" s="1"/>
  <c r="D185" i="1"/>
  <c r="C173" i="20" s="1"/>
  <c r="D183" i="1"/>
  <c r="C171" i="20" s="1"/>
  <c r="D182" i="1"/>
  <c r="C170" i="20" s="1"/>
  <c r="D181" i="1"/>
  <c r="C169" i="20" s="1"/>
  <c r="D180" i="1"/>
  <c r="C168" i="20" s="1"/>
  <c r="D179" i="1"/>
  <c r="C167" i="20" s="1"/>
  <c r="D178" i="1"/>
  <c r="C166" i="20" s="1"/>
  <c r="D177" i="1"/>
  <c r="C165" i="20" s="1"/>
  <c r="D176" i="1"/>
  <c r="C164" i="20" s="1"/>
  <c r="D175" i="1"/>
  <c r="C163" i="20" s="1"/>
  <c r="D174" i="1"/>
  <c r="C162" i="20" s="1"/>
  <c r="D173" i="1"/>
  <c r="C161" i="20" s="1"/>
  <c r="D172" i="1"/>
  <c r="C160" i="20" s="1"/>
  <c r="D171" i="1"/>
  <c r="C159" i="20" s="1"/>
  <c r="D170" i="1"/>
  <c r="C158" i="20" s="1"/>
  <c r="D169" i="1"/>
  <c r="C157" i="20" s="1"/>
  <c r="D168" i="1"/>
  <c r="C156" i="20" s="1"/>
  <c r="D167" i="1"/>
  <c r="C155" i="20" s="1"/>
  <c r="D166" i="1"/>
  <c r="C154" i="20" s="1"/>
  <c r="D165" i="1"/>
  <c r="C153" i="20" s="1"/>
  <c r="D164" i="1"/>
  <c r="C152" i="20" s="1"/>
  <c r="D163" i="1"/>
  <c r="C151" i="20" s="1"/>
  <c r="D162" i="1"/>
  <c r="C150" i="20" s="1"/>
  <c r="D161" i="1"/>
  <c r="C149" i="20" s="1"/>
  <c r="D160" i="1"/>
  <c r="C148" i="20" s="1"/>
  <c r="D159" i="1"/>
  <c r="C147" i="20" s="1"/>
  <c r="D158" i="1"/>
  <c r="C146" i="20" s="1"/>
  <c r="D157" i="1"/>
  <c r="C145" i="20" s="1"/>
  <c r="D156" i="1"/>
  <c r="C144" i="20" s="1"/>
  <c r="D155" i="1"/>
  <c r="C143" i="20" s="1"/>
  <c r="D154" i="1"/>
  <c r="C142" i="20" s="1"/>
  <c r="D153" i="1"/>
  <c r="C141" i="20" s="1"/>
  <c r="D152" i="1"/>
  <c r="C140" i="20" s="1"/>
  <c r="D151" i="1"/>
  <c r="C139" i="20" s="1"/>
  <c r="D150" i="1"/>
  <c r="C138" i="20" s="1"/>
  <c r="D149" i="1"/>
  <c r="C137" i="20" s="1"/>
  <c r="D148" i="1"/>
  <c r="C136" i="20" s="1"/>
  <c r="D147" i="1"/>
  <c r="C135" i="20" s="1"/>
  <c r="D146" i="1"/>
  <c r="C134" i="20" s="1"/>
  <c r="D145" i="1"/>
  <c r="C133" i="20" s="1"/>
  <c r="D144" i="1"/>
  <c r="C132" i="20" s="1"/>
  <c r="D143" i="1"/>
  <c r="C131" i="20" s="1"/>
  <c r="D142" i="1"/>
  <c r="C130" i="20" s="1"/>
  <c r="D141" i="1"/>
  <c r="C129" i="20" s="1"/>
  <c r="D140" i="1"/>
  <c r="C128" i="20" s="1"/>
  <c r="D139" i="1"/>
  <c r="C127" i="20" s="1"/>
  <c r="D138" i="1"/>
  <c r="C126" i="20" s="1"/>
  <c r="D137" i="1"/>
  <c r="C125" i="20" s="1"/>
  <c r="D136" i="1"/>
  <c r="C124" i="20" s="1"/>
  <c r="D135" i="1"/>
  <c r="C123" i="20" s="1"/>
  <c r="D134" i="1"/>
  <c r="C122" i="20" s="1"/>
  <c r="D133" i="1"/>
  <c r="C121" i="20" s="1"/>
  <c r="D132" i="1"/>
  <c r="C120" i="20" s="1"/>
  <c r="D131" i="1"/>
  <c r="C119" i="20" s="1"/>
  <c r="D130" i="1"/>
  <c r="C118" i="20" s="1"/>
  <c r="D129" i="1"/>
  <c r="C117" i="20" s="1"/>
  <c r="D128" i="1"/>
  <c r="C116" i="20" s="1"/>
  <c r="D127" i="1"/>
  <c r="C115" i="20" s="1"/>
  <c r="D126" i="1"/>
  <c r="C114" i="20" s="1"/>
  <c r="D125" i="1"/>
  <c r="C113" i="20" s="1"/>
  <c r="D124" i="1"/>
  <c r="C112" i="20" s="1"/>
  <c r="D123" i="1"/>
  <c r="C111" i="20" s="1"/>
  <c r="D122" i="1"/>
  <c r="C110" i="20" s="1"/>
  <c r="D121" i="1"/>
  <c r="C109" i="20" s="1"/>
  <c r="D120" i="1"/>
  <c r="C108" i="20" s="1"/>
  <c r="D119" i="1"/>
  <c r="C107" i="20" s="1"/>
  <c r="D118" i="1"/>
  <c r="C106" i="20" s="1"/>
  <c r="D117" i="1"/>
  <c r="C105" i="20" s="1"/>
  <c r="D116" i="1"/>
  <c r="C104" i="20" s="1"/>
  <c r="D115" i="1"/>
  <c r="C103" i="20" s="1"/>
  <c r="D114" i="1"/>
  <c r="C102" i="20" s="1"/>
  <c r="D113" i="1"/>
  <c r="C101" i="20" s="1"/>
  <c r="D112" i="1"/>
  <c r="C100" i="20" s="1"/>
  <c r="D111" i="1"/>
  <c r="C99" i="20" s="1"/>
  <c r="D110" i="1"/>
  <c r="C98" i="20" s="1"/>
  <c r="D109" i="1"/>
  <c r="C97" i="20" s="1"/>
  <c r="D108" i="1"/>
  <c r="C96" i="20" s="1"/>
  <c r="D107" i="1"/>
  <c r="C95" i="20" s="1"/>
  <c r="D106" i="1"/>
  <c r="C94" i="20" s="1"/>
  <c r="D105" i="1"/>
  <c r="C93" i="20" s="1"/>
  <c r="D104" i="1"/>
  <c r="C92" i="20" s="1"/>
  <c r="D103" i="1"/>
  <c r="C91" i="20" s="1"/>
  <c r="D102" i="1"/>
  <c r="C90" i="20" s="1"/>
  <c r="D101" i="1"/>
  <c r="C89" i="20" s="1"/>
  <c r="D100" i="1"/>
  <c r="C88" i="20" s="1"/>
  <c r="D99" i="1"/>
  <c r="C87" i="20" s="1"/>
  <c r="D98" i="1"/>
  <c r="C86" i="20" s="1"/>
  <c r="D97" i="1"/>
  <c r="C85" i="20" s="1"/>
  <c r="D96" i="1"/>
  <c r="C84" i="20" s="1"/>
  <c r="D95" i="1"/>
  <c r="C83" i="20" s="1"/>
  <c r="D94" i="1"/>
  <c r="C82" i="20" s="1"/>
  <c r="D93" i="1"/>
  <c r="C81" i="20" s="1"/>
  <c r="D92" i="1"/>
  <c r="C80" i="20" s="1"/>
  <c r="D91" i="1"/>
  <c r="C79" i="20" s="1"/>
  <c r="D90" i="1"/>
  <c r="C78" i="20" s="1"/>
  <c r="D89" i="1"/>
  <c r="C77" i="20" s="1"/>
  <c r="D88" i="1"/>
  <c r="C76" i="20" s="1"/>
  <c r="D87" i="1"/>
  <c r="C75" i="20" s="1"/>
  <c r="D86" i="1"/>
  <c r="C74" i="20" s="1"/>
  <c r="D85" i="1"/>
  <c r="C73" i="20" s="1"/>
  <c r="D84" i="1"/>
  <c r="C72" i="20" s="1"/>
  <c r="D83" i="1"/>
  <c r="C71" i="20" s="1"/>
  <c r="D82" i="1"/>
  <c r="C70" i="20" s="1"/>
  <c r="D81" i="1"/>
  <c r="C69" i="20" s="1"/>
  <c r="D80" i="1"/>
  <c r="C68" i="20" s="1"/>
  <c r="D79" i="1"/>
  <c r="C67" i="20" s="1"/>
  <c r="D78" i="1"/>
  <c r="C66" i="20" s="1"/>
  <c r="D77" i="1"/>
  <c r="C65" i="20" s="1"/>
  <c r="D76" i="1"/>
  <c r="C64" i="20" s="1"/>
  <c r="D75" i="1"/>
  <c r="C63" i="20" s="1"/>
  <c r="D74" i="1"/>
  <c r="C62" i="20" s="1"/>
  <c r="D73" i="1"/>
  <c r="C61" i="20" s="1"/>
  <c r="D72" i="1"/>
  <c r="C60" i="20" s="1"/>
  <c r="D71" i="1"/>
  <c r="C59" i="20" s="1"/>
  <c r="D70" i="1"/>
  <c r="C58" i="20" s="1"/>
  <c r="D69" i="1"/>
  <c r="C57" i="20" s="1"/>
  <c r="D68" i="1"/>
  <c r="C56" i="20" s="1"/>
  <c r="D67" i="1"/>
  <c r="C55" i="20" s="1"/>
  <c r="D66" i="1"/>
  <c r="C54" i="20" s="1"/>
  <c r="D65" i="1"/>
  <c r="C53" i="20" s="1"/>
  <c r="D64" i="1"/>
  <c r="C52" i="20" s="1"/>
  <c r="D63" i="1"/>
  <c r="C51" i="20" s="1"/>
  <c r="D62" i="1"/>
  <c r="C50" i="20" s="1"/>
  <c r="D61" i="1"/>
  <c r="C49" i="20" s="1"/>
  <c r="D60" i="1"/>
  <c r="C48" i="20" s="1"/>
  <c r="D59" i="1"/>
  <c r="C47" i="20" s="1"/>
  <c r="D58" i="1"/>
  <c r="C46" i="20" s="1"/>
  <c r="D57" i="1"/>
  <c r="C45" i="20" s="1"/>
  <c r="D56" i="1"/>
  <c r="C44" i="20" s="1"/>
  <c r="D55" i="1"/>
  <c r="C43" i="20" s="1"/>
  <c r="D54" i="1"/>
  <c r="C42" i="20" s="1"/>
  <c r="D53" i="1"/>
  <c r="C41" i="20" s="1"/>
  <c r="D52" i="1"/>
  <c r="C40" i="20" s="1"/>
  <c r="D51" i="1"/>
  <c r="C39" i="20" s="1"/>
  <c r="D50" i="1"/>
  <c r="C38" i="20" s="1"/>
  <c r="D49" i="1"/>
  <c r="U36" i="1"/>
  <c r="U37" i="1" s="1"/>
  <c r="U31" i="4" s="1"/>
  <c r="T36" i="1"/>
  <c r="T37" i="1" s="1"/>
  <c r="T31" i="4" s="1"/>
  <c r="D851" i="4" s="1"/>
  <c r="S36" i="1"/>
  <c r="R36" i="1"/>
  <c r="R37" i="1" s="1"/>
  <c r="R31" i="4" s="1"/>
  <c r="D755" i="4" s="1"/>
  <c r="Q36" i="1"/>
  <c r="P36" i="1"/>
  <c r="P37" i="1" s="1"/>
  <c r="P31" i="4" s="1"/>
  <c r="D659" i="4" s="1"/>
  <c r="O36" i="1"/>
  <c r="N36" i="1"/>
  <c r="M36" i="1"/>
  <c r="M37" i="1" s="1"/>
  <c r="M31" i="4" s="1"/>
  <c r="D515" i="4" s="1"/>
  <c r="L36" i="1"/>
  <c r="K36" i="1"/>
  <c r="K37" i="1" s="1"/>
  <c r="K31" i="4" s="1"/>
  <c r="D419" i="4" s="1"/>
  <c r="J36" i="1"/>
  <c r="I36" i="1"/>
  <c r="I37" i="1" s="1"/>
  <c r="I31" i="4" s="1"/>
  <c r="D323" i="4" s="1"/>
  <c r="H36" i="1"/>
  <c r="G36" i="1"/>
  <c r="F36" i="1"/>
  <c r="E36" i="1"/>
  <c r="E37" i="1" s="1"/>
  <c r="E31" i="4" s="1"/>
  <c r="D131" i="4" s="1"/>
  <c r="D36" i="1"/>
  <c r="D37" i="1" s="1"/>
  <c r="D31" i="4" s="1"/>
  <c r="D83" i="4" s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D1627" i="1"/>
  <c r="E10" i="20" s="1"/>
  <c r="D1390" i="1"/>
  <c r="K401" i="20" s="1"/>
  <c r="AG37" i="14"/>
  <c r="AG13" i="14" s="1"/>
  <c r="D526" i="1"/>
  <c r="E150" i="20" s="1"/>
  <c r="D1649" i="1"/>
  <c r="K28" i="20" s="1"/>
  <c r="D1628" i="1"/>
  <c r="E11" i="20" s="1"/>
  <c r="D1656" i="1"/>
  <c r="M21" i="20" s="1"/>
  <c r="D1635" i="1"/>
  <c r="G21" i="20" s="1"/>
  <c r="D1642" i="1"/>
  <c r="I16" i="20" s="1"/>
  <c r="D1637" i="1"/>
  <c r="G23" i="20" s="1"/>
  <c r="D1651" i="1"/>
  <c r="K30" i="20" s="1"/>
  <c r="D1630" i="1"/>
  <c r="E13" i="20" s="1"/>
  <c r="D1658" i="1"/>
  <c r="M23" i="20" s="1"/>
  <c r="D1655" i="1"/>
  <c r="M20" i="20" s="1"/>
  <c r="D1675" i="1"/>
  <c r="J37" i="1"/>
  <c r="J31" i="4" s="1"/>
  <c r="D1606" i="1"/>
  <c r="M232" i="20" s="1"/>
  <c r="AV37" i="14"/>
  <c r="AV13" i="14" s="1"/>
  <c r="AO37" i="14"/>
  <c r="AO13" i="14" s="1"/>
  <c r="AK37" i="14"/>
  <c r="AK13" i="14" s="1"/>
  <c r="D1012" i="1"/>
  <c r="I245" i="20" s="1"/>
  <c r="D904" i="1"/>
  <c r="I137" i="20" s="1"/>
  <c r="AC37" i="14"/>
  <c r="AC13" i="14" s="1"/>
  <c r="O37" i="14"/>
  <c r="O13" i="14" s="1"/>
  <c r="I37" i="14"/>
  <c r="I13" i="14" s="1"/>
  <c r="D184" i="1"/>
  <c r="C172" i="20" s="1"/>
  <c r="G37" i="1" l="1"/>
  <c r="G31" i="4" s="1"/>
  <c r="Q37" i="1"/>
  <c r="Q31" i="4" s="1"/>
  <c r="L37" i="1"/>
  <c r="L31" i="4" s="1"/>
  <c r="D467" i="4" s="1"/>
  <c r="F37" i="1"/>
  <c r="F31" i="4" s="1"/>
  <c r="N37" i="1"/>
  <c r="N31" i="4" s="1"/>
  <c r="O37" i="1"/>
  <c r="O31" i="4" s="1"/>
  <c r="S37" i="1"/>
  <c r="S31" i="4" s="1"/>
  <c r="D803" i="4" s="1"/>
  <c r="H37" i="1"/>
  <c r="H31" i="4" s="1"/>
  <c r="D371" i="4"/>
  <c r="D899" i="4"/>
  <c r="AV24" i="1"/>
  <c r="BP24" i="1"/>
  <c r="Z24" i="1"/>
  <c r="CD24" i="1"/>
  <c r="BO24" i="1"/>
  <c r="Y24" i="1"/>
  <c r="CC24" i="1"/>
  <c r="AU24" i="1"/>
  <c r="D1643" i="1"/>
  <c r="I17" i="20" s="1"/>
  <c r="AG24" i="1"/>
  <c r="BN24" i="1"/>
  <c r="X24" i="1"/>
  <c r="CB24" i="1"/>
  <c r="AF24" i="1"/>
  <c r="AT24" i="1"/>
  <c r="D1648" i="1"/>
  <c r="K27" i="20" s="1"/>
  <c r="D1696" i="1"/>
  <c r="D1660" i="1"/>
  <c r="M25" i="20" s="1"/>
  <c r="BM28" i="1"/>
  <c r="D1653" i="1" s="1"/>
  <c r="K32" i="20" s="1"/>
  <c r="D28" i="1"/>
  <c r="D1625" i="1" s="1"/>
  <c r="C37" i="20" s="1"/>
  <c r="D1641" i="1"/>
  <c r="I15" i="20" s="1"/>
  <c r="D1682" i="1"/>
  <c r="D1634" i="1"/>
  <c r="G20" i="20" s="1"/>
  <c r="D1689" i="1"/>
  <c r="D563" i="4"/>
  <c r="I5" i="20"/>
  <c r="K22" i="20"/>
  <c r="M5" i="20"/>
  <c r="C5" i="20"/>
  <c r="K21" i="20"/>
  <c r="C12" i="20"/>
  <c r="G7" i="20"/>
  <c r="C22" i="20"/>
  <c r="M7" i="20"/>
  <c r="D1646" i="1"/>
  <c r="I20" i="20" s="1"/>
  <c r="D1644" i="1"/>
  <c r="I18" i="20" s="1"/>
  <c r="D1708" i="1"/>
  <c r="D611" i="4"/>
  <c r="D707" i="4"/>
  <c r="D227" i="4"/>
  <c r="AV1" i="14"/>
  <c r="BC1" i="14"/>
  <c r="AC1" i="14"/>
  <c r="AK1" i="14"/>
  <c r="D179" i="4" l="1"/>
  <c r="D275" i="4"/>
  <c r="D1673" i="1"/>
  <c r="D1701" i="1"/>
</calcChain>
</file>

<file path=xl/comments1.xml><?xml version="1.0" encoding="utf-8"?>
<comments xmlns="http://schemas.openxmlformats.org/spreadsheetml/2006/main">
  <authors>
    <author>toshiseibi</author>
  </authors>
  <commentList>
    <comment ref="B2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透視度
0.5～5までは0.5きざみ
５～は整数で報告</t>
        </r>
      </text>
    </comment>
    <comment ref="B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色度
表記下限：1
全て整数で報告</t>
        </r>
      </text>
    </comment>
    <comment ref="B2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表記下限：0.5
0.5～0.9は0.1きざみ
1～は整数で報告</t>
        </r>
      </text>
    </comment>
    <comment ref="B2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臭気
無臭又は藻臭</t>
        </r>
      </text>
    </comment>
    <comment ref="B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透視度
0.5～5までは0.5きざみ
５～は整数で報告</t>
        </r>
      </text>
    </comment>
    <comment ref="B3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色度
表記下限：1
全て整数で報告</t>
        </r>
      </text>
    </comment>
    <comment ref="B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表記下限：0.5
0.5～0.9は0.1きざみ
1～は整数で報告</t>
        </r>
      </text>
    </comment>
    <comment ref="B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臭気
無臭又は藻臭</t>
        </r>
      </text>
    </comment>
    <comment ref="B4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透視度
0.5～5までは0.5きざみ
５～は整数で報告</t>
        </r>
      </text>
    </comment>
    <comment ref="B4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色度
表記下限：1
全て整数で報告</t>
        </r>
      </text>
    </comment>
    <comment ref="B4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表記下限：0.5
0.5～0.9は0.1きざみ
1～は整数で報告</t>
        </r>
      </text>
    </comment>
    <comment ref="B4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臭気
無臭又は藻臭</t>
        </r>
      </text>
    </comment>
    <comment ref="B5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透視度
0.5～5までは0.5きざみ
５～は整数で報告</t>
        </r>
      </text>
    </comment>
    <comment ref="B5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色度
表記下限：1
全て整数で報告</t>
        </r>
      </text>
    </comment>
    <comment ref="B5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表記下限：0.5
0.5～0.9は0.1きざみ
1～は整数で報告</t>
        </r>
      </text>
    </comment>
    <comment ref="B5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臭気
無臭又は藻臭</t>
        </r>
      </text>
    </comment>
    <comment ref="B6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透視度
0.5～5までは0.5きざみ
５～は整数で報告</t>
        </r>
      </text>
    </comment>
    <comment ref="B6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色度
表記下限：1
全て整数で報告</t>
        </r>
      </text>
    </comment>
    <comment ref="B6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表記下限：0.5
0.5～0.9は0.1きざみ
1～は整数で報告</t>
        </r>
      </text>
    </comment>
    <comment ref="B6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臭気
無臭又は藻臭</t>
        </r>
      </text>
    </comment>
    <comment ref="B7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透視度
0.5～5までは0.5きざみ
５～は整数で報告</t>
        </r>
      </text>
    </comment>
    <comment ref="B7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色度
表記下限：1
全て整数で報告</t>
        </r>
      </text>
    </comment>
    <comment ref="B7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表記下限：0.5
0.5～0.9は0.1きざみ
1～は整数で報告</t>
        </r>
      </text>
    </comment>
    <comment ref="B7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臭気
無臭又は藻臭</t>
        </r>
      </text>
    </comment>
    <comment ref="B8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透視度
0.5～5までは0.5きざみ
５～は整数で報告</t>
        </r>
      </text>
    </comment>
    <comment ref="B8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色度
表記下限：1
全て整数で報告</t>
        </r>
      </text>
    </comment>
    <comment ref="B8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表記下限：0.5
0.5～0.9は0.1きざみ
1～は整数で報告</t>
        </r>
      </text>
    </comment>
    <comment ref="B8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臭気
無臭又は藻臭</t>
        </r>
      </text>
    </comment>
    <comment ref="B9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透視度
0.5～5までは0.5きざみ
５～は整数で報告</t>
        </r>
      </text>
    </comment>
    <comment ref="B9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色度
表記下限：1
全て整数で報告</t>
        </r>
      </text>
    </comment>
    <comment ref="B9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表記下限：0.5
0.5～0.9は0.1きざみ
1～は整数で報告</t>
        </r>
      </text>
    </comment>
    <comment ref="B9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臭気
無臭又は藻臭</t>
        </r>
      </text>
    </comment>
    <comment ref="B10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透視度
0.5～5までは0.5きざみ
５～は整数で報告</t>
        </r>
      </text>
    </comment>
    <comment ref="B10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色度
表記下限：1
全て整数で報告</t>
        </r>
      </text>
    </comment>
    <comment ref="B10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表記下限：0.5
0.5～0.9は0.1きざみ
1～は整数で報告</t>
        </r>
      </text>
    </comment>
    <comment ref="B10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臭気
無臭又は藻臭</t>
        </r>
      </text>
    </comment>
    <comment ref="B1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透視度
0.5～5までは0.5きざみ
５～は整数で報告</t>
        </r>
      </text>
    </comment>
    <comment ref="B1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色度
表記下限：1
全て整数で報告</t>
        </r>
      </text>
    </comment>
    <comment ref="B1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表記下限：0.5
0.5～0.9は0.1きざみ
1～は整数で報告</t>
        </r>
      </text>
    </comment>
    <comment ref="B1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臭気
無臭又は藻臭</t>
        </r>
      </text>
    </comment>
    <comment ref="B12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透視度
0.5～5までは0.5きざみ
５～は整数で報告</t>
        </r>
      </text>
    </comment>
    <comment ref="B1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色度
表記下限：1
全て整数で報告</t>
        </r>
      </text>
    </comment>
    <comment ref="B12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表記下限：0.5
0.5～0.9は0.1きざみ
1～は整数で報告</t>
        </r>
      </text>
    </comment>
    <comment ref="B12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臭気
無臭又は藻臭</t>
        </r>
      </text>
    </comment>
    <comment ref="B1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透視度
0.5～5までは0.5きざみ
５～は整数で報告</t>
        </r>
      </text>
    </comment>
    <comment ref="B13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色度
表記下限：1
全て整数で報告</t>
        </r>
      </text>
    </comment>
    <comment ref="B1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表記下限：0.5
0.5～0.9は0.1きざみ
1～は整数で報告</t>
        </r>
      </text>
    </comment>
    <comment ref="B1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臭気
無臭又は藻臭</t>
        </r>
      </text>
    </comment>
    <comment ref="B14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透視度
0.5～5までは0.5きざみ
５～は整数で報告</t>
        </r>
      </text>
    </comment>
    <comment ref="B14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色度
表記下限：1
全て整数で報告</t>
        </r>
      </text>
    </comment>
    <comment ref="B14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表記下限：0.5
0.5～0.9は0.1きざみ
1～は整数で報告</t>
        </r>
      </text>
    </comment>
    <comment ref="B14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臭気
無臭又は藻臭</t>
        </r>
      </text>
    </comment>
  </commentList>
</comments>
</file>

<file path=xl/sharedStrings.xml><?xml version="1.0" encoding="utf-8"?>
<sst xmlns="http://schemas.openxmlformats.org/spreadsheetml/2006/main" count="7833" uniqueCount="735">
  <si>
    <t xml:space="preserve"> 処理場名</t>
  </si>
  <si>
    <t xml:space="preserve"> 東灘処理場</t>
  </si>
  <si>
    <t>　</t>
  </si>
  <si>
    <t xml:space="preserve"> ポートアイランド処理場</t>
  </si>
  <si>
    <t xml:space="preserve"> 鈴蘭台処理場</t>
  </si>
  <si>
    <t xml:space="preserve"> 西部処理場</t>
  </si>
  <si>
    <t xml:space="preserve"> 垂水処理場</t>
  </si>
  <si>
    <t xml:space="preserve"> 玉津処理場</t>
  </si>
  <si>
    <t xml:space="preserve"> 処理系</t>
  </si>
  <si>
    <t>放流水</t>
  </si>
  <si>
    <t>分　場</t>
  </si>
  <si>
    <t>１　系</t>
  </si>
  <si>
    <t>２　系</t>
  </si>
  <si>
    <t xml:space="preserve"> 試料名</t>
  </si>
  <si>
    <t>流入下水</t>
  </si>
  <si>
    <t>最高時</t>
  </si>
  <si>
    <t>平均時</t>
  </si>
  <si>
    <t>最低時</t>
  </si>
  <si>
    <t>平均値</t>
  </si>
  <si>
    <t>処理水</t>
  </si>
  <si>
    <t xml:space="preserve"> 水温</t>
  </si>
  <si>
    <t>-</t>
  </si>
  <si>
    <t xml:space="preserve"> pH</t>
  </si>
  <si>
    <t xml:space="preserve"> BOD</t>
  </si>
  <si>
    <t xml:space="preserve"> SS</t>
  </si>
  <si>
    <t xml:space="preserve"> COD</t>
  </si>
  <si>
    <t xml:space="preserve"> 大腸菌群数</t>
  </si>
  <si>
    <t xml:space="preserve"> 全窒素</t>
  </si>
  <si>
    <t xml:space="preserve"> アンモニア性窒素</t>
  </si>
  <si>
    <t xml:space="preserve"> 亜硝酸性窒素</t>
  </si>
  <si>
    <t xml:space="preserve"> 硝酸性窒素</t>
  </si>
  <si>
    <t xml:space="preserve"> 全りん</t>
  </si>
  <si>
    <t xml:space="preserve"> アルカリ度</t>
  </si>
  <si>
    <t>処理水量</t>
  </si>
  <si>
    <t xml:space="preserve"> 有機性窒素</t>
  </si>
  <si>
    <t>アンモニア等＊</t>
  </si>
  <si>
    <t xml:space="preserve"> 強熱残</t>
  </si>
  <si>
    <t xml:space="preserve"> 強熱減/蒸発残</t>
  </si>
  <si>
    <t>処理場名</t>
  </si>
  <si>
    <t>東　灘</t>
  </si>
  <si>
    <t>鈴蘭台</t>
  </si>
  <si>
    <t>西　部</t>
  </si>
  <si>
    <t>垂　水</t>
  </si>
  <si>
    <t>玉　津</t>
  </si>
  <si>
    <t>生 汚 泥</t>
  </si>
  <si>
    <t>〃</t>
  </si>
  <si>
    <t>消化汚泥</t>
  </si>
  <si>
    <t>脱水ケーキ</t>
  </si>
  <si>
    <t>生汚泥</t>
  </si>
  <si>
    <t>消化投入</t>
  </si>
  <si>
    <t>し尿</t>
  </si>
  <si>
    <t>供給汚泥</t>
  </si>
  <si>
    <t>分場</t>
  </si>
  <si>
    <t>ｐＨ</t>
  </si>
  <si>
    <t>蒸発残</t>
  </si>
  <si>
    <t>%</t>
  </si>
  <si>
    <t>強熱残</t>
  </si>
  <si>
    <t>強熱減／蒸発残</t>
  </si>
  <si>
    <t>ＳＳ</t>
  </si>
  <si>
    <t>アルカリ度</t>
  </si>
  <si>
    <t>有機酸</t>
  </si>
  <si>
    <t>重金属等分析結果</t>
  </si>
  <si>
    <t>ポートアイランド</t>
  </si>
  <si>
    <t>西部</t>
  </si>
  <si>
    <t>垂水</t>
  </si>
  <si>
    <t>玉津</t>
  </si>
  <si>
    <t>ジクロロメタン</t>
  </si>
  <si>
    <t>1,2-ｼﾞｸﾛﾛｴﾀﾝ</t>
  </si>
  <si>
    <t>1,1-ｼﾞｸﾛﾛｴﾁﾚﾝ</t>
  </si>
  <si>
    <t>ｼｽ-1,2-ｼﾞｸﾛﾛｴﾁﾚﾝ</t>
  </si>
  <si>
    <t>1,1,1-ﾄﾘｸﾛﾛｴﾀﾝ</t>
  </si>
  <si>
    <t>1,1,2-ﾄﾘｸﾛﾛｴﾀﾝ</t>
  </si>
  <si>
    <t>トリクロロエチレン</t>
  </si>
  <si>
    <t>テトラクロロエチレン</t>
  </si>
  <si>
    <t>1,3-ｼﾞｸﾛﾛﾌﾟﾛﾍﾟﾝ</t>
  </si>
  <si>
    <t>ベンゼン</t>
  </si>
  <si>
    <t>チウラム</t>
  </si>
  <si>
    <t>シマジン</t>
  </si>
  <si>
    <t>チオベンカルブ</t>
  </si>
  <si>
    <t>アンモニア等**</t>
  </si>
  <si>
    <t>フェノール類</t>
  </si>
  <si>
    <t>陰イオン界面活性剤</t>
  </si>
  <si>
    <t>原水</t>
  </si>
  <si>
    <t>試料名</t>
  </si>
  <si>
    <t>モリブデン</t>
  </si>
  <si>
    <t>ニッケル</t>
  </si>
  <si>
    <t>アンチモン</t>
  </si>
  <si>
    <t>全窒素</t>
  </si>
  <si>
    <t>全りん</t>
  </si>
  <si>
    <t>%(乾)</t>
  </si>
  <si>
    <t>東灘処理場</t>
    <rPh sb="0" eb="2">
      <t>ヒガシナダ</t>
    </rPh>
    <rPh sb="2" eb="5">
      <t>ショリジョウ</t>
    </rPh>
    <phoneticPr fontId="3"/>
  </si>
  <si>
    <t>ポートアイランド処理場</t>
    <rPh sb="8" eb="11">
      <t>ショリジョウ</t>
    </rPh>
    <phoneticPr fontId="3"/>
  </si>
  <si>
    <t>鈴蘭台処理場</t>
    <rPh sb="0" eb="2">
      <t>スズラン</t>
    </rPh>
    <rPh sb="2" eb="3">
      <t>ダイ</t>
    </rPh>
    <rPh sb="3" eb="6">
      <t>ショリジョウ</t>
    </rPh>
    <phoneticPr fontId="3"/>
  </si>
  <si>
    <t>西部処理場</t>
    <rPh sb="0" eb="2">
      <t>セイブ</t>
    </rPh>
    <rPh sb="2" eb="5">
      <t>ショリジョウ</t>
    </rPh>
    <phoneticPr fontId="3"/>
  </si>
  <si>
    <t>垂水処理場</t>
    <rPh sb="0" eb="2">
      <t>タルミ</t>
    </rPh>
    <rPh sb="2" eb="5">
      <t>ショリジョウ</t>
    </rPh>
    <phoneticPr fontId="3"/>
  </si>
  <si>
    <t>玉津処理場</t>
    <rPh sb="0" eb="2">
      <t>タマツ</t>
    </rPh>
    <rPh sb="2" eb="5">
      <t>ショリジョウ</t>
    </rPh>
    <phoneticPr fontId="3"/>
  </si>
  <si>
    <t>本　　場</t>
    <rPh sb="0" eb="1">
      <t>ホン</t>
    </rPh>
    <rPh sb="3" eb="4">
      <t>バ</t>
    </rPh>
    <phoneticPr fontId="3"/>
  </si>
  <si>
    <t>高　段</t>
    <phoneticPr fontId="3"/>
  </si>
  <si>
    <t>砂ろ過
原水</t>
    <rPh sb="0" eb="1">
      <t>スナ</t>
    </rPh>
    <rPh sb="1" eb="3">
      <t>ロカ</t>
    </rPh>
    <rPh sb="4" eb="6">
      <t>ゲンスイ</t>
    </rPh>
    <phoneticPr fontId="3"/>
  </si>
  <si>
    <t>オゾン
処理原水</t>
    <rPh sb="4" eb="5">
      <t>トコロ</t>
    </rPh>
    <rPh sb="5" eb="6">
      <t>リ</t>
    </rPh>
    <rPh sb="6" eb="8">
      <t>ゲンスイ</t>
    </rPh>
    <phoneticPr fontId="3"/>
  </si>
  <si>
    <t>分　場</t>
    <phoneticPr fontId="3"/>
  </si>
  <si>
    <t>向洋P流入水</t>
    <rPh sb="0" eb="1">
      <t>コウ</t>
    </rPh>
    <rPh sb="1" eb="2">
      <t>ヨウ</t>
    </rPh>
    <rPh sb="3" eb="5">
      <t>リュウニュウ</t>
    </rPh>
    <rPh sb="5" eb="6">
      <t>スイ</t>
    </rPh>
    <phoneticPr fontId="3"/>
  </si>
  <si>
    <t>滅菌前</t>
    <rPh sb="0" eb="2">
      <t>メッキン</t>
    </rPh>
    <rPh sb="2" eb="3">
      <t>マエ</t>
    </rPh>
    <phoneticPr fontId="3"/>
  </si>
  <si>
    <t>-</t>
    <phoneticPr fontId="3"/>
  </si>
  <si>
    <t xml:space="preserve"> 透視度</t>
    <rPh sb="1" eb="3">
      <t>トウシ</t>
    </rPh>
    <rPh sb="3" eb="4">
      <t>ド</t>
    </rPh>
    <phoneticPr fontId="3"/>
  </si>
  <si>
    <t>溶解性BOD</t>
    <rPh sb="0" eb="3">
      <t>ヨウカイセイ</t>
    </rPh>
    <phoneticPr fontId="3"/>
  </si>
  <si>
    <t xml:space="preserve"> その他有機性窒素</t>
    <rPh sb="3" eb="4">
      <t>タ</t>
    </rPh>
    <phoneticPr fontId="3"/>
  </si>
  <si>
    <t>　りん酸態りん</t>
    <rPh sb="3" eb="4">
      <t>サン</t>
    </rPh>
    <rPh sb="4" eb="5">
      <t>タイ</t>
    </rPh>
    <phoneticPr fontId="3"/>
  </si>
  <si>
    <t xml:space="preserve"> 揮発性有機酸</t>
    <rPh sb="1" eb="4">
      <t>キハツセイ</t>
    </rPh>
    <rPh sb="4" eb="6">
      <t>ユウキ</t>
    </rPh>
    <rPh sb="6" eb="7">
      <t>サン</t>
    </rPh>
    <phoneticPr fontId="3"/>
  </si>
  <si>
    <t>採水日</t>
    <rPh sb="0" eb="2">
      <t>サイスイ</t>
    </rPh>
    <rPh sb="2" eb="3">
      <t>ビ</t>
    </rPh>
    <phoneticPr fontId="8"/>
  </si>
  <si>
    <t>前前日天候</t>
    <rPh sb="0" eb="1">
      <t>ゼン</t>
    </rPh>
    <rPh sb="1" eb="3">
      <t>ゼンジツ</t>
    </rPh>
    <rPh sb="3" eb="5">
      <t>テンコウ</t>
    </rPh>
    <phoneticPr fontId="3"/>
  </si>
  <si>
    <t>前日天候</t>
    <rPh sb="0" eb="2">
      <t>ゼンジツ</t>
    </rPh>
    <rPh sb="2" eb="4">
      <t>テンコウ</t>
    </rPh>
    <phoneticPr fontId="3"/>
  </si>
  <si>
    <t>当日天候</t>
    <rPh sb="0" eb="2">
      <t>トウジツ</t>
    </rPh>
    <rPh sb="2" eb="4">
      <t>テンコウ</t>
    </rPh>
    <phoneticPr fontId="3"/>
  </si>
  <si>
    <t>気温</t>
    <rPh sb="0" eb="2">
      <t>キオン</t>
    </rPh>
    <phoneticPr fontId="3"/>
  </si>
  <si>
    <t>採水者名１</t>
    <rPh sb="0" eb="2">
      <t>サイスイ</t>
    </rPh>
    <rPh sb="2" eb="3">
      <t>シャ</t>
    </rPh>
    <rPh sb="3" eb="4">
      <t>メイ</t>
    </rPh>
    <phoneticPr fontId="3"/>
  </si>
  <si>
    <t>東灘</t>
    <rPh sb="0" eb="2">
      <t>ヒガシナダ</t>
    </rPh>
    <phoneticPr fontId="8"/>
  </si>
  <si>
    <t>試料名</t>
    <rPh sb="0" eb="2">
      <t>シリョウ</t>
    </rPh>
    <rPh sb="2" eb="3">
      <t>メイ</t>
    </rPh>
    <phoneticPr fontId="8"/>
  </si>
  <si>
    <r>
      <t>※この色の部分は</t>
    </r>
    <r>
      <rPr>
        <b/>
        <sz val="12"/>
        <rFont val="ＭＳ Ｐゴシック"/>
        <family val="3"/>
        <charset val="128"/>
      </rPr>
      <t>『汚泥試験結果』</t>
    </r>
    <r>
      <rPr>
        <sz val="12"/>
        <rFont val="ＭＳ Ｐゴシック"/>
        <family val="3"/>
        <charset val="128"/>
      </rPr>
      <t xml:space="preserve">からコピー＆形式を指定して貼り付け（値のみ、行列を入れ替え）
</t>
    </r>
    <rPh sb="3" eb="4">
      <t>イロ</t>
    </rPh>
    <rPh sb="5" eb="7">
      <t>ブブン</t>
    </rPh>
    <rPh sb="22" eb="24">
      <t>ケイシキ</t>
    </rPh>
    <rPh sb="25" eb="27">
      <t>シテイ</t>
    </rPh>
    <rPh sb="29" eb="30">
      <t>ハ</t>
    </rPh>
    <rPh sb="31" eb="32">
      <t>ツ</t>
    </rPh>
    <rPh sb="34" eb="35">
      <t>アタイ</t>
    </rPh>
    <rPh sb="38" eb="40">
      <t>ギョウレツ</t>
    </rPh>
    <rPh sb="41" eb="42">
      <t>イ</t>
    </rPh>
    <rPh sb="43" eb="44">
      <t>カ</t>
    </rPh>
    <phoneticPr fontId="3"/>
  </si>
  <si>
    <t>試料名</t>
    <rPh sb="0" eb="2">
      <t>シリョウ</t>
    </rPh>
    <rPh sb="2" eb="3">
      <t>メイ</t>
    </rPh>
    <phoneticPr fontId="3"/>
  </si>
  <si>
    <t>送泥</t>
    <rPh sb="0" eb="1">
      <t>ソウ</t>
    </rPh>
    <rPh sb="1" eb="2">
      <t>デイ</t>
    </rPh>
    <phoneticPr fontId="3"/>
  </si>
  <si>
    <t>生濃縮</t>
    <rPh sb="0" eb="1">
      <t>ナマ</t>
    </rPh>
    <rPh sb="1" eb="3">
      <t>ノウシュク</t>
    </rPh>
    <phoneticPr fontId="3"/>
  </si>
  <si>
    <t>ベルト濃縮</t>
    <rPh sb="3" eb="5">
      <t>ノウシュク</t>
    </rPh>
    <phoneticPr fontId="3"/>
  </si>
  <si>
    <t>単位</t>
    <rPh sb="0" eb="2">
      <t>タンイ</t>
    </rPh>
    <phoneticPr fontId="3"/>
  </si>
  <si>
    <r>
      <t>※</t>
    </r>
    <r>
      <rPr>
        <sz val="11"/>
        <rFont val="ＭＳ Ｐゴシック"/>
        <family val="3"/>
        <charset val="128"/>
      </rPr>
      <t>紙の野帳と、Eメールから入力するところがあります。</t>
    </r>
    <rPh sb="1" eb="2">
      <t>カミ</t>
    </rPh>
    <rPh sb="3" eb="5">
      <t>ヤチョウ</t>
    </rPh>
    <rPh sb="13" eb="15">
      <t>ニュウリョク</t>
    </rPh>
    <phoneticPr fontId="8"/>
  </si>
  <si>
    <t>定量下限</t>
    <rPh sb="0" eb="2">
      <t>テイリョウ</t>
    </rPh>
    <rPh sb="2" eb="4">
      <t>カゲン</t>
    </rPh>
    <phoneticPr fontId="8"/>
  </si>
  <si>
    <t>向洋P　　流入水</t>
    <rPh sb="0" eb="1">
      <t>コウ</t>
    </rPh>
    <rPh sb="1" eb="2">
      <t>ヨウ</t>
    </rPh>
    <rPh sb="5" eb="7">
      <t>リュウニュウ</t>
    </rPh>
    <rPh sb="7" eb="8">
      <t>スイ</t>
    </rPh>
    <phoneticPr fontId="8"/>
  </si>
  <si>
    <t>放流</t>
    <rPh sb="0" eb="2">
      <t>ホウリュウ</t>
    </rPh>
    <phoneticPr fontId="8"/>
  </si>
  <si>
    <t>東灘処理場</t>
    <phoneticPr fontId="3"/>
  </si>
  <si>
    <t>系列</t>
    <rPh sb="0" eb="2">
      <t>ケイレツ</t>
    </rPh>
    <phoneticPr fontId="3"/>
  </si>
  <si>
    <t>　低　段</t>
    <phoneticPr fontId="3"/>
  </si>
  <si>
    <t>分　場</t>
    <rPh sb="0" eb="1">
      <t>ブン</t>
    </rPh>
    <rPh sb="2" eb="3">
      <t>ジョウ</t>
    </rPh>
    <phoneticPr fontId="3"/>
  </si>
  <si>
    <t>場所</t>
    <rPh sb="0" eb="2">
      <t>バショ</t>
    </rPh>
    <phoneticPr fontId="3"/>
  </si>
  <si>
    <t>放流水</t>
    <rPh sb="0" eb="1">
      <t>ホウ</t>
    </rPh>
    <rPh sb="1" eb="3">
      <t>リュウスイ</t>
    </rPh>
    <phoneticPr fontId="3"/>
  </si>
  <si>
    <t>終沈</t>
    <rPh sb="0" eb="1">
      <t>サイシュウ</t>
    </rPh>
    <rPh sb="1" eb="2">
      <t>チンデン</t>
    </rPh>
    <phoneticPr fontId="3"/>
  </si>
  <si>
    <t>終沈</t>
    <rPh sb="0" eb="1">
      <t>シュウ</t>
    </rPh>
    <rPh sb="1" eb="2">
      <t>チン</t>
    </rPh>
    <phoneticPr fontId="3"/>
  </si>
  <si>
    <t>砂ろ過</t>
    <rPh sb="0" eb="1">
      <t>スナ</t>
    </rPh>
    <rPh sb="1" eb="3">
      <t>ロカ</t>
    </rPh>
    <phoneticPr fontId="3"/>
  </si>
  <si>
    <t>オゾン</t>
    <phoneticPr fontId="3"/>
  </si>
  <si>
    <t>放流水</t>
    <phoneticPr fontId="3"/>
  </si>
  <si>
    <t xml:space="preserve"> 試料名</t>
    <phoneticPr fontId="3"/>
  </si>
  <si>
    <t>流出水</t>
    <rPh sb="0" eb="2">
      <t>リュウシュツ</t>
    </rPh>
    <rPh sb="2" eb="3">
      <t>スイ</t>
    </rPh>
    <phoneticPr fontId="3"/>
  </si>
  <si>
    <t>原水</t>
    <rPh sb="0" eb="2">
      <t>ゲンスイ</t>
    </rPh>
    <phoneticPr fontId="3"/>
  </si>
  <si>
    <t>水温　℃</t>
    <phoneticPr fontId="3"/>
  </si>
  <si>
    <t>大腸菌群数　個/mL</t>
    <rPh sb="6" eb="7">
      <t>コ</t>
    </rPh>
    <phoneticPr fontId="3"/>
  </si>
  <si>
    <t>T-N  mg/L</t>
    <phoneticPr fontId="3"/>
  </si>
  <si>
    <t>その他N mg/L</t>
    <rPh sb="2" eb="3">
      <t>タ</t>
    </rPh>
    <phoneticPr fontId="3"/>
  </si>
  <si>
    <t>T-P mg/L</t>
    <phoneticPr fontId="3"/>
  </si>
  <si>
    <t>流入下水</t>
    <rPh sb="0" eb="2">
      <t>リュウニュウ</t>
    </rPh>
    <rPh sb="2" eb="4">
      <t>ゲスイ</t>
    </rPh>
    <phoneticPr fontId="8"/>
  </si>
  <si>
    <t>鈴蘭台</t>
    <rPh sb="0" eb="3">
      <t>スズランダイ</t>
    </rPh>
    <phoneticPr fontId="8"/>
  </si>
  <si>
    <t>西部</t>
    <rPh sb="0" eb="2">
      <t>セイブ</t>
    </rPh>
    <phoneticPr fontId="8"/>
  </si>
  <si>
    <t>垂水</t>
    <rPh sb="0" eb="2">
      <t>タルミ</t>
    </rPh>
    <phoneticPr fontId="8"/>
  </si>
  <si>
    <t>玉津</t>
    <rPh sb="0" eb="2">
      <t>タマツ</t>
    </rPh>
    <phoneticPr fontId="8"/>
  </si>
  <si>
    <t>総硬度</t>
    <rPh sb="0" eb="1">
      <t>ソウ</t>
    </rPh>
    <rPh sb="1" eb="3">
      <t>コウド</t>
    </rPh>
    <phoneticPr fontId="8"/>
  </si>
  <si>
    <t>本場</t>
    <rPh sb="0" eb="1">
      <t>ホン</t>
    </rPh>
    <rPh sb="1" eb="2">
      <t>ジョウ</t>
    </rPh>
    <phoneticPr fontId="8"/>
  </si>
  <si>
    <t>１系</t>
    <rPh sb="1" eb="2">
      <t>ケイ</t>
    </rPh>
    <phoneticPr fontId="8"/>
  </si>
  <si>
    <t>採水年月日：</t>
    <rPh sb="0" eb="2">
      <t>サイスイ</t>
    </rPh>
    <rPh sb="2" eb="5">
      <t>ネンガッピ</t>
    </rPh>
    <phoneticPr fontId="8"/>
  </si>
  <si>
    <t>1.生汚泥</t>
    <rPh sb="2" eb="3">
      <t>ショウ</t>
    </rPh>
    <rPh sb="3" eb="5">
      <t>オデイ</t>
    </rPh>
    <phoneticPr fontId="8"/>
  </si>
  <si>
    <t>生汚泥</t>
    <rPh sb="0" eb="1">
      <t>ナマ</t>
    </rPh>
    <rPh sb="1" eb="3">
      <t>オデイ</t>
    </rPh>
    <phoneticPr fontId="8"/>
  </si>
  <si>
    <t>し尿</t>
    <rPh sb="1" eb="2">
      <t>ニョウ</t>
    </rPh>
    <phoneticPr fontId="8"/>
  </si>
  <si>
    <t>全窒素</t>
    <rPh sb="0" eb="1">
      <t>ゼン</t>
    </rPh>
    <rPh sb="1" eb="3">
      <t>チッソ</t>
    </rPh>
    <phoneticPr fontId="8"/>
  </si>
  <si>
    <t>mg/kg(湿）</t>
    <rPh sb="6" eb="7">
      <t>シツ</t>
    </rPh>
    <phoneticPr fontId="8"/>
  </si>
  <si>
    <t>全りん</t>
    <rPh sb="0" eb="1">
      <t>ゼン</t>
    </rPh>
    <phoneticPr fontId="8"/>
  </si>
  <si>
    <t>%(乾)</t>
    <rPh sb="2" eb="3">
      <t>イヌイ</t>
    </rPh>
    <phoneticPr fontId="8"/>
  </si>
  <si>
    <t>蒸発残</t>
    <rPh sb="0" eb="2">
      <t>ジョウハツ</t>
    </rPh>
    <rPh sb="2" eb="3">
      <t>ザン</t>
    </rPh>
    <phoneticPr fontId="8"/>
  </si>
  <si>
    <t>2.余剰汚泥</t>
    <rPh sb="2" eb="4">
      <t>ヨジョウ</t>
    </rPh>
    <rPh sb="4" eb="6">
      <t>オデイ</t>
    </rPh>
    <phoneticPr fontId="8"/>
  </si>
  <si>
    <t>余剰汚泥</t>
    <rPh sb="0" eb="2">
      <t>ヨジョウ</t>
    </rPh>
    <rPh sb="2" eb="4">
      <t>オデイ</t>
    </rPh>
    <phoneticPr fontId="8"/>
  </si>
  <si>
    <t>高段</t>
    <rPh sb="0" eb="2">
      <t>コウダン</t>
    </rPh>
    <phoneticPr fontId="8"/>
  </si>
  <si>
    <t>低段</t>
    <rPh sb="0" eb="1">
      <t>テイ</t>
    </rPh>
    <rPh sb="1" eb="2">
      <t>ダン</t>
    </rPh>
    <phoneticPr fontId="8"/>
  </si>
  <si>
    <t>分場</t>
    <rPh sb="0" eb="1">
      <t>ブン</t>
    </rPh>
    <rPh sb="1" eb="2">
      <t>ジョウ</t>
    </rPh>
    <phoneticPr fontId="8"/>
  </si>
  <si>
    <t>1系</t>
    <rPh sb="1" eb="2">
      <t>ケイ</t>
    </rPh>
    <phoneticPr fontId="8"/>
  </si>
  <si>
    <t>2系</t>
    <rPh sb="1" eb="2">
      <t>ケイ</t>
    </rPh>
    <phoneticPr fontId="8"/>
  </si>
  <si>
    <t>1-1系</t>
    <rPh sb="3" eb="4">
      <t>ケイ</t>
    </rPh>
    <phoneticPr fontId="8"/>
  </si>
  <si>
    <t>1-2系</t>
    <rPh sb="3" eb="4">
      <t>ケイ</t>
    </rPh>
    <phoneticPr fontId="8"/>
  </si>
  <si>
    <t>2-2系</t>
    <rPh sb="3" eb="4">
      <t>ケイ</t>
    </rPh>
    <phoneticPr fontId="8"/>
  </si>
  <si>
    <t>3.消化汚泥・脱水ケーキ・送泥</t>
    <rPh sb="2" eb="4">
      <t>ショウカ</t>
    </rPh>
    <rPh sb="4" eb="6">
      <t>オデイ</t>
    </rPh>
    <rPh sb="7" eb="9">
      <t>ダッスイ</t>
    </rPh>
    <rPh sb="13" eb="14">
      <t>ソウ</t>
    </rPh>
    <rPh sb="14" eb="15">
      <t>ドロ</t>
    </rPh>
    <phoneticPr fontId="8"/>
  </si>
  <si>
    <t>消化汚泥</t>
    <rPh sb="0" eb="2">
      <t>ショウカ</t>
    </rPh>
    <rPh sb="2" eb="4">
      <t>オデイ</t>
    </rPh>
    <phoneticPr fontId="8"/>
  </si>
  <si>
    <t>脱水ケーキ</t>
    <rPh sb="0" eb="2">
      <t>ダッスイ</t>
    </rPh>
    <phoneticPr fontId="8"/>
  </si>
  <si>
    <t>送泥汚泥</t>
    <rPh sb="0" eb="1">
      <t>ソウ</t>
    </rPh>
    <rPh sb="1" eb="2">
      <t>デイ</t>
    </rPh>
    <rPh sb="2" eb="4">
      <t>オデイ</t>
    </rPh>
    <phoneticPr fontId="8"/>
  </si>
  <si>
    <t>消化汚泥</t>
    <rPh sb="0" eb="2">
      <t>ショウカ</t>
    </rPh>
    <rPh sb="2" eb="4">
      <t>オデイ</t>
    </rPh>
    <phoneticPr fontId="3"/>
  </si>
  <si>
    <t>日付と天候は、〈東灘処理場〉に入力すれば、全てに入ります。</t>
    <rPh sb="0" eb="1">
      <t>ヒ</t>
    </rPh>
    <rPh sb="1" eb="2">
      <t>ツ</t>
    </rPh>
    <rPh sb="3" eb="5">
      <t>テンコウ</t>
    </rPh>
    <rPh sb="8" eb="10">
      <t>ヒガシナダ</t>
    </rPh>
    <rPh sb="10" eb="13">
      <t>ショリジョウ</t>
    </rPh>
    <rPh sb="15" eb="17">
      <t>ニュウリョク</t>
    </rPh>
    <rPh sb="21" eb="22">
      <t>スベ</t>
    </rPh>
    <rPh sb="24" eb="25">
      <t>ハイ</t>
    </rPh>
    <phoneticPr fontId="3"/>
  </si>
  <si>
    <t>濃縮余剰</t>
    <rPh sb="0" eb="2">
      <t>ノウシュク</t>
    </rPh>
    <rPh sb="2" eb="4">
      <t>ヨジョウ</t>
    </rPh>
    <phoneticPr fontId="3"/>
  </si>
  <si>
    <t>東灘</t>
    <rPh sb="0" eb="2">
      <t>ヒガシナダ</t>
    </rPh>
    <phoneticPr fontId="3"/>
  </si>
  <si>
    <t>鈴蘭台</t>
    <rPh sb="0" eb="3">
      <t>スズランダイ</t>
    </rPh>
    <phoneticPr fontId="3"/>
  </si>
  <si>
    <t>西部</t>
    <rPh sb="0" eb="2">
      <t>セイブ</t>
    </rPh>
    <phoneticPr fontId="3"/>
  </si>
  <si>
    <t>垂水</t>
    <rPh sb="0" eb="2">
      <t>タルミ</t>
    </rPh>
    <phoneticPr fontId="3"/>
  </si>
  <si>
    <t>玉津</t>
    <rPh sb="0" eb="2">
      <t>タマツ</t>
    </rPh>
    <phoneticPr fontId="3"/>
  </si>
  <si>
    <t>流入下水</t>
    <rPh sb="0" eb="2">
      <t>リュウニュウ</t>
    </rPh>
    <rPh sb="2" eb="4">
      <t>ゲスイ</t>
    </rPh>
    <phoneticPr fontId="3"/>
  </si>
  <si>
    <t>向洋P</t>
    <rPh sb="0" eb="2">
      <t>コウヨウ</t>
    </rPh>
    <phoneticPr fontId="3"/>
  </si>
  <si>
    <t>初沈入口</t>
    <rPh sb="0" eb="1">
      <t>ショ</t>
    </rPh>
    <rPh sb="1" eb="2">
      <t>チン</t>
    </rPh>
    <rPh sb="2" eb="4">
      <t>イリグチ</t>
    </rPh>
    <phoneticPr fontId="3"/>
  </si>
  <si>
    <t>初沈出口</t>
    <rPh sb="0" eb="1">
      <t>ショ</t>
    </rPh>
    <rPh sb="1" eb="2">
      <t>チン</t>
    </rPh>
    <rPh sb="2" eb="4">
      <t>デグチ</t>
    </rPh>
    <phoneticPr fontId="3"/>
  </si>
  <si>
    <t>本場・最高時</t>
    <rPh sb="0" eb="2">
      <t>ホンバ</t>
    </rPh>
    <rPh sb="3" eb="5">
      <t>サイコウ</t>
    </rPh>
    <rPh sb="5" eb="6">
      <t>ジ</t>
    </rPh>
    <phoneticPr fontId="3"/>
  </si>
  <si>
    <t>本場・平均時</t>
    <rPh sb="0" eb="2">
      <t>ホンバ</t>
    </rPh>
    <rPh sb="3" eb="5">
      <t>ヘイキン</t>
    </rPh>
    <rPh sb="5" eb="6">
      <t>ジ</t>
    </rPh>
    <phoneticPr fontId="3"/>
  </si>
  <si>
    <t>本場・最低時</t>
    <rPh sb="0" eb="2">
      <t>ホンバ</t>
    </rPh>
    <rPh sb="3" eb="5">
      <t>サイテイ</t>
    </rPh>
    <rPh sb="5" eb="6">
      <t>ジ</t>
    </rPh>
    <phoneticPr fontId="3"/>
  </si>
  <si>
    <t>本場・平均値</t>
    <rPh sb="0" eb="2">
      <t>ホンバ</t>
    </rPh>
    <rPh sb="3" eb="5">
      <t>ヘイキン</t>
    </rPh>
    <rPh sb="5" eb="6">
      <t>チ</t>
    </rPh>
    <phoneticPr fontId="3"/>
  </si>
  <si>
    <t>分場・AT入口</t>
    <rPh sb="0" eb="1">
      <t>ブン</t>
    </rPh>
    <rPh sb="1" eb="2">
      <t>ジョウ</t>
    </rPh>
    <rPh sb="5" eb="7">
      <t>イリグチ</t>
    </rPh>
    <phoneticPr fontId="3"/>
  </si>
  <si>
    <t>分場12系・最高時</t>
    <rPh sb="0" eb="1">
      <t>ブン</t>
    </rPh>
    <rPh sb="1" eb="2">
      <t>バ</t>
    </rPh>
    <rPh sb="4" eb="5">
      <t>ケイ</t>
    </rPh>
    <rPh sb="6" eb="8">
      <t>サイコウ</t>
    </rPh>
    <rPh sb="8" eb="9">
      <t>ジ</t>
    </rPh>
    <phoneticPr fontId="3"/>
  </si>
  <si>
    <t>分場12系・平均時</t>
    <rPh sb="0" eb="1">
      <t>ブン</t>
    </rPh>
    <rPh sb="1" eb="2">
      <t>バ</t>
    </rPh>
    <rPh sb="4" eb="5">
      <t>ケイ</t>
    </rPh>
    <rPh sb="6" eb="8">
      <t>ヘイキン</t>
    </rPh>
    <rPh sb="8" eb="9">
      <t>ジ</t>
    </rPh>
    <phoneticPr fontId="3"/>
  </si>
  <si>
    <t>分場12系・最低時</t>
    <rPh sb="0" eb="1">
      <t>ブン</t>
    </rPh>
    <rPh sb="1" eb="2">
      <t>バ</t>
    </rPh>
    <rPh sb="4" eb="5">
      <t>ケイ</t>
    </rPh>
    <rPh sb="6" eb="8">
      <t>サイテイ</t>
    </rPh>
    <rPh sb="8" eb="9">
      <t>ジ</t>
    </rPh>
    <phoneticPr fontId="3"/>
  </si>
  <si>
    <t>分場12系・平均値</t>
    <rPh sb="0" eb="1">
      <t>ブン</t>
    </rPh>
    <rPh sb="1" eb="2">
      <t>バ</t>
    </rPh>
    <rPh sb="4" eb="5">
      <t>ケイ</t>
    </rPh>
    <rPh sb="6" eb="8">
      <t>ヘイキン</t>
    </rPh>
    <rPh sb="8" eb="9">
      <t>チ</t>
    </rPh>
    <phoneticPr fontId="3"/>
  </si>
  <si>
    <t>分場３４系・最高時</t>
    <rPh sb="0" eb="1">
      <t>ブン</t>
    </rPh>
    <rPh sb="1" eb="2">
      <t>バ</t>
    </rPh>
    <rPh sb="4" eb="5">
      <t>ケイ</t>
    </rPh>
    <rPh sb="6" eb="8">
      <t>サイコウ</t>
    </rPh>
    <rPh sb="8" eb="9">
      <t>ジ</t>
    </rPh>
    <phoneticPr fontId="3"/>
  </si>
  <si>
    <t>分場３４系・平均時</t>
    <rPh sb="0" eb="1">
      <t>ブン</t>
    </rPh>
    <rPh sb="1" eb="2">
      <t>バ</t>
    </rPh>
    <rPh sb="4" eb="5">
      <t>ケイ</t>
    </rPh>
    <rPh sb="6" eb="8">
      <t>ヘイキン</t>
    </rPh>
    <rPh sb="8" eb="9">
      <t>ジ</t>
    </rPh>
    <phoneticPr fontId="3"/>
  </si>
  <si>
    <t>分場３４系・最低時</t>
    <rPh sb="0" eb="1">
      <t>ブン</t>
    </rPh>
    <rPh sb="1" eb="2">
      <t>バ</t>
    </rPh>
    <rPh sb="4" eb="5">
      <t>ケイ</t>
    </rPh>
    <rPh sb="6" eb="8">
      <t>サイテイ</t>
    </rPh>
    <rPh sb="8" eb="9">
      <t>ジ</t>
    </rPh>
    <phoneticPr fontId="3"/>
  </si>
  <si>
    <t>分場３４系・平均値</t>
    <rPh sb="0" eb="1">
      <t>ブン</t>
    </rPh>
    <rPh sb="1" eb="2">
      <t>バ</t>
    </rPh>
    <rPh sb="4" eb="5">
      <t>ケイ</t>
    </rPh>
    <rPh sb="6" eb="8">
      <t>ヘイキン</t>
    </rPh>
    <rPh sb="8" eb="9">
      <t>チ</t>
    </rPh>
    <phoneticPr fontId="3"/>
  </si>
  <si>
    <t>処理水</t>
    <rPh sb="0" eb="2">
      <t>ショリ</t>
    </rPh>
    <rPh sb="2" eb="3">
      <t>スイ</t>
    </rPh>
    <phoneticPr fontId="3"/>
  </si>
  <si>
    <t>放流水・最高時</t>
    <rPh sb="0" eb="1">
      <t>ホウ</t>
    </rPh>
    <rPh sb="1" eb="3">
      <t>リュウスイ</t>
    </rPh>
    <rPh sb="4" eb="6">
      <t>サイコウ</t>
    </rPh>
    <rPh sb="6" eb="7">
      <t>ジ</t>
    </rPh>
    <phoneticPr fontId="3"/>
  </si>
  <si>
    <t>放流水・平均時</t>
    <rPh sb="0" eb="1">
      <t>ホウ</t>
    </rPh>
    <rPh sb="1" eb="3">
      <t>リュウスイ</t>
    </rPh>
    <rPh sb="4" eb="6">
      <t>ヘイキン</t>
    </rPh>
    <rPh sb="6" eb="7">
      <t>ジ</t>
    </rPh>
    <phoneticPr fontId="3"/>
  </si>
  <si>
    <t>放流水・最低時</t>
    <rPh sb="0" eb="1">
      <t>ホウ</t>
    </rPh>
    <rPh sb="1" eb="3">
      <t>リュウスイ</t>
    </rPh>
    <rPh sb="4" eb="6">
      <t>サイテイ</t>
    </rPh>
    <rPh sb="6" eb="7">
      <t>ジ</t>
    </rPh>
    <phoneticPr fontId="3"/>
  </si>
  <si>
    <t>放流水・平均値</t>
    <rPh sb="0" eb="1">
      <t>ホウ</t>
    </rPh>
    <rPh sb="1" eb="3">
      <t>リュウスイ</t>
    </rPh>
    <rPh sb="4" eb="6">
      <t>ヘイキン</t>
    </rPh>
    <rPh sb="6" eb="7">
      <t>チ</t>
    </rPh>
    <phoneticPr fontId="3"/>
  </si>
  <si>
    <t>高段・初沈出口</t>
    <rPh sb="0" eb="2">
      <t>コウダン</t>
    </rPh>
    <rPh sb="3" eb="4">
      <t>ショ</t>
    </rPh>
    <rPh sb="4" eb="5">
      <t>チン</t>
    </rPh>
    <rPh sb="5" eb="7">
      <t>デグチ</t>
    </rPh>
    <phoneticPr fontId="3"/>
  </si>
  <si>
    <t>高段・処理水</t>
    <rPh sb="0" eb="2">
      <t>コウダン</t>
    </rPh>
    <rPh sb="3" eb="5">
      <t>ショリ</t>
    </rPh>
    <rPh sb="5" eb="6">
      <t>スイ</t>
    </rPh>
    <phoneticPr fontId="3"/>
  </si>
  <si>
    <t>低段・初沈出口</t>
    <rPh sb="0" eb="1">
      <t>テイ</t>
    </rPh>
    <rPh sb="1" eb="2">
      <t>ダン</t>
    </rPh>
    <rPh sb="3" eb="4">
      <t>ショ</t>
    </rPh>
    <rPh sb="4" eb="5">
      <t>チン</t>
    </rPh>
    <rPh sb="5" eb="7">
      <t>デグチ</t>
    </rPh>
    <phoneticPr fontId="3"/>
  </si>
  <si>
    <t>低段・処理水</t>
    <rPh sb="0" eb="1">
      <t>テイ</t>
    </rPh>
    <rPh sb="1" eb="2">
      <t>ダン</t>
    </rPh>
    <rPh sb="3" eb="5">
      <t>ショリ</t>
    </rPh>
    <rPh sb="5" eb="6">
      <t>スイ</t>
    </rPh>
    <phoneticPr fontId="3"/>
  </si>
  <si>
    <t>分場・初沈入口</t>
    <rPh sb="0" eb="1">
      <t>ブン</t>
    </rPh>
    <rPh sb="1" eb="2">
      <t>バ</t>
    </rPh>
    <rPh sb="3" eb="4">
      <t>ショ</t>
    </rPh>
    <rPh sb="4" eb="5">
      <t>チン</t>
    </rPh>
    <rPh sb="5" eb="7">
      <t>イリグチ</t>
    </rPh>
    <phoneticPr fontId="3"/>
  </si>
  <si>
    <t>分場・初沈出口</t>
    <rPh sb="0" eb="1">
      <t>ブン</t>
    </rPh>
    <rPh sb="1" eb="2">
      <t>バ</t>
    </rPh>
    <rPh sb="3" eb="4">
      <t>ショ</t>
    </rPh>
    <rPh sb="4" eb="5">
      <t>チン</t>
    </rPh>
    <rPh sb="5" eb="7">
      <t>デグチ</t>
    </rPh>
    <phoneticPr fontId="3"/>
  </si>
  <si>
    <t>分場・処理水</t>
    <rPh sb="0" eb="1">
      <t>ブン</t>
    </rPh>
    <rPh sb="1" eb="2">
      <t>バ</t>
    </rPh>
    <rPh sb="3" eb="5">
      <t>ショリ</t>
    </rPh>
    <rPh sb="5" eb="6">
      <t>スイ</t>
    </rPh>
    <phoneticPr fontId="3"/>
  </si>
  <si>
    <t>砂ろ過原水</t>
    <rPh sb="0" eb="1">
      <t>スナ</t>
    </rPh>
    <rPh sb="2" eb="3">
      <t>カ</t>
    </rPh>
    <rPh sb="3" eb="5">
      <t>ゲンスイ</t>
    </rPh>
    <phoneticPr fontId="3"/>
  </si>
  <si>
    <t>オゾン原水</t>
    <rPh sb="3" eb="5">
      <t>ゲンスイ</t>
    </rPh>
    <phoneticPr fontId="3"/>
  </si>
  <si>
    <t>1系・初沈入口</t>
    <rPh sb="1" eb="2">
      <t>ケイ</t>
    </rPh>
    <rPh sb="3" eb="4">
      <t>ショ</t>
    </rPh>
    <rPh sb="4" eb="5">
      <t>チン</t>
    </rPh>
    <rPh sb="5" eb="7">
      <t>イリグチ</t>
    </rPh>
    <phoneticPr fontId="3"/>
  </si>
  <si>
    <t>1系・初沈出口</t>
    <rPh sb="1" eb="2">
      <t>ケイ</t>
    </rPh>
    <rPh sb="3" eb="4">
      <t>ショ</t>
    </rPh>
    <rPh sb="4" eb="5">
      <t>チン</t>
    </rPh>
    <rPh sb="5" eb="7">
      <t>デグチ</t>
    </rPh>
    <phoneticPr fontId="3"/>
  </si>
  <si>
    <t>1系・放流水・最高時</t>
    <rPh sb="1" eb="2">
      <t>ケイ</t>
    </rPh>
    <rPh sb="3" eb="4">
      <t>ホウ</t>
    </rPh>
    <rPh sb="4" eb="6">
      <t>リュウスイ</t>
    </rPh>
    <rPh sb="7" eb="9">
      <t>サイコウ</t>
    </rPh>
    <rPh sb="9" eb="10">
      <t>ジ</t>
    </rPh>
    <phoneticPr fontId="3"/>
  </si>
  <si>
    <t>１系・放流水・平均時</t>
    <rPh sb="1" eb="2">
      <t>ケイ</t>
    </rPh>
    <rPh sb="3" eb="4">
      <t>ホウ</t>
    </rPh>
    <rPh sb="4" eb="6">
      <t>リュウスイ</t>
    </rPh>
    <rPh sb="7" eb="9">
      <t>ヘイキン</t>
    </rPh>
    <rPh sb="9" eb="10">
      <t>ジ</t>
    </rPh>
    <phoneticPr fontId="3"/>
  </si>
  <si>
    <t>１系・放流水・最低時</t>
    <rPh sb="1" eb="2">
      <t>ケイ</t>
    </rPh>
    <rPh sb="3" eb="4">
      <t>ホウ</t>
    </rPh>
    <rPh sb="4" eb="6">
      <t>リュウスイ</t>
    </rPh>
    <rPh sb="7" eb="9">
      <t>サイテイ</t>
    </rPh>
    <rPh sb="9" eb="10">
      <t>ジ</t>
    </rPh>
    <phoneticPr fontId="3"/>
  </si>
  <si>
    <t>１系・放流水・平均値</t>
    <rPh sb="1" eb="2">
      <t>ケイ</t>
    </rPh>
    <rPh sb="3" eb="4">
      <t>ホウ</t>
    </rPh>
    <rPh sb="4" eb="6">
      <t>リュウスイ</t>
    </rPh>
    <rPh sb="7" eb="9">
      <t>ヘイキン</t>
    </rPh>
    <rPh sb="9" eb="10">
      <t>チ</t>
    </rPh>
    <phoneticPr fontId="3"/>
  </si>
  <si>
    <t>2系・初沈入口</t>
    <rPh sb="1" eb="2">
      <t>ケイ</t>
    </rPh>
    <rPh sb="3" eb="4">
      <t>ショ</t>
    </rPh>
    <rPh sb="4" eb="5">
      <t>チン</t>
    </rPh>
    <rPh sb="5" eb="7">
      <t>イリグチ</t>
    </rPh>
    <phoneticPr fontId="3"/>
  </si>
  <si>
    <t>2系・初沈出口</t>
    <rPh sb="1" eb="2">
      <t>ケイ</t>
    </rPh>
    <rPh sb="3" eb="4">
      <t>ショ</t>
    </rPh>
    <rPh sb="4" eb="5">
      <t>チン</t>
    </rPh>
    <rPh sb="5" eb="7">
      <t>デグチ</t>
    </rPh>
    <phoneticPr fontId="3"/>
  </si>
  <si>
    <t>2系・放流水・最高時</t>
    <rPh sb="1" eb="2">
      <t>ケイ</t>
    </rPh>
    <rPh sb="3" eb="4">
      <t>ホウ</t>
    </rPh>
    <rPh sb="4" eb="6">
      <t>リュウスイ</t>
    </rPh>
    <rPh sb="7" eb="9">
      <t>サイコウ</t>
    </rPh>
    <rPh sb="9" eb="10">
      <t>ジ</t>
    </rPh>
    <phoneticPr fontId="3"/>
  </si>
  <si>
    <t>２系・放流水・平均時</t>
    <rPh sb="1" eb="2">
      <t>ケイ</t>
    </rPh>
    <rPh sb="3" eb="4">
      <t>ホウ</t>
    </rPh>
    <rPh sb="4" eb="6">
      <t>リュウスイ</t>
    </rPh>
    <rPh sb="7" eb="9">
      <t>ヘイキン</t>
    </rPh>
    <rPh sb="9" eb="10">
      <t>ジ</t>
    </rPh>
    <phoneticPr fontId="3"/>
  </si>
  <si>
    <t>２系・放流水・最低時</t>
    <rPh sb="1" eb="2">
      <t>ケイ</t>
    </rPh>
    <rPh sb="3" eb="4">
      <t>ホウ</t>
    </rPh>
    <rPh sb="4" eb="6">
      <t>リュウスイ</t>
    </rPh>
    <rPh sb="7" eb="9">
      <t>サイテイ</t>
    </rPh>
    <rPh sb="9" eb="10">
      <t>ジ</t>
    </rPh>
    <phoneticPr fontId="3"/>
  </si>
  <si>
    <t>２系・放流水・平均値</t>
    <rPh sb="1" eb="2">
      <t>ケイ</t>
    </rPh>
    <rPh sb="3" eb="4">
      <t>ホウ</t>
    </rPh>
    <rPh sb="4" eb="6">
      <t>リュウスイ</t>
    </rPh>
    <rPh sb="7" eb="9">
      <t>ヘイキン</t>
    </rPh>
    <rPh sb="9" eb="10">
      <t>チ</t>
    </rPh>
    <phoneticPr fontId="3"/>
  </si>
  <si>
    <t>１系・初沈入口</t>
    <rPh sb="3" eb="4">
      <t>ショ</t>
    </rPh>
    <rPh sb="4" eb="5">
      <t>チン</t>
    </rPh>
    <rPh sb="5" eb="7">
      <t>イリグチ</t>
    </rPh>
    <phoneticPr fontId="3"/>
  </si>
  <si>
    <t>１系・初沈出口</t>
    <rPh sb="3" eb="4">
      <t>ショ</t>
    </rPh>
    <rPh sb="4" eb="5">
      <t>チン</t>
    </rPh>
    <rPh sb="5" eb="7">
      <t>デグチ</t>
    </rPh>
    <phoneticPr fontId="3"/>
  </si>
  <si>
    <t>１系・処理水</t>
    <rPh sb="3" eb="5">
      <t>ショリ</t>
    </rPh>
    <rPh sb="5" eb="6">
      <t>スイ</t>
    </rPh>
    <phoneticPr fontId="3"/>
  </si>
  <si>
    <t>２系・初沈入口</t>
    <rPh sb="3" eb="4">
      <t>ショ</t>
    </rPh>
    <rPh sb="4" eb="5">
      <t>チン</t>
    </rPh>
    <rPh sb="5" eb="7">
      <t>イリグチ</t>
    </rPh>
    <phoneticPr fontId="3"/>
  </si>
  <si>
    <t>２系・初沈出口</t>
    <rPh sb="3" eb="4">
      <t>ショ</t>
    </rPh>
    <rPh sb="4" eb="5">
      <t>チン</t>
    </rPh>
    <rPh sb="5" eb="7">
      <t>デグチ</t>
    </rPh>
    <phoneticPr fontId="3"/>
  </si>
  <si>
    <t>２系・処理水</t>
    <rPh sb="3" eb="5">
      <t>ショリ</t>
    </rPh>
    <rPh sb="5" eb="6">
      <t>スイ</t>
    </rPh>
    <phoneticPr fontId="3"/>
  </si>
  <si>
    <t>１－１系・AT入口</t>
    <rPh sb="3" eb="4">
      <t>ケイ</t>
    </rPh>
    <rPh sb="7" eb="9">
      <t>イリグチ</t>
    </rPh>
    <phoneticPr fontId="3"/>
  </si>
  <si>
    <t>１-1系・処理水</t>
    <rPh sb="3" eb="4">
      <t>ケイ</t>
    </rPh>
    <rPh sb="5" eb="7">
      <t>ショリ</t>
    </rPh>
    <rPh sb="7" eb="8">
      <t>スイ</t>
    </rPh>
    <phoneticPr fontId="3"/>
  </si>
  <si>
    <t>１－２系・AT入口</t>
    <rPh sb="3" eb="4">
      <t>ケイ</t>
    </rPh>
    <rPh sb="7" eb="9">
      <t>イリグチ</t>
    </rPh>
    <phoneticPr fontId="3"/>
  </si>
  <si>
    <t>１-2系・処理水</t>
    <rPh sb="3" eb="4">
      <t>ケイ</t>
    </rPh>
    <rPh sb="5" eb="7">
      <t>ショリ</t>
    </rPh>
    <rPh sb="7" eb="8">
      <t>スイ</t>
    </rPh>
    <phoneticPr fontId="3"/>
  </si>
  <si>
    <t>２－２系・AT入口</t>
    <rPh sb="3" eb="4">
      <t>ケイ</t>
    </rPh>
    <rPh sb="7" eb="9">
      <t>イリグチ</t>
    </rPh>
    <phoneticPr fontId="3"/>
  </si>
  <si>
    <t>２-2系・処理水</t>
    <rPh sb="3" eb="4">
      <t>ケイ</t>
    </rPh>
    <rPh sb="5" eb="7">
      <t>ショリ</t>
    </rPh>
    <rPh sb="7" eb="8">
      <t>スイ</t>
    </rPh>
    <phoneticPr fontId="3"/>
  </si>
  <si>
    <t>放流水・最高時</t>
    <rPh sb="0" eb="3">
      <t>ホウリュウスイ</t>
    </rPh>
    <rPh sb="4" eb="6">
      <t>サイコウ</t>
    </rPh>
    <rPh sb="6" eb="7">
      <t>ジ</t>
    </rPh>
    <phoneticPr fontId="3"/>
  </si>
  <si>
    <t>放流水・平均時</t>
    <rPh sb="0" eb="3">
      <t>ホウリュウスイ</t>
    </rPh>
    <rPh sb="4" eb="6">
      <t>ヘイキン</t>
    </rPh>
    <rPh sb="6" eb="7">
      <t>ジ</t>
    </rPh>
    <phoneticPr fontId="3"/>
  </si>
  <si>
    <t>放流水・最低時</t>
    <rPh sb="0" eb="3">
      <t>ホウリュウスイ</t>
    </rPh>
    <rPh sb="4" eb="6">
      <t>サイテイ</t>
    </rPh>
    <rPh sb="6" eb="7">
      <t>ジ</t>
    </rPh>
    <phoneticPr fontId="3"/>
  </si>
  <si>
    <t>放流水・平均値</t>
    <rPh sb="0" eb="3">
      <t>ホウリュウスイ</t>
    </rPh>
    <rPh sb="4" eb="7">
      <t>ヘイキンチ</t>
    </rPh>
    <phoneticPr fontId="3"/>
  </si>
  <si>
    <t>貯留槽汚泥</t>
    <rPh sb="0" eb="2">
      <t>チョリュウ</t>
    </rPh>
    <rPh sb="2" eb="3">
      <t>ソウ</t>
    </rPh>
    <rPh sb="3" eb="5">
      <t>オデイ</t>
    </rPh>
    <phoneticPr fontId="3"/>
  </si>
  <si>
    <t>東系</t>
    <rPh sb="0" eb="1">
      <t>ヒガシ</t>
    </rPh>
    <rPh sb="1" eb="2">
      <t>ケイ</t>
    </rPh>
    <phoneticPr fontId="3"/>
  </si>
  <si>
    <t>本場・分場系</t>
    <rPh sb="0" eb="2">
      <t>ホンバ</t>
    </rPh>
    <rPh sb="3" eb="4">
      <t>ブン</t>
    </rPh>
    <rPh sb="4" eb="5">
      <t>バ</t>
    </rPh>
    <rPh sb="5" eb="6">
      <t>ケイ</t>
    </rPh>
    <phoneticPr fontId="3"/>
  </si>
  <si>
    <t>放流水
分場3,4系</t>
    <rPh sb="0" eb="1">
      <t>ホウ</t>
    </rPh>
    <rPh sb="1" eb="3">
      <t>リュウスイ</t>
    </rPh>
    <phoneticPr fontId="8"/>
  </si>
  <si>
    <t>放流水
分場1,2系</t>
    <rPh sb="0" eb="1">
      <t>ホウ</t>
    </rPh>
    <rPh sb="1" eb="3">
      <t>リュウスイ</t>
    </rPh>
    <phoneticPr fontId="3"/>
  </si>
  <si>
    <t>放流水
本場</t>
    <rPh sb="0" eb="1">
      <t>ホウ</t>
    </rPh>
    <rPh sb="1" eb="3">
      <t>リュウスイ</t>
    </rPh>
    <phoneticPr fontId="8"/>
  </si>
  <si>
    <t>放流水
１系</t>
    <rPh sb="0" eb="1">
      <t>ホウ</t>
    </rPh>
    <rPh sb="1" eb="3">
      <t>リュウスイ</t>
    </rPh>
    <phoneticPr fontId="8"/>
  </si>
  <si>
    <t>放流水
２系</t>
    <rPh sb="0" eb="1">
      <t>ホウ</t>
    </rPh>
    <rPh sb="1" eb="3">
      <t>リュウスイ</t>
    </rPh>
    <phoneticPr fontId="8"/>
  </si>
  <si>
    <t>流入(本分)</t>
    <rPh sb="3" eb="5">
      <t>ホンブン</t>
    </rPh>
    <phoneticPr fontId="3"/>
  </si>
  <si>
    <t>流入(東系)</t>
    <rPh sb="0" eb="2">
      <t>リュウニュウ</t>
    </rPh>
    <rPh sb="3" eb="4">
      <t>ヒガシ</t>
    </rPh>
    <rPh sb="4" eb="5">
      <t>ケイ</t>
    </rPh>
    <phoneticPr fontId="3"/>
  </si>
  <si>
    <t>垂水処理場東系</t>
    <rPh sb="0" eb="2">
      <t>タルミ</t>
    </rPh>
    <rPh sb="2" eb="5">
      <t>ショリジョウ</t>
    </rPh>
    <rPh sb="5" eb="6">
      <t>ヒガシ</t>
    </rPh>
    <rPh sb="6" eb="7">
      <t>ケイ</t>
    </rPh>
    <phoneticPr fontId="3"/>
  </si>
  <si>
    <t>東系</t>
    <rPh sb="0" eb="1">
      <t>ヒガシ</t>
    </rPh>
    <rPh sb="1" eb="2">
      <t>ケイ</t>
    </rPh>
    <phoneticPr fontId="8"/>
  </si>
  <si>
    <t>垂水東系</t>
    <rPh sb="2" eb="3">
      <t>ヒガシ</t>
    </rPh>
    <rPh sb="3" eb="4">
      <t>ケイ</t>
    </rPh>
    <phoneticPr fontId="8"/>
  </si>
  <si>
    <t>年報用追加分</t>
    <rPh sb="0" eb="2">
      <t>ネンポウ</t>
    </rPh>
    <rPh sb="2" eb="3">
      <t>ヨウ</t>
    </rPh>
    <rPh sb="3" eb="6">
      <t>ツイカブン</t>
    </rPh>
    <phoneticPr fontId="8"/>
  </si>
  <si>
    <t>硫酸イオン</t>
    <rPh sb="0" eb="2">
      <t>リュウサン</t>
    </rPh>
    <phoneticPr fontId="8"/>
  </si>
  <si>
    <t>1,4-ジオキサン</t>
  </si>
  <si>
    <t>pH</t>
    <phoneticPr fontId="3"/>
  </si>
  <si>
    <t>溶解性BOD　mg/L</t>
    <phoneticPr fontId="3"/>
  </si>
  <si>
    <t>SS mg/L</t>
    <phoneticPr fontId="3"/>
  </si>
  <si>
    <t>COD mg/L</t>
    <phoneticPr fontId="3"/>
  </si>
  <si>
    <t>透視度　</t>
    <phoneticPr fontId="3"/>
  </si>
  <si>
    <t>mg/L</t>
  </si>
  <si>
    <t>マグネシウムイオン</t>
  </si>
  <si>
    <t>カルシウムイオン</t>
  </si>
  <si>
    <t>有機りん</t>
  </si>
  <si>
    <t>鉛</t>
  </si>
  <si>
    <t>六価クロム</t>
  </si>
  <si>
    <t>砒素</t>
  </si>
  <si>
    <t>アルキル水銀</t>
  </si>
  <si>
    <t>PCB</t>
  </si>
  <si>
    <t>セレン</t>
  </si>
  <si>
    <t>N-Hex抽出物質</t>
  </si>
  <si>
    <t>銅</t>
  </si>
  <si>
    <t>亜鉛</t>
  </si>
  <si>
    <t>鉄（溶解性）</t>
  </si>
  <si>
    <t>マンガン（溶解性）</t>
  </si>
  <si>
    <t>クロム</t>
  </si>
  <si>
    <t>ヨウ素消費量</t>
  </si>
  <si>
    <t>垂水東系</t>
    <rPh sb="0" eb="2">
      <t>タルミ</t>
    </rPh>
    <rPh sb="2" eb="3">
      <t>ヒガシ</t>
    </rPh>
    <rPh sb="3" eb="4">
      <t>ケイ</t>
    </rPh>
    <phoneticPr fontId="3"/>
  </si>
  <si>
    <t>向洋</t>
    <rPh sb="0" eb="2">
      <t>ムカイナダ</t>
    </rPh>
    <phoneticPr fontId="8"/>
  </si>
  <si>
    <t>前前々日天候</t>
    <rPh sb="0" eb="1">
      <t>ゼン</t>
    </rPh>
    <rPh sb="1" eb="4">
      <t>ゼンゼンジツ</t>
    </rPh>
    <rPh sb="4" eb="6">
      <t>テンコウ</t>
    </rPh>
    <phoneticPr fontId="3"/>
  </si>
  <si>
    <t>余剰1</t>
  </si>
  <si>
    <t>余剰2</t>
  </si>
  <si>
    <t>余剰3</t>
  </si>
  <si>
    <t>卵形1</t>
  </si>
  <si>
    <t>卵形2</t>
  </si>
  <si>
    <t>卵形3</t>
  </si>
  <si>
    <t>高段</t>
  </si>
  <si>
    <t>低段</t>
  </si>
  <si>
    <t>1系</t>
  </si>
  <si>
    <t>2系</t>
  </si>
  <si>
    <t>余剰</t>
  </si>
  <si>
    <t>（生）1号</t>
  </si>
  <si>
    <t>（生）2号</t>
  </si>
  <si>
    <t>1号</t>
  </si>
  <si>
    <t>2号</t>
  </si>
  <si>
    <t>3号</t>
  </si>
  <si>
    <t>4号</t>
  </si>
  <si>
    <t>1-1系</t>
  </si>
  <si>
    <t>1-2系</t>
  </si>
  <si>
    <t>1-3系</t>
  </si>
  <si>
    <t>7号</t>
  </si>
  <si>
    <t>生</t>
  </si>
  <si>
    <t>3系</t>
  </si>
  <si>
    <t>BOD</t>
  </si>
  <si>
    <t>C-BOD</t>
  </si>
  <si>
    <t>1-1系</t>
    <rPh sb="3" eb="4">
      <t>ケイ</t>
    </rPh>
    <phoneticPr fontId="3"/>
  </si>
  <si>
    <t>1-2系</t>
    <rPh sb="3" eb="4">
      <t>ケイ</t>
    </rPh>
    <phoneticPr fontId="3"/>
  </si>
  <si>
    <t>2-2系</t>
    <rPh sb="3" eb="4">
      <t>ケイ</t>
    </rPh>
    <phoneticPr fontId="3"/>
  </si>
  <si>
    <t>カドミウム</t>
  </si>
  <si>
    <t>BOD</t>
    <phoneticPr fontId="3"/>
  </si>
  <si>
    <t>PI</t>
    <phoneticPr fontId="8"/>
  </si>
  <si>
    <t>高段</t>
    <phoneticPr fontId="8"/>
  </si>
  <si>
    <t>低段</t>
    <phoneticPr fontId="8"/>
  </si>
  <si>
    <t>分場</t>
    <phoneticPr fontId="8"/>
  </si>
  <si>
    <t>1系</t>
    <phoneticPr fontId="8"/>
  </si>
  <si>
    <t>2系</t>
    <phoneticPr fontId="8"/>
  </si>
  <si>
    <t>%</t>
    <phoneticPr fontId="8"/>
  </si>
  <si>
    <t>mg/L</t>
    <phoneticPr fontId="8"/>
  </si>
  <si>
    <t>-</t>
    <phoneticPr fontId="8"/>
  </si>
  <si>
    <t>%(乾）</t>
    <phoneticPr fontId="8"/>
  </si>
  <si>
    <t>分場1,2系</t>
    <phoneticPr fontId="3"/>
  </si>
  <si>
    <t>分場4系</t>
    <rPh sb="0" eb="1">
      <t>ブン</t>
    </rPh>
    <rPh sb="1" eb="2">
      <t>ジョウ</t>
    </rPh>
    <rPh sb="3" eb="4">
      <t>ケイ</t>
    </rPh>
    <phoneticPr fontId="3"/>
  </si>
  <si>
    <t>分場3系</t>
    <rPh sb="0" eb="1">
      <t>ブン</t>
    </rPh>
    <rPh sb="1" eb="2">
      <t>ジョウ</t>
    </rPh>
    <rPh sb="3" eb="4">
      <t>ケイ</t>
    </rPh>
    <phoneticPr fontId="3"/>
  </si>
  <si>
    <t>分場3,4系</t>
    <phoneticPr fontId="3"/>
  </si>
  <si>
    <t xml:space="preserve"> 蒸発残　（濃　度）</t>
  </si>
  <si>
    <t>CV(手入力)</t>
  </si>
  <si>
    <t>四塩化炭素</t>
    <rPh sb="0" eb="1">
      <t>シ</t>
    </rPh>
    <rPh sb="1" eb="3">
      <t>エンカ</t>
    </rPh>
    <rPh sb="3" eb="5">
      <t>タンソ</t>
    </rPh>
    <phoneticPr fontId="2"/>
  </si>
  <si>
    <t>ほう素</t>
    <rPh sb="0" eb="3">
      <t>ホウソ</t>
    </rPh>
    <phoneticPr fontId="9"/>
  </si>
  <si>
    <t>ふっ素</t>
    <rPh sb="0" eb="3">
      <t>フッソ</t>
    </rPh>
    <phoneticPr fontId="11"/>
  </si>
  <si>
    <t>分場3系</t>
    <rPh sb="0" eb="1">
      <t>ブン</t>
    </rPh>
    <rPh sb="1" eb="2">
      <t>ジョウ</t>
    </rPh>
    <rPh sb="3" eb="4">
      <t>ケイ</t>
    </rPh>
    <phoneticPr fontId="8"/>
  </si>
  <si>
    <t>分場4系</t>
    <phoneticPr fontId="8"/>
  </si>
  <si>
    <t>3系</t>
    <rPh sb="1" eb="2">
      <t>ケイ</t>
    </rPh>
    <phoneticPr fontId="8"/>
  </si>
  <si>
    <t>総水銀</t>
    <rPh sb="0" eb="1">
      <t>ソウ</t>
    </rPh>
    <rPh sb="1" eb="3">
      <t>スイギン</t>
    </rPh>
    <phoneticPr fontId="2"/>
  </si>
  <si>
    <t>塩化物イオン濃度</t>
    <rPh sb="0" eb="3">
      <t>エンカブツ</t>
    </rPh>
    <rPh sb="6" eb="8">
      <t>ノウド</t>
    </rPh>
    <phoneticPr fontId="1"/>
  </si>
  <si>
    <t>シアン化合物</t>
    <rPh sb="3" eb="6">
      <t>カゴウブツ</t>
    </rPh>
    <phoneticPr fontId="8"/>
  </si>
  <si>
    <t>1　　　系</t>
    <rPh sb="4" eb="5">
      <t>１ケイ</t>
    </rPh>
    <phoneticPr fontId="3"/>
  </si>
  <si>
    <t>2　　　系</t>
    <phoneticPr fontId="3"/>
  </si>
  <si>
    <t>全マンガン</t>
  </si>
  <si>
    <t>全鉄</t>
  </si>
  <si>
    <t>卵型1</t>
    <rPh sb="0" eb="2">
      <t>タマゴガタ</t>
    </rPh>
    <phoneticPr fontId="8"/>
  </si>
  <si>
    <t>卵型2</t>
    <rPh sb="0" eb="1">
      <t>ラン</t>
    </rPh>
    <rPh sb="1" eb="2">
      <t>カタ</t>
    </rPh>
    <phoneticPr fontId="8"/>
  </si>
  <si>
    <t>卵型3</t>
    <rPh sb="0" eb="1">
      <t>ラン</t>
    </rPh>
    <rPh sb="1" eb="2">
      <t>カタ</t>
    </rPh>
    <phoneticPr fontId="8"/>
  </si>
  <si>
    <t>りん回収汚泥</t>
    <rPh sb="2" eb="4">
      <t>カイシュウ</t>
    </rPh>
    <rPh sb="4" eb="6">
      <t>オデイ</t>
    </rPh>
    <phoneticPr fontId="3"/>
  </si>
  <si>
    <t>2　系</t>
    <rPh sb="2" eb="3">
      <t>１ケイ</t>
    </rPh>
    <phoneticPr fontId="3"/>
  </si>
  <si>
    <t>1　系</t>
    <rPh sb="2" eb="3">
      <t>ケイ</t>
    </rPh>
    <phoneticPr fontId="3"/>
  </si>
  <si>
    <t>りん回収汚泥</t>
    <rPh sb="2" eb="4">
      <t>カイシュウ</t>
    </rPh>
    <rPh sb="4" eb="6">
      <t>オデイ</t>
    </rPh>
    <phoneticPr fontId="8"/>
  </si>
  <si>
    <t>分場3系</t>
    <rPh sb="3" eb="4">
      <t>ケイ</t>
    </rPh>
    <phoneticPr fontId="3"/>
  </si>
  <si>
    <t>SS</t>
  </si>
  <si>
    <t>分場3系・滅菌前</t>
    <rPh sb="0" eb="1">
      <t>ブン</t>
    </rPh>
    <rPh sb="1" eb="2">
      <t>バ</t>
    </rPh>
    <rPh sb="3" eb="4">
      <t>ケイ</t>
    </rPh>
    <rPh sb="5" eb="7">
      <t>メッキン</t>
    </rPh>
    <rPh sb="7" eb="8">
      <t>マエ</t>
    </rPh>
    <phoneticPr fontId="3"/>
  </si>
  <si>
    <t>分場4系・滅菌前</t>
    <rPh sb="0" eb="1">
      <t>ブン</t>
    </rPh>
    <rPh sb="1" eb="2">
      <t>バ</t>
    </rPh>
    <rPh sb="3" eb="4">
      <t>ケイ</t>
    </rPh>
    <rPh sb="5" eb="7">
      <t>メッキン</t>
    </rPh>
    <rPh sb="7" eb="8">
      <t>マエ</t>
    </rPh>
    <phoneticPr fontId="3"/>
  </si>
  <si>
    <t>東系処理水</t>
    <rPh sb="0" eb="1">
      <t>ヒガシ</t>
    </rPh>
    <rPh sb="1" eb="2">
      <t>ケイ</t>
    </rPh>
    <rPh sb="2" eb="4">
      <t>ショリ</t>
    </rPh>
    <rPh sb="4" eb="5">
      <t>スイ</t>
    </rPh>
    <phoneticPr fontId="3"/>
  </si>
  <si>
    <t>放流水　</t>
    <rPh sb="0" eb="1">
      <t>ホウ</t>
    </rPh>
    <rPh sb="1" eb="3">
      <t>リュウスイ</t>
    </rPh>
    <phoneticPr fontId="3"/>
  </si>
  <si>
    <t>東灘　放流</t>
    <rPh sb="0" eb="2">
      <t>ヒガシナダ</t>
    </rPh>
    <rPh sb="3" eb="5">
      <t>ホウリュウ</t>
    </rPh>
    <phoneticPr fontId="8"/>
  </si>
  <si>
    <t>東灘　本場</t>
    <rPh sb="0" eb="2">
      <t>ヒガシナダ</t>
    </rPh>
    <rPh sb="3" eb="4">
      <t>ホン</t>
    </rPh>
    <rPh sb="4" eb="5">
      <t>ジョウ</t>
    </rPh>
    <phoneticPr fontId="8"/>
  </si>
  <si>
    <t>東灘　1,2系</t>
    <rPh sb="0" eb="2">
      <t>ヒガシナダ</t>
    </rPh>
    <rPh sb="6" eb="7">
      <t>ケイ</t>
    </rPh>
    <phoneticPr fontId="8"/>
  </si>
  <si>
    <t>東灘　3,4系</t>
    <rPh sb="0" eb="2">
      <t>ヒガシナダ</t>
    </rPh>
    <rPh sb="6" eb="7">
      <t>ケイ</t>
    </rPh>
    <phoneticPr fontId="8"/>
  </si>
  <si>
    <t>PI　流入</t>
    <rPh sb="3" eb="5">
      <t>リュウニュウ</t>
    </rPh>
    <phoneticPr fontId="8"/>
  </si>
  <si>
    <t>PI　放流</t>
    <rPh sb="3" eb="5">
      <t>ホウリュウ</t>
    </rPh>
    <phoneticPr fontId="8"/>
  </si>
  <si>
    <t>鈴蘭台　流入</t>
    <rPh sb="0" eb="3">
      <t>スズランダイ</t>
    </rPh>
    <rPh sb="4" eb="6">
      <t>リュウニュウ</t>
    </rPh>
    <phoneticPr fontId="8"/>
  </si>
  <si>
    <t>鈴蘭台　放流</t>
    <rPh sb="0" eb="3">
      <t>スズランダイ</t>
    </rPh>
    <rPh sb="4" eb="6">
      <t>ホウリュウ</t>
    </rPh>
    <phoneticPr fontId="8"/>
  </si>
  <si>
    <t>西部　流入</t>
    <rPh sb="0" eb="2">
      <t>セイブ</t>
    </rPh>
    <rPh sb="3" eb="5">
      <t>リュウニュウ</t>
    </rPh>
    <phoneticPr fontId="8"/>
  </si>
  <si>
    <t>西部　放流　1系</t>
    <rPh sb="0" eb="2">
      <t>セイブ</t>
    </rPh>
    <rPh sb="7" eb="8">
      <t>ケイ</t>
    </rPh>
    <phoneticPr fontId="8"/>
  </si>
  <si>
    <t>西部　放流　2系</t>
    <rPh sb="0" eb="2">
      <t>セイブ</t>
    </rPh>
    <rPh sb="7" eb="8">
      <t>ケイ</t>
    </rPh>
    <phoneticPr fontId="8"/>
  </si>
  <si>
    <t>垂水　流入</t>
    <rPh sb="0" eb="2">
      <t>タルミ</t>
    </rPh>
    <rPh sb="3" eb="5">
      <t>リュウニュウ</t>
    </rPh>
    <phoneticPr fontId="8"/>
  </si>
  <si>
    <t>垂水　東系　流入</t>
    <rPh sb="0" eb="2">
      <t>タルミ</t>
    </rPh>
    <rPh sb="3" eb="4">
      <t>ヒガシ</t>
    </rPh>
    <rPh sb="4" eb="5">
      <t>ケイ</t>
    </rPh>
    <rPh sb="6" eb="8">
      <t>リュウニュウ</t>
    </rPh>
    <phoneticPr fontId="8"/>
  </si>
  <si>
    <t>垂水　本場　放流</t>
    <rPh sb="0" eb="2">
      <t>タルミ</t>
    </rPh>
    <rPh sb="3" eb="4">
      <t>ホン</t>
    </rPh>
    <rPh sb="4" eb="5">
      <t>ジョウ</t>
    </rPh>
    <rPh sb="6" eb="8">
      <t>ホウリュウ</t>
    </rPh>
    <phoneticPr fontId="8"/>
  </si>
  <si>
    <t>垂水　東系　放流</t>
    <rPh sb="0" eb="2">
      <t>タルミ</t>
    </rPh>
    <rPh sb="3" eb="4">
      <t>ヒガシ</t>
    </rPh>
    <rPh sb="4" eb="5">
      <t>ケイ</t>
    </rPh>
    <rPh sb="6" eb="8">
      <t>ホウリュウ</t>
    </rPh>
    <phoneticPr fontId="8"/>
  </si>
  <si>
    <t>玉津　流入</t>
    <rPh sb="0" eb="2">
      <t>タマツ</t>
    </rPh>
    <rPh sb="3" eb="5">
      <t>リュウニュウ</t>
    </rPh>
    <phoneticPr fontId="8"/>
  </si>
  <si>
    <t>玉津　放流</t>
    <rPh sb="0" eb="2">
      <t>タマツ</t>
    </rPh>
    <rPh sb="3" eb="5">
      <t>ホウリュウ</t>
    </rPh>
    <phoneticPr fontId="8"/>
  </si>
  <si>
    <t>終沈</t>
    <rPh sb="0" eb="2">
      <t>シュウチン</t>
    </rPh>
    <phoneticPr fontId="3"/>
  </si>
  <si>
    <t>ＭＬＳＳ
 (東１）</t>
  </si>
  <si>
    <t>ＭＬＳＳ
 (東２）</t>
  </si>
  <si>
    <t>ＭＬＳＳ
 (東３）</t>
  </si>
  <si>
    <t>ＭＬＳＳ
 (1系）</t>
  </si>
  <si>
    <t>ＭＬＳＳ
 (２系）</t>
  </si>
  <si>
    <t>ＭＬＳＳ
 (分場）</t>
  </si>
  <si>
    <t>垂水本分場</t>
    <rPh sb="0" eb="2">
      <t>タルミ</t>
    </rPh>
    <rPh sb="2" eb="3">
      <t>ホン</t>
    </rPh>
    <rPh sb="3" eb="5">
      <t>ブンジョウ</t>
    </rPh>
    <phoneticPr fontId="8"/>
  </si>
  <si>
    <t>放流水</t>
    <rPh sb="0" eb="3">
      <t>ホウリュウスイ</t>
    </rPh>
    <phoneticPr fontId="8"/>
  </si>
  <si>
    <t>生汚泥</t>
    <rPh sb="0" eb="1">
      <t>ショウ</t>
    </rPh>
    <rPh sb="1" eb="3">
      <t>オデイ</t>
    </rPh>
    <phoneticPr fontId="8"/>
  </si>
  <si>
    <t>消化汚泥・脱水ケーキ・送泥</t>
    <rPh sb="0" eb="2">
      <t>ショウカ</t>
    </rPh>
    <rPh sb="2" eb="4">
      <t>オデイ</t>
    </rPh>
    <rPh sb="5" eb="7">
      <t>ダッスイ</t>
    </rPh>
    <rPh sb="11" eb="12">
      <t>ソウ</t>
    </rPh>
    <rPh sb="12" eb="13">
      <t>ドロ</t>
    </rPh>
    <phoneticPr fontId="8"/>
  </si>
  <si>
    <t>返送汚泥</t>
    <rPh sb="0" eb="2">
      <t>ヘンソウ</t>
    </rPh>
    <rPh sb="2" eb="4">
      <t>オデイ</t>
    </rPh>
    <phoneticPr fontId="8"/>
  </si>
  <si>
    <t>《速　報》</t>
    <rPh sb="1" eb="2">
      <t>ソク</t>
    </rPh>
    <rPh sb="3" eb="4">
      <t>ホウ</t>
    </rPh>
    <phoneticPr fontId="3"/>
  </si>
  <si>
    <t>鈴蘭台処理場</t>
    <rPh sb="0" eb="2">
      <t>スズラン</t>
    </rPh>
    <rPh sb="2" eb="3">
      <t>ダイ</t>
    </rPh>
    <rPh sb="3" eb="5">
      <t>ショリ</t>
    </rPh>
    <rPh sb="5" eb="6">
      <t>ジョウ</t>
    </rPh>
    <phoneticPr fontId="3"/>
  </si>
  <si>
    <t>西部処理場</t>
    <rPh sb="0" eb="2">
      <t>セイブ</t>
    </rPh>
    <rPh sb="2" eb="4">
      <t>ショリ</t>
    </rPh>
    <rPh sb="4" eb="5">
      <t>ジョウ</t>
    </rPh>
    <phoneticPr fontId="3"/>
  </si>
  <si>
    <t>玉津処理場</t>
    <rPh sb="0" eb="2">
      <t>タマツ</t>
    </rPh>
    <rPh sb="2" eb="4">
      <t>ショリ</t>
    </rPh>
    <rPh sb="4" eb="5">
      <t>ジョウ</t>
    </rPh>
    <phoneticPr fontId="3"/>
  </si>
  <si>
    <t>残留塩素</t>
    <rPh sb="0" eb="2">
      <t>ザンリュウ</t>
    </rPh>
    <rPh sb="2" eb="4">
      <t>エンソ</t>
    </rPh>
    <phoneticPr fontId="8"/>
  </si>
  <si>
    <t>試料名及び分類</t>
    <rPh sb="0" eb="2">
      <t>シリョウ</t>
    </rPh>
    <rPh sb="2" eb="3">
      <t>メイ</t>
    </rPh>
    <rPh sb="3" eb="4">
      <t>オヨ</t>
    </rPh>
    <rPh sb="5" eb="7">
      <t>ブンルイ</t>
    </rPh>
    <phoneticPr fontId="8"/>
  </si>
  <si>
    <t>採水日及び単位</t>
    <rPh sb="0" eb="2">
      <t>サイスイ</t>
    </rPh>
    <rPh sb="2" eb="3">
      <t>ヒ</t>
    </rPh>
    <rPh sb="3" eb="4">
      <t>オヨ</t>
    </rPh>
    <rPh sb="5" eb="7">
      <t>タンイ</t>
    </rPh>
    <phoneticPr fontId="8"/>
  </si>
  <si>
    <t>場所</t>
    <rPh sb="0" eb="2">
      <t>バショ</t>
    </rPh>
    <phoneticPr fontId="8"/>
  </si>
  <si>
    <t>東灘</t>
    <rPh sb="0" eb="2">
      <t>ヒガシナダ</t>
    </rPh>
    <phoneticPr fontId="1"/>
  </si>
  <si>
    <t>垂水東系</t>
    <rPh sb="0" eb="2">
      <t>タルミ</t>
    </rPh>
    <rPh sb="2" eb="3">
      <t>ヒガシ</t>
    </rPh>
    <rPh sb="3" eb="4">
      <t>ケイ</t>
    </rPh>
    <phoneticPr fontId="8"/>
  </si>
  <si>
    <t>鈴蘭台</t>
    <rPh sb="0" eb="2">
      <t>スズラン</t>
    </rPh>
    <rPh sb="2" eb="3">
      <t>ダイ</t>
    </rPh>
    <phoneticPr fontId="1"/>
  </si>
  <si>
    <t>修景</t>
    <rPh sb="0" eb="1">
      <t>シュウ</t>
    </rPh>
    <rPh sb="1" eb="2">
      <t>ケイ</t>
    </rPh>
    <phoneticPr fontId="8"/>
  </si>
  <si>
    <t>水質項目</t>
    <rPh sb="0" eb="2">
      <t>スイシツ</t>
    </rPh>
    <rPh sb="2" eb="4">
      <t>コウモク</t>
    </rPh>
    <phoneticPr fontId="8"/>
  </si>
  <si>
    <t>透視度</t>
    <rPh sb="0" eb="2">
      <t>トウシ</t>
    </rPh>
    <rPh sb="2" eb="3">
      <t>ド</t>
    </rPh>
    <phoneticPr fontId="8"/>
  </si>
  <si>
    <t>度</t>
    <rPh sb="0" eb="1">
      <t>ド</t>
    </rPh>
    <phoneticPr fontId="8"/>
  </si>
  <si>
    <t>色度</t>
    <rPh sb="0" eb="1">
      <t>シキ</t>
    </rPh>
    <rPh sb="1" eb="2">
      <t>ド</t>
    </rPh>
    <phoneticPr fontId="8"/>
  </si>
  <si>
    <t>濁度</t>
    <rPh sb="0" eb="1">
      <t>ダク</t>
    </rPh>
    <rPh sb="1" eb="2">
      <t>ド</t>
    </rPh>
    <phoneticPr fontId="8"/>
  </si>
  <si>
    <t>臭気</t>
    <rPh sb="0" eb="2">
      <t>シュウキ</t>
    </rPh>
    <phoneticPr fontId="8"/>
  </si>
  <si>
    <t>大腸菌群数(MF法)</t>
    <rPh sb="0" eb="2">
      <t>ダイチョウ</t>
    </rPh>
    <rPh sb="2" eb="3">
      <t>キン</t>
    </rPh>
    <rPh sb="3" eb="4">
      <t>グン</t>
    </rPh>
    <rPh sb="4" eb="5">
      <t>スウ</t>
    </rPh>
    <rPh sb="8" eb="9">
      <t>ホウ</t>
    </rPh>
    <phoneticPr fontId="8"/>
  </si>
  <si>
    <t>個/100mL</t>
    <rPh sb="0" eb="1">
      <t>コ</t>
    </rPh>
    <phoneticPr fontId="8"/>
  </si>
  <si>
    <t>レジオネラ属菌</t>
    <rPh sb="5" eb="6">
      <t>ゾク</t>
    </rPh>
    <rPh sb="6" eb="7">
      <t>キン</t>
    </rPh>
    <phoneticPr fontId="8"/>
  </si>
  <si>
    <t>せせらぎ･場外再利用水</t>
    <rPh sb="5" eb="7">
      <t>ジョウガイ</t>
    </rPh>
    <rPh sb="7" eb="8">
      <t>サイ</t>
    </rPh>
    <rPh sb="8" eb="10">
      <t>リヨウ</t>
    </rPh>
    <rPh sb="9" eb="10">
      <t>ヨウ</t>
    </rPh>
    <phoneticPr fontId="8"/>
  </si>
  <si>
    <r>
      <t>N</t>
    </r>
    <r>
      <rPr>
        <sz val="11"/>
        <rFont val="ＭＳ Ｐゴシック"/>
        <family val="3"/>
        <charset val="128"/>
      </rPr>
      <t>,P枠未設定↓</t>
    </r>
    <rPh sb="3" eb="4">
      <t>ワク</t>
    </rPh>
    <rPh sb="4" eb="5">
      <t>ミ</t>
    </rPh>
    <rPh sb="5" eb="7">
      <t>セッテイ</t>
    </rPh>
    <phoneticPr fontId="3"/>
  </si>
  <si>
    <t>脱水前濃縮</t>
    <rPh sb="0" eb="2">
      <t>ダッスイ</t>
    </rPh>
    <rPh sb="2" eb="3">
      <t>マエ</t>
    </rPh>
    <rPh sb="3" eb="5">
      <t>ノウシュク</t>
    </rPh>
    <phoneticPr fontId="3"/>
  </si>
  <si>
    <r>
      <t>NH</t>
    </r>
    <r>
      <rPr>
        <vertAlign val="subscript"/>
        <sz val="11"/>
        <color indexed="8"/>
        <rFont val="ＭＳ Ｐ明朝"/>
        <family val="1"/>
        <charset val="128"/>
      </rPr>
      <t>4</t>
    </r>
    <r>
      <rPr>
        <sz val="11"/>
        <color indexed="8"/>
        <rFont val="ＭＳ Ｐ明朝"/>
        <family val="1"/>
        <charset val="128"/>
      </rPr>
      <t>-N mg/L</t>
    </r>
    <phoneticPr fontId="3"/>
  </si>
  <si>
    <r>
      <t>NO</t>
    </r>
    <r>
      <rPr>
        <vertAlign val="subscript"/>
        <sz val="11"/>
        <color indexed="8"/>
        <rFont val="ＭＳ Ｐ明朝"/>
        <family val="1"/>
        <charset val="128"/>
      </rPr>
      <t>2</t>
    </r>
    <r>
      <rPr>
        <sz val="11"/>
        <color indexed="8"/>
        <rFont val="ＭＳ Ｐ明朝"/>
        <family val="1"/>
        <charset val="128"/>
      </rPr>
      <t>-N mg/L</t>
    </r>
    <phoneticPr fontId="3"/>
  </si>
  <si>
    <r>
      <t>NO</t>
    </r>
    <r>
      <rPr>
        <vertAlign val="subscript"/>
        <sz val="11"/>
        <color indexed="8"/>
        <rFont val="ＭＳ Ｐ明朝"/>
        <family val="1"/>
        <charset val="128"/>
      </rPr>
      <t>3</t>
    </r>
    <r>
      <rPr>
        <sz val="11"/>
        <color indexed="8"/>
        <rFont val="ＭＳ Ｐ明朝"/>
        <family val="1"/>
        <charset val="128"/>
      </rPr>
      <t>-N mg/L</t>
    </r>
    <phoneticPr fontId="3"/>
  </si>
  <si>
    <r>
      <t>PO</t>
    </r>
    <r>
      <rPr>
        <vertAlign val="subscript"/>
        <sz val="11"/>
        <color indexed="8"/>
        <rFont val="ＭＳ Ｐ明朝"/>
        <family val="1"/>
        <charset val="128"/>
      </rPr>
      <t>4</t>
    </r>
    <r>
      <rPr>
        <sz val="11"/>
        <color indexed="8"/>
        <rFont val="ＭＳ Ｐ明朝"/>
        <family val="1"/>
        <charset val="128"/>
      </rPr>
      <t>-P　mg/L</t>
    </r>
    <phoneticPr fontId="3"/>
  </si>
  <si>
    <t>余剰4</t>
  </si>
  <si>
    <t>5号</t>
  </si>
  <si>
    <t>6号</t>
  </si>
  <si>
    <t>東系</t>
  </si>
  <si>
    <t>東灘</t>
  </si>
  <si>
    <t>ベルト濃縮
（余剰1）</t>
  </si>
  <si>
    <t>ベルト濃縮
（余剰2）</t>
  </si>
  <si>
    <t>ベルト濃縮
（余剰3）</t>
  </si>
  <si>
    <t>ベルト濃縮
（余剰4）</t>
  </si>
  <si>
    <t>消化汚泥卵形1</t>
  </si>
  <si>
    <t>消化汚泥卵形2</t>
  </si>
  <si>
    <t>消化汚泥卵形3</t>
  </si>
  <si>
    <t>りん回収汚泥</t>
  </si>
  <si>
    <t>貯留層汚泥</t>
  </si>
  <si>
    <t>脱水前濃縮2号</t>
  </si>
  <si>
    <t>T-N</t>
  </si>
  <si>
    <t>T-P</t>
  </si>
  <si>
    <t>脱水前濃縮5号</t>
  </si>
  <si>
    <t>脱水機1号</t>
  </si>
  <si>
    <t>脱水機2号</t>
  </si>
  <si>
    <t>脱水機3号</t>
  </si>
  <si>
    <t>脱水機4号</t>
  </si>
  <si>
    <t>脱水機5号</t>
  </si>
  <si>
    <t>脱水ケーキ
ベルトプレス</t>
  </si>
  <si>
    <t>PI</t>
  </si>
  <si>
    <t>送泥</t>
  </si>
  <si>
    <t>生汚泥・高段</t>
  </si>
  <si>
    <t>生汚泥・低段</t>
  </si>
  <si>
    <t>生汚泥・分場</t>
  </si>
  <si>
    <t>生汚泥・1系</t>
  </si>
  <si>
    <t>生汚泥・2系</t>
  </si>
  <si>
    <t>生濃縮</t>
  </si>
  <si>
    <t>ベルト濃縮
（余剰）</t>
  </si>
  <si>
    <t>消化汚泥・1系</t>
  </si>
  <si>
    <t>消化汚泥・2系</t>
  </si>
  <si>
    <t>生汚泥・東系</t>
  </si>
  <si>
    <t>ベルト濃縮1号</t>
  </si>
  <si>
    <t>ベルト濃縮2号</t>
  </si>
  <si>
    <t>濃縮余剰1</t>
  </si>
  <si>
    <t>濃縮余剰2</t>
  </si>
  <si>
    <t>濃縮余剰3</t>
  </si>
  <si>
    <t>濃縮余剰4</t>
  </si>
  <si>
    <t>消化汚泥1-1号</t>
  </si>
  <si>
    <t>消化汚泥1-2号</t>
  </si>
  <si>
    <t>消化汚泥1-3号</t>
  </si>
  <si>
    <t>消化汚泥2号</t>
  </si>
  <si>
    <t>脱水ケーキ・SP1</t>
  </si>
  <si>
    <t>脱水ケーキ・SP2</t>
  </si>
  <si>
    <t>脱水ケーキ・SP3</t>
  </si>
  <si>
    <t>脱水ケーキ・SP4</t>
  </si>
  <si>
    <t>脱水ケーキ・ベルト</t>
  </si>
  <si>
    <t>生汚泥・1-1系</t>
  </si>
  <si>
    <t>生汚泥・1-2系</t>
  </si>
  <si>
    <t>生汚泥・2-2系</t>
  </si>
  <si>
    <t>ベルト濃縮(生)</t>
  </si>
  <si>
    <t>ベルト濃縮(余剰)</t>
  </si>
  <si>
    <t>消化汚泥・3系</t>
  </si>
  <si>
    <t>濃縮余剰5</t>
  </si>
  <si>
    <t>脱水ケーキ1号</t>
    <rPh sb="6" eb="7">
      <t>ゴウ</t>
    </rPh>
    <phoneticPr fontId="3"/>
  </si>
  <si>
    <t>脱水ケーキ2号</t>
    <rPh sb="6" eb="7">
      <t>ゴウ</t>
    </rPh>
    <phoneticPr fontId="3"/>
  </si>
  <si>
    <t>脱水ケーキ3号</t>
    <rPh sb="6" eb="7">
      <t>ゴウ</t>
    </rPh>
    <phoneticPr fontId="3"/>
  </si>
  <si>
    <t>脱水ケーキ4号</t>
    <rPh sb="6" eb="7">
      <t>ゴウ</t>
    </rPh>
    <phoneticPr fontId="3"/>
  </si>
  <si>
    <t>脱水ケーキ5号</t>
    <rPh sb="6" eb="7">
      <t>ゴウ</t>
    </rPh>
    <phoneticPr fontId="3"/>
  </si>
  <si>
    <t>脱水ケーキ6号</t>
    <rPh sb="6" eb="7">
      <t>ゴウ</t>
    </rPh>
    <phoneticPr fontId="3"/>
  </si>
  <si>
    <t>脱水ケーキ1号(SP)</t>
    <rPh sb="6" eb="7">
      <t>ゴウ</t>
    </rPh>
    <phoneticPr fontId="3"/>
  </si>
  <si>
    <t>脱水ケーキ2号(SP)</t>
    <rPh sb="6" eb="7">
      <t>ゴウ</t>
    </rPh>
    <phoneticPr fontId="3"/>
  </si>
  <si>
    <r>
      <t>脱水ケーキ3号</t>
    </r>
    <r>
      <rPr>
        <sz val="11"/>
        <rFont val="ＭＳ Ｐゴシック"/>
        <family val="3"/>
        <charset val="128"/>
      </rPr>
      <t>(BP)</t>
    </r>
    <rPh sb="6" eb="7">
      <t>ゴウ</t>
    </rPh>
    <phoneticPr fontId="3"/>
  </si>
  <si>
    <r>
      <t>脱水ケーキ5号(BP)</t>
    </r>
    <r>
      <rPr>
        <sz val="11"/>
        <rFont val="ＭＳ Ｐゴシック"/>
        <family val="3"/>
        <charset val="128"/>
      </rPr>
      <t/>
    </r>
    <rPh sb="6" eb="7">
      <t>ゴウ</t>
    </rPh>
    <phoneticPr fontId="3"/>
  </si>
  <si>
    <t>採水日</t>
  </si>
  <si>
    <t>前々日天候</t>
  </si>
  <si>
    <t>前日天候</t>
  </si>
  <si>
    <t>当日天候</t>
  </si>
  <si>
    <t>気温</t>
  </si>
  <si>
    <t>4系</t>
  </si>
  <si>
    <t>←手入力</t>
  </si>
  <si>
    <t>←東系</t>
  </si>
  <si>
    <t>←本・分場・東系合計</t>
  </si>
  <si>
    <t>←本場・分場合計</t>
  </si>
  <si>
    <t>採水者名</t>
  </si>
  <si>
    <t>　鈴 蘭 台 処 理 場</t>
  </si>
  <si>
    <t>　西 部 処 理 場</t>
  </si>
  <si>
    <t>　垂 水 処 理 場</t>
  </si>
  <si>
    <t>　玉 津 処 理 場</t>
  </si>
  <si>
    <t>ＭＬＳＳ　（本場）</t>
  </si>
  <si>
    <t>ＭＬＳＳ
（分３）</t>
  </si>
  <si>
    <t>MLSS
(分場4系,
1段目)</t>
  </si>
  <si>
    <t>MLSS
(分場4系,
2段目)</t>
  </si>
  <si>
    <t>MLSS
(分場4系,
3段目)</t>
  </si>
  <si>
    <t>ＭＬＳＳ</t>
  </si>
  <si>
    <t>ＭＬＳＳ
 (高段）</t>
  </si>
  <si>
    <t>ＭＬＳＳ
 (低段）</t>
  </si>
  <si>
    <t>ＭＬＳＳ
 （１系）</t>
  </si>
  <si>
    <t>ＭＬＳＳ
 （２系）</t>
  </si>
  <si>
    <t>ＭＬＳＳ 
（１－１）</t>
  </si>
  <si>
    <t>ＭＬＳＳ 
（１－２）</t>
  </si>
  <si>
    <t>ＭＬＳＳ 
（２－２）</t>
  </si>
  <si>
    <t>※CV値（採水記録報告書のエアタン中活性汚泥沈殿率から直接入力する）</t>
  </si>
  <si>
    <t>SVI ml/g</t>
  </si>
  <si>
    <t>※この色の部分は、汚泥試験結果から必要部分をコピー、貼り付けをする。</t>
  </si>
  <si>
    <t>返　送
 (本 場）</t>
  </si>
  <si>
    <t>返　送
 (分3）</t>
  </si>
  <si>
    <t>返送
(4系)</t>
  </si>
  <si>
    <t>返 送 汚 泥</t>
  </si>
  <si>
    <t>返送汚泥  (高）</t>
  </si>
  <si>
    <t>返送汚泥 (低）</t>
  </si>
  <si>
    <t>返送汚泥 （分）</t>
  </si>
  <si>
    <t>返   送
 (1系）</t>
  </si>
  <si>
    <t>返   送
 (２系）</t>
  </si>
  <si>
    <t>返  送 
 (東）</t>
  </si>
  <si>
    <t>返  送 
 (1系）</t>
  </si>
  <si>
    <t>返  送 
 (２系）</t>
  </si>
  <si>
    <t>返  送 
 (分場）</t>
  </si>
  <si>
    <t>返送 
（１－１）</t>
  </si>
  <si>
    <t>返送 
（１－２）</t>
  </si>
  <si>
    <t>返送 
（２－２）</t>
  </si>
  <si>
    <t>【成績書用配置】</t>
  </si>
  <si>
    <t>分場4系
1段目</t>
  </si>
  <si>
    <t>分場4系
2段目</t>
  </si>
  <si>
    <t>分場4系
3段目</t>
  </si>
  <si>
    <t>MLSS</t>
  </si>
  <si>
    <t>VSS/SS</t>
  </si>
  <si>
    <t>CV</t>
  </si>
  <si>
    <t>SVI</t>
  </si>
  <si>
    <t>RSSS</t>
  </si>
  <si>
    <t>垂水東系生汚泥貯留槽</t>
  </si>
  <si>
    <t>ｍｇ/L</t>
  </si>
  <si>
    <t>CV(計算)</t>
  </si>
  <si>
    <t>年報</t>
    <rPh sb="0" eb="2">
      <t>ネンポウ</t>
    </rPh>
    <phoneticPr fontId="3"/>
  </si>
  <si>
    <t>処理可能項目「全データ」タブに貼り付け</t>
    <rPh sb="0" eb="2">
      <t>ショリ</t>
    </rPh>
    <rPh sb="2" eb="4">
      <t>カノウ</t>
    </rPh>
    <rPh sb="4" eb="6">
      <t>コウモク</t>
    </rPh>
    <rPh sb="7" eb="8">
      <t>ゼン</t>
    </rPh>
    <rPh sb="15" eb="16">
      <t>ハ</t>
    </rPh>
    <rPh sb="17" eb="18">
      <t>ツ</t>
    </rPh>
    <phoneticPr fontId="3"/>
  </si>
  <si>
    <t>汚泥試験「全データ」タブに貼り付け</t>
    <rPh sb="0" eb="2">
      <t>オデイ</t>
    </rPh>
    <rPh sb="2" eb="4">
      <t>シケン</t>
    </rPh>
    <rPh sb="5" eb="6">
      <t>ゼン</t>
    </rPh>
    <rPh sb="13" eb="14">
      <t>ハ</t>
    </rPh>
    <rPh sb="15" eb="16">
      <t>ツ</t>
    </rPh>
    <phoneticPr fontId="3"/>
  </si>
  <si>
    <t>PO4-P</t>
  </si>
  <si>
    <t>スイーツ投入汚泥</t>
    <rPh sb="4" eb="6">
      <t>トウニュウ</t>
    </rPh>
    <rPh sb="6" eb="8">
      <t>オデイ</t>
    </rPh>
    <phoneticPr fontId="3"/>
  </si>
  <si>
    <t>供給汚泥</t>
    <rPh sb="0" eb="2">
      <t>キョウキュウ</t>
    </rPh>
    <rPh sb="2" eb="4">
      <t>オデイ</t>
    </rPh>
    <phoneticPr fontId="3"/>
  </si>
  <si>
    <t>(ポリ鉄添加後)</t>
  </si>
  <si>
    <t>供給汚泥
ポリ鉄入り</t>
    <rPh sb="7" eb="8">
      <t>テツ</t>
    </rPh>
    <rPh sb="8" eb="9">
      <t>イ</t>
    </rPh>
    <phoneticPr fontId="3"/>
  </si>
  <si>
    <t>供給汚泥
ポリ鉄なし</t>
    <rPh sb="0" eb="2">
      <t>キョウキュウ</t>
    </rPh>
    <rPh sb="2" eb="4">
      <t>オデイ</t>
    </rPh>
    <rPh sb="7" eb="8">
      <t>テツ</t>
    </rPh>
    <phoneticPr fontId="3"/>
  </si>
  <si>
    <t>ポリ鉄なし</t>
    <rPh sb="2" eb="3">
      <t>テツ</t>
    </rPh>
    <phoneticPr fontId="3"/>
  </si>
  <si>
    <t>ポリ鉄入り</t>
    <rPh sb="2" eb="3">
      <t>テツ</t>
    </rPh>
    <rPh sb="3" eb="4">
      <t>イ</t>
    </rPh>
    <phoneticPr fontId="3"/>
  </si>
  <si>
    <t>供給汚泥
（ポリ鉄入り）</t>
    <rPh sb="0" eb="2">
      <t>キョウキュウ</t>
    </rPh>
    <rPh sb="2" eb="4">
      <t>オデイ</t>
    </rPh>
    <rPh sb="8" eb="9">
      <t>テツ</t>
    </rPh>
    <rPh sb="9" eb="10">
      <t>イ</t>
    </rPh>
    <phoneticPr fontId="3"/>
  </si>
  <si>
    <r>
      <rPr>
        <sz val="12"/>
        <rFont val="ＭＳ Ｐ明朝"/>
        <family val="1"/>
        <charset val="128"/>
      </rPr>
      <t>透視度</t>
    </r>
    <rPh sb="0" eb="2">
      <t>トウシ</t>
    </rPh>
    <rPh sb="2" eb="3">
      <t>ド</t>
    </rPh>
    <phoneticPr fontId="8"/>
  </si>
  <si>
    <r>
      <rPr>
        <sz val="12"/>
        <rFont val="ＭＳ Ｐ明朝"/>
        <family val="1"/>
        <charset val="128"/>
      </rPr>
      <t>色度</t>
    </r>
    <rPh sb="0" eb="1">
      <t>シキ</t>
    </rPh>
    <rPh sb="1" eb="2">
      <t>ド</t>
    </rPh>
    <phoneticPr fontId="8"/>
  </si>
  <si>
    <r>
      <rPr>
        <sz val="12"/>
        <rFont val="ＭＳ Ｐ明朝"/>
        <family val="1"/>
        <charset val="128"/>
      </rPr>
      <t>濁度</t>
    </r>
    <rPh sb="0" eb="1">
      <t>ダク</t>
    </rPh>
    <rPh sb="1" eb="2">
      <t>ド</t>
    </rPh>
    <phoneticPr fontId="8"/>
  </si>
  <si>
    <r>
      <rPr>
        <sz val="12"/>
        <rFont val="ＭＳ Ｐ明朝"/>
        <family val="1"/>
        <charset val="128"/>
      </rPr>
      <t>臭気</t>
    </r>
    <rPh sb="0" eb="2">
      <t>シュウキ</t>
    </rPh>
    <phoneticPr fontId="8"/>
  </si>
  <si>
    <t>採水日：</t>
    <rPh sb="0" eb="2">
      <t>サイスイ</t>
    </rPh>
    <rPh sb="2" eb="3">
      <t>ビ</t>
    </rPh>
    <phoneticPr fontId="8"/>
  </si>
  <si>
    <t>PI処理場</t>
    <phoneticPr fontId="3"/>
  </si>
  <si>
    <t>垂水処理場</t>
    <phoneticPr fontId="8"/>
  </si>
  <si>
    <t>なお、脱水ケーキが増えた場合は、★汚泥のNP等（精密後半）タブの当該処理場の脱水ケーキセルの式も変更してください。</t>
    <rPh sb="3" eb="5">
      <t>ダッスイ</t>
    </rPh>
    <rPh sb="9" eb="10">
      <t>フ</t>
    </rPh>
    <rPh sb="12" eb="14">
      <t>バアイ</t>
    </rPh>
    <rPh sb="32" eb="34">
      <t>トウガイ</t>
    </rPh>
    <rPh sb="34" eb="37">
      <t>ショリジョウ</t>
    </rPh>
    <rPh sb="38" eb="40">
      <t>ダッスイ</t>
    </rPh>
    <rPh sb="46" eb="47">
      <t>シキ</t>
    </rPh>
    <rPh sb="48" eb="50">
      <t>ヘンコウ</t>
    </rPh>
    <phoneticPr fontId="3"/>
  </si>
  <si>
    <r>
      <t xml:space="preserve"> C</t>
    </r>
    <r>
      <rPr>
        <sz val="11"/>
        <rFont val="ＭＳ Ｐゴシック"/>
        <family val="3"/>
        <charset val="128"/>
      </rPr>
      <t>-BOD</t>
    </r>
    <phoneticPr fontId="3"/>
  </si>
  <si>
    <t>PI</t>
    <phoneticPr fontId="3"/>
  </si>
  <si>
    <r>
      <t xml:space="preserve"> C</t>
    </r>
    <r>
      <rPr>
        <sz val="11"/>
        <rFont val="ＭＳ Ｐゴシック"/>
        <family val="3"/>
        <charset val="128"/>
      </rPr>
      <t>-BOD</t>
    </r>
    <phoneticPr fontId="3"/>
  </si>
  <si>
    <t>PI</t>
    <phoneticPr fontId="3"/>
  </si>
  <si>
    <r>
      <t xml:space="preserve"> C</t>
    </r>
    <r>
      <rPr>
        <sz val="11"/>
        <rFont val="ＭＳ Ｐゴシック"/>
        <family val="3"/>
        <charset val="128"/>
      </rPr>
      <t>-BOD</t>
    </r>
    <phoneticPr fontId="3"/>
  </si>
  <si>
    <t>PI</t>
    <phoneticPr fontId="3"/>
  </si>
  <si>
    <r>
      <t xml:space="preserve"> C</t>
    </r>
    <r>
      <rPr>
        <sz val="11"/>
        <rFont val="ＭＳ Ｐゴシック"/>
        <family val="3"/>
        <charset val="128"/>
      </rPr>
      <t>-BOD</t>
    </r>
    <phoneticPr fontId="3"/>
  </si>
  <si>
    <t>ポーアイ</t>
    <phoneticPr fontId="3"/>
  </si>
  <si>
    <t>生 汚 泥</t>
    <phoneticPr fontId="3"/>
  </si>
  <si>
    <t>〃</t>
    <phoneticPr fontId="3"/>
  </si>
  <si>
    <t>&lt;-ここからコピー</t>
    <phoneticPr fontId="3"/>
  </si>
  <si>
    <t>東灘処理場</t>
    <phoneticPr fontId="8"/>
  </si>
  <si>
    <t>チェ
ック</t>
    <phoneticPr fontId="8"/>
  </si>
  <si>
    <t>放流水</t>
    <phoneticPr fontId="8"/>
  </si>
  <si>
    <t>アルミニウム</t>
    <phoneticPr fontId="8"/>
  </si>
  <si>
    <t>**：アンモニア、アンモニウム化合物、亜硝酸化合物及び硝酸化合物。値はアンモニア性窒素に0.4を乗じたもの、亜硝酸性窒素及び硝酸性窒素の合計量。</t>
    <phoneticPr fontId="3"/>
  </si>
  <si>
    <t>　　　</t>
    <phoneticPr fontId="8"/>
  </si>
  <si>
    <t>&lt;-ここからコピー</t>
    <phoneticPr fontId="8"/>
  </si>
  <si>
    <t>アルミニウム</t>
    <phoneticPr fontId="8"/>
  </si>
  <si>
    <t>生汚泥</t>
    <phoneticPr fontId="8"/>
  </si>
  <si>
    <t>高段</t>
    <phoneticPr fontId="8"/>
  </si>
  <si>
    <t>低段</t>
    <phoneticPr fontId="8"/>
  </si>
  <si>
    <t>分場</t>
    <phoneticPr fontId="8"/>
  </si>
  <si>
    <t>1系</t>
    <phoneticPr fontId="8"/>
  </si>
  <si>
    <t>2系</t>
    <phoneticPr fontId="8"/>
  </si>
  <si>
    <t>1-2系</t>
    <phoneticPr fontId="8"/>
  </si>
  <si>
    <t>2-1系</t>
    <phoneticPr fontId="8"/>
  </si>
  <si>
    <t>返送汚泥</t>
    <phoneticPr fontId="8"/>
  </si>
  <si>
    <t>分場4系</t>
    <phoneticPr fontId="8"/>
  </si>
  <si>
    <t>PI</t>
    <phoneticPr fontId="1"/>
  </si>
  <si>
    <t>1-10</t>
    <phoneticPr fontId="8"/>
  </si>
  <si>
    <t>2-5</t>
    <phoneticPr fontId="1"/>
  </si>
  <si>
    <t>2-6</t>
    <phoneticPr fontId="8"/>
  </si>
  <si>
    <t>3-6</t>
    <phoneticPr fontId="1"/>
  </si>
  <si>
    <t>3-7</t>
    <phoneticPr fontId="1"/>
  </si>
  <si>
    <t>3-8</t>
    <phoneticPr fontId="8"/>
  </si>
  <si>
    <t>4-9</t>
    <phoneticPr fontId="8"/>
  </si>
  <si>
    <t>5-4</t>
    <phoneticPr fontId="1"/>
  </si>
  <si>
    <t>6-9</t>
    <phoneticPr fontId="1"/>
  </si>
  <si>
    <t>6-10</t>
    <phoneticPr fontId="8"/>
  </si>
  <si>
    <t>7-7</t>
    <phoneticPr fontId="1"/>
  </si>
  <si>
    <t>7-8</t>
    <phoneticPr fontId="1"/>
  </si>
  <si>
    <t>－</t>
    <phoneticPr fontId="8"/>
  </si>
  <si>
    <t>pH</t>
    <phoneticPr fontId="8"/>
  </si>
  <si>
    <t>CFU/100mL</t>
    <phoneticPr fontId="8"/>
  </si>
  <si>
    <t>mg/L</t>
    <phoneticPr fontId="8"/>
  </si>
  <si>
    <t>降水量</t>
    <rPh sb="0" eb="3">
      <t>コウスイリョウ</t>
    </rPh>
    <phoneticPr fontId="3"/>
  </si>
  <si>
    <t>前々日</t>
    <rPh sb="0" eb="3">
      <t>ゼンゼンジツ</t>
    </rPh>
    <phoneticPr fontId="3"/>
  </si>
  <si>
    <t>前日</t>
    <rPh sb="0" eb="2">
      <t>ゼンジツ</t>
    </rPh>
    <phoneticPr fontId="3"/>
  </si>
  <si>
    <t>当日</t>
    <rPh sb="0" eb="2">
      <t>トウジツ</t>
    </rPh>
    <phoneticPr fontId="3"/>
  </si>
  <si>
    <t>本　　場</t>
    <phoneticPr fontId="3"/>
  </si>
  <si>
    <t>分場1,2系</t>
    <phoneticPr fontId="3"/>
  </si>
  <si>
    <t>分場３，４系</t>
    <phoneticPr fontId="3"/>
  </si>
  <si>
    <t>高　段</t>
    <phoneticPr fontId="3"/>
  </si>
  <si>
    <t>低　段</t>
    <phoneticPr fontId="3"/>
  </si>
  <si>
    <t>１　系</t>
    <phoneticPr fontId="3"/>
  </si>
  <si>
    <t>２　系</t>
    <phoneticPr fontId="3"/>
  </si>
  <si>
    <t>放流水</t>
    <phoneticPr fontId="3"/>
  </si>
  <si>
    <t>分　場</t>
    <phoneticPr fontId="3"/>
  </si>
  <si>
    <t>１-１系</t>
    <phoneticPr fontId="3"/>
  </si>
  <si>
    <t>１-２系</t>
    <phoneticPr fontId="3"/>
  </si>
  <si>
    <t>２-２系</t>
    <phoneticPr fontId="3"/>
  </si>
  <si>
    <t>平均値</t>
    <phoneticPr fontId="3"/>
  </si>
  <si>
    <t>平均時</t>
    <phoneticPr fontId="3"/>
  </si>
  <si>
    <t>前日降水量</t>
    <rPh sb="0" eb="2">
      <t>ゼンジツ</t>
    </rPh>
    <rPh sb="2" eb="5">
      <t>コウスイリョウ</t>
    </rPh>
    <phoneticPr fontId="3"/>
  </si>
  <si>
    <t>当日降水量</t>
    <rPh sb="0" eb="2">
      <t>トウジツ</t>
    </rPh>
    <rPh sb="2" eb="5">
      <t>コウスイリョウ</t>
    </rPh>
    <phoneticPr fontId="3"/>
  </si>
  <si>
    <t>前々日降水量</t>
    <rPh sb="0" eb="3">
      <t>ゼンゼンジツ</t>
    </rPh>
    <rPh sb="3" eb="6">
      <t>コウスイリョウ</t>
    </rPh>
    <phoneticPr fontId="3"/>
  </si>
  <si>
    <t>ベルト濃縮(混合)</t>
    <rPh sb="6" eb="8">
      <t>コンゴウ</t>
    </rPh>
    <phoneticPr fontId="3"/>
  </si>
  <si>
    <t>総硬度</t>
    <rPh sb="0" eb="1">
      <t>ソウ</t>
    </rPh>
    <rPh sb="1" eb="3">
      <t>コウド</t>
    </rPh>
    <phoneticPr fontId="5"/>
  </si>
  <si>
    <t>↓データ抽出用の表</t>
    <rPh sb="4" eb="7">
      <t>チュウシュツヨウ</t>
    </rPh>
    <rPh sb="8" eb="9">
      <t>ヒョウ</t>
    </rPh>
    <phoneticPr fontId="8"/>
  </si>
  <si>
    <t>↑データ表示用の表</t>
    <rPh sb="4" eb="6">
      <t>ヒョウジ</t>
    </rPh>
    <rPh sb="6" eb="7">
      <t>ヨウ</t>
    </rPh>
    <rPh sb="8" eb="9">
      <t>ヒョウ</t>
    </rPh>
    <phoneticPr fontId="8"/>
  </si>
  <si>
    <t>(上表の書式は数式で制御するため「標準」にしておく)</t>
    <rPh sb="1" eb="3">
      <t>ジョウヒョウ</t>
    </rPh>
    <rPh sb="4" eb="6">
      <t>ショシキ</t>
    </rPh>
    <rPh sb="7" eb="9">
      <t>スウシキ</t>
    </rPh>
    <rPh sb="10" eb="12">
      <t>セイギョ</t>
    </rPh>
    <rPh sb="17" eb="19">
      <t>ヒョウジュン</t>
    </rPh>
    <phoneticPr fontId="8"/>
  </si>
  <si>
    <t>リンク有→</t>
    <rPh sb="3" eb="4">
      <t>アリ</t>
    </rPh>
    <phoneticPr fontId="8"/>
  </si>
  <si>
    <t>縦積データ</t>
    <rPh sb="0" eb="1">
      <t>タテ</t>
    </rPh>
    <rPh sb="1" eb="2">
      <t>ツミ</t>
    </rPh>
    <phoneticPr fontId="8"/>
  </si>
  <si>
    <t>1-10</t>
    <phoneticPr fontId="8"/>
  </si>
  <si>
    <t>pH</t>
    <phoneticPr fontId="8"/>
  </si>
  <si>
    <r>
      <rPr>
        <sz val="12"/>
        <rFont val="ＭＳ Ｐ明朝"/>
        <family val="1"/>
        <charset val="128"/>
      </rPr>
      <t>大腸菌群数</t>
    </r>
    <r>
      <rPr>
        <sz val="12"/>
        <rFont val="Times New Roman"/>
        <family val="1"/>
      </rPr>
      <t>(MF</t>
    </r>
    <r>
      <rPr>
        <sz val="12"/>
        <rFont val="ＭＳ Ｐ明朝"/>
        <family val="1"/>
        <charset val="128"/>
      </rPr>
      <t>法</t>
    </r>
    <r>
      <rPr>
        <sz val="12"/>
        <rFont val="Times New Roman"/>
        <family val="1"/>
      </rPr>
      <t>)</t>
    </r>
    <rPh sb="0" eb="2">
      <t>ダイチョウ</t>
    </rPh>
    <rPh sb="2" eb="3">
      <t>キン</t>
    </rPh>
    <rPh sb="3" eb="4">
      <t>グン</t>
    </rPh>
    <rPh sb="4" eb="5">
      <t>スウ</t>
    </rPh>
    <rPh sb="8" eb="9">
      <t>ホウ</t>
    </rPh>
    <phoneticPr fontId="8"/>
  </si>
  <si>
    <r>
      <rPr>
        <sz val="12"/>
        <rFont val="ＭＳ Ｐ明朝"/>
        <family val="1"/>
        <charset val="128"/>
      </rPr>
      <t>大腸菌数</t>
    </r>
    <r>
      <rPr>
        <sz val="12"/>
        <rFont val="Times New Roman"/>
        <family val="1"/>
      </rPr>
      <t>(</t>
    </r>
    <r>
      <rPr>
        <sz val="12"/>
        <rFont val="ＭＳ Ｐ明朝"/>
        <family val="1"/>
        <charset val="128"/>
      </rPr>
      <t>特定酵素・定性</t>
    </r>
    <r>
      <rPr>
        <sz val="12"/>
        <rFont val="Times New Roman"/>
        <family val="1"/>
      </rPr>
      <t>)</t>
    </r>
    <rPh sb="0" eb="2">
      <t>ダイチョウ</t>
    </rPh>
    <rPh sb="2" eb="3">
      <t>キン</t>
    </rPh>
    <rPh sb="3" eb="4">
      <t>スウ</t>
    </rPh>
    <rPh sb="5" eb="7">
      <t>トクテイ</t>
    </rPh>
    <rPh sb="7" eb="9">
      <t>コウソ</t>
    </rPh>
    <rPh sb="10" eb="12">
      <t>テイセイ</t>
    </rPh>
    <phoneticPr fontId="8"/>
  </si>
  <si>
    <r>
      <rPr>
        <sz val="12"/>
        <rFont val="ＭＳ Ｐ明朝"/>
        <family val="1"/>
        <charset val="128"/>
      </rPr>
      <t>レジオネラ属菌</t>
    </r>
    <rPh sb="5" eb="6">
      <t>ゾク</t>
    </rPh>
    <rPh sb="6" eb="7">
      <t>キン</t>
    </rPh>
    <phoneticPr fontId="8"/>
  </si>
  <si>
    <t>2-5</t>
    <phoneticPr fontId="8"/>
  </si>
  <si>
    <t>2-6</t>
    <phoneticPr fontId="8"/>
  </si>
  <si>
    <t>3-6</t>
    <phoneticPr fontId="8"/>
  </si>
  <si>
    <t>3-7</t>
    <phoneticPr fontId="8"/>
  </si>
  <si>
    <t>3-8</t>
    <phoneticPr fontId="8"/>
  </si>
  <si>
    <t>4-9</t>
    <phoneticPr fontId="8"/>
  </si>
  <si>
    <t>5-4</t>
    <phoneticPr fontId="8"/>
  </si>
  <si>
    <t>6-9</t>
    <phoneticPr fontId="8"/>
  </si>
  <si>
    <t>6-10</t>
    <phoneticPr fontId="8"/>
  </si>
  <si>
    <t>7-7</t>
    <phoneticPr fontId="8"/>
  </si>
  <si>
    <t>7-8</t>
    <phoneticPr fontId="8"/>
  </si>
  <si>
    <t>ここまで</t>
    <phoneticPr fontId="8"/>
  </si>
  <si>
    <t>mg/kg(湿)</t>
    <rPh sb="6" eb="7">
      <t>シツ</t>
    </rPh>
    <phoneticPr fontId="8"/>
  </si>
  <si>
    <t>T-P</t>
    <phoneticPr fontId="8"/>
  </si>
  <si>
    <t>塩化物イオン濃度</t>
    <rPh sb="0" eb="3">
      <t>エンカブツ</t>
    </rPh>
    <rPh sb="6" eb="8">
      <t>ノウド</t>
    </rPh>
    <phoneticPr fontId="2"/>
  </si>
  <si>
    <t xml:space="preserve"> 全窒素（Cd）</t>
  </si>
  <si>
    <t>D50以下の範囲をコピー</t>
    <rPh sb="3" eb="5">
      <t>イカ</t>
    </rPh>
    <rPh sb="6" eb="8">
      <t>ハンイ</t>
    </rPh>
    <phoneticPr fontId="3"/>
  </si>
  <si>
    <t>硫酸イオン</t>
    <rPh sb="0" eb="2">
      <t>リュウサン</t>
    </rPh>
    <phoneticPr fontId="6"/>
  </si>
  <si>
    <t>年報貼り付け用（全処理場データ）←業務実績管理シート運用後は使用しないかも</t>
    <rPh sb="0" eb="2">
      <t>ネンポウ</t>
    </rPh>
    <rPh sb="2" eb="3">
      <t>ハ</t>
    </rPh>
    <rPh sb="4" eb="5">
      <t>ツ</t>
    </rPh>
    <rPh sb="6" eb="7">
      <t>ヨウ</t>
    </rPh>
    <rPh sb="8" eb="9">
      <t>ゼン</t>
    </rPh>
    <rPh sb="9" eb="12">
      <t>ショリジョウ</t>
    </rPh>
    <rPh sb="17" eb="19">
      <t>ギョウム</t>
    </rPh>
    <rPh sb="19" eb="21">
      <t>ジッセキ</t>
    </rPh>
    <rPh sb="21" eb="23">
      <t>カンリ</t>
    </rPh>
    <rPh sb="26" eb="28">
      <t>ウンヨウ</t>
    </rPh>
    <rPh sb="28" eb="29">
      <t>ゴ</t>
    </rPh>
    <rPh sb="30" eb="32">
      <t>シヨウ</t>
    </rPh>
    <phoneticPr fontId="3"/>
  </si>
  <si>
    <t>業務実績管理シート貼付用シート</t>
    <rPh sb="0" eb="2">
      <t>ギョウム</t>
    </rPh>
    <rPh sb="2" eb="4">
      <t>ジッセキ</t>
    </rPh>
    <rPh sb="4" eb="6">
      <t>カンリ</t>
    </rPh>
    <rPh sb="9" eb="10">
      <t>ハ</t>
    </rPh>
    <rPh sb="10" eb="11">
      <t>ツ</t>
    </rPh>
    <rPh sb="11" eb="12">
      <t>ヨウ</t>
    </rPh>
    <phoneticPr fontId="8"/>
  </si>
  <si>
    <t>PI</t>
    <phoneticPr fontId="8"/>
  </si>
  <si>
    <t>ＭＬＳＳ
（分１）</t>
    <phoneticPr fontId="8"/>
  </si>
  <si>
    <t>ＭＬＳＳ
（分２）</t>
  </si>
  <si>
    <t>返　送
 (分１）</t>
    <phoneticPr fontId="8"/>
  </si>
  <si>
    <t>返　送
 (分２）</t>
  </si>
  <si>
    <t>分場1系</t>
    <rPh sb="0" eb="1">
      <t>ブン</t>
    </rPh>
    <rPh sb="1" eb="2">
      <t>ジョウ</t>
    </rPh>
    <rPh sb="3" eb="4">
      <t>ケイ</t>
    </rPh>
    <phoneticPr fontId="8"/>
  </si>
  <si>
    <t>分場2系</t>
    <rPh sb="0" eb="1">
      <t>ブン</t>
    </rPh>
    <rPh sb="1" eb="2">
      <t>ジョウ</t>
    </rPh>
    <rPh sb="3" eb="4">
      <t>ケイ</t>
    </rPh>
    <phoneticPr fontId="8"/>
  </si>
  <si>
    <t>西部</t>
    <rPh sb="0" eb="2">
      <t>セイブ</t>
    </rPh>
    <phoneticPr fontId="8"/>
  </si>
  <si>
    <t>2-7</t>
    <phoneticPr fontId="8"/>
  </si>
  <si>
    <t>大腸菌(特定酵素・定性)</t>
    <rPh sb="0" eb="2">
      <t>ダイチョウ</t>
    </rPh>
    <rPh sb="2" eb="3">
      <t>キン</t>
    </rPh>
    <rPh sb="4" eb="6">
      <t>トクテイ</t>
    </rPh>
    <rPh sb="6" eb="8">
      <t>コウソ</t>
    </rPh>
    <rPh sb="9" eb="11">
      <t>テイセイ</t>
    </rPh>
    <phoneticPr fontId="8"/>
  </si>
  <si>
    <r>
      <rPr>
        <sz val="12"/>
        <rFont val="ＭＳ Ｐ明朝"/>
        <family val="1"/>
        <charset val="128"/>
      </rPr>
      <t>大腸菌</t>
    </r>
    <r>
      <rPr>
        <sz val="12"/>
        <rFont val="Times New Roman"/>
        <family val="1"/>
      </rPr>
      <t>(</t>
    </r>
    <r>
      <rPr>
        <sz val="12"/>
        <rFont val="ＭＳ Ｐ明朝"/>
        <family val="1"/>
        <charset val="128"/>
      </rPr>
      <t>特定酵素・定性</t>
    </r>
    <r>
      <rPr>
        <sz val="12"/>
        <rFont val="Times New Roman"/>
        <family val="1"/>
      </rPr>
      <t>)</t>
    </r>
    <rPh sb="0" eb="2">
      <t>ダイチョウ</t>
    </rPh>
    <rPh sb="2" eb="3">
      <t>キン</t>
    </rPh>
    <rPh sb="4" eb="6">
      <t>トクテイ</t>
    </rPh>
    <rPh sb="6" eb="8">
      <t>コウソ</t>
    </rPh>
    <rPh sb="9" eb="11">
      <t>テイセイ</t>
    </rPh>
    <phoneticPr fontId="8"/>
  </si>
  <si>
    <t>2-7</t>
    <phoneticPr fontId="8"/>
  </si>
  <si>
    <t>岡野内　晃代</t>
    <rPh sb="0" eb="3">
      <t>オカノウチ</t>
    </rPh>
    <rPh sb="4" eb="6">
      <t>テルヨ</t>
    </rPh>
    <phoneticPr fontId="3"/>
  </si>
  <si>
    <t>山本　卓志</t>
    <rPh sb="0" eb="2">
      <t>ヤマモト</t>
    </rPh>
    <rPh sb="3" eb="5">
      <t>タカシ</t>
    </rPh>
    <phoneticPr fontId="3"/>
  </si>
  <si>
    <t>〃(ベルト)</t>
    <phoneticPr fontId="3"/>
  </si>
  <si>
    <t>脱水前濃縮</t>
    <rPh sb="2" eb="3">
      <t>マエ</t>
    </rPh>
    <rPh sb="3" eb="5">
      <t>ノウシュク</t>
    </rPh>
    <phoneticPr fontId="3"/>
  </si>
  <si>
    <t>脱水前濃縮3号</t>
    <phoneticPr fontId="3"/>
  </si>
  <si>
    <t>※この野帳の様式を変更した場合は、年報用データと汚泥試験結果も変更してください。(R2.5.29玉津修正)</t>
    <rPh sb="3" eb="5">
      <t>ヤチョウ</t>
    </rPh>
    <rPh sb="6" eb="8">
      <t>ヨウシキ</t>
    </rPh>
    <rPh sb="9" eb="11">
      <t>ヘンコウ</t>
    </rPh>
    <rPh sb="13" eb="15">
      <t>バアイ</t>
    </rPh>
    <rPh sb="17" eb="19">
      <t>ネンポウ</t>
    </rPh>
    <rPh sb="19" eb="20">
      <t>ヨウ</t>
    </rPh>
    <rPh sb="24" eb="26">
      <t>オデイ</t>
    </rPh>
    <rPh sb="26" eb="28">
      <t>シケン</t>
    </rPh>
    <rPh sb="28" eb="30">
      <t>ケッカ</t>
    </rPh>
    <rPh sb="31" eb="33">
      <t>ヘンコウ</t>
    </rPh>
    <rPh sb="48" eb="50">
      <t>タマツ</t>
    </rPh>
    <rPh sb="50" eb="52">
      <t>シュウセイ</t>
    </rPh>
    <phoneticPr fontId="3"/>
  </si>
  <si>
    <t>脱水ケーキ4号(BP)</t>
    <rPh sb="6" eb="7">
      <t>ゴウ</t>
    </rPh>
    <phoneticPr fontId="3"/>
  </si>
  <si>
    <t>←リンクなし</t>
  </si>
  <si>
    <t>供給</t>
    <rPh sb="0" eb="2">
      <t>キョウキュウ</t>
    </rPh>
    <phoneticPr fontId="8"/>
  </si>
  <si>
    <t>前濃縮</t>
    <rPh sb="0" eb="1">
      <t>マエ</t>
    </rPh>
    <rPh sb="1" eb="3">
      <t>ノウシュク</t>
    </rPh>
    <phoneticPr fontId="8"/>
  </si>
  <si>
    <t>脱水ケーキ１～５号</t>
    <rPh sb="0" eb="2">
      <t>ダッスイ</t>
    </rPh>
    <rPh sb="8" eb="9">
      <t>ゴウ</t>
    </rPh>
    <phoneticPr fontId="8"/>
  </si>
  <si>
    <t>混合濃縮汚泥</t>
    <rPh sb="0" eb="2">
      <t>コンゴウ</t>
    </rPh>
    <rPh sb="2" eb="4">
      <t>ノウシュク</t>
    </rPh>
    <rPh sb="4" eb="6">
      <t>オデイ</t>
    </rPh>
    <phoneticPr fontId="3"/>
  </si>
  <si>
    <t>-</t>
    <phoneticPr fontId="8"/>
  </si>
  <si>
    <t>混合汚泥
（濃縮前）</t>
    <rPh sb="0" eb="2">
      <t>コンゴウ</t>
    </rPh>
    <rPh sb="2" eb="4">
      <t>オデイ</t>
    </rPh>
    <rPh sb="6" eb="8">
      <t>ノウシュク</t>
    </rPh>
    <rPh sb="8" eb="9">
      <t>マエ</t>
    </rPh>
    <phoneticPr fontId="3"/>
  </si>
  <si>
    <t>3号</t>
    <rPh sb="1" eb="2">
      <t>ゴウ</t>
    </rPh>
    <phoneticPr fontId="3"/>
  </si>
  <si>
    <t>散水
修景</t>
    <rPh sb="0" eb="2">
      <t>サンスイ</t>
    </rPh>
    <rPh sb="3" eb="4">
      <t>シュウ</t>
    </rPh>
    <rPh sb="4" eb="5">
      <t>ケイ</t>
    </rPh>
    <phoneticPr fontId="8"/>
  </si>
  <si>
    <t>修景</t>
    <rPh sb="0" eb="2">
      <t>シュウケイ</t>
    </rPh>
    <phoneticPr fontId="8"/>
  </si>
  <si>
    <t>散水</t>
    <rPh sb="0" eb="2">
      <t>サンスイ</t>
    </rPh>
    <phoneticPr fontId="8"/>
  </si>
  <si>
    <t>ろ液（分離水）_SS</t>
    <rPh sb="1" eb="2">
      <t>エキ</t>
    </rPh>
    <rPh sb="3" eb="5">
      <t>ブンリ</t>
    </rPh>
    <rPh sb="5" eb="6">
      <t>スイ</t>
    </rPh>
    <phoneticPr fontId="3"/>
  </si>
  <si>
    <t xml:space="preserve">ろ液（分離水）_T-N  </t>
    <rPh sb="1" eb="2">
      <t>エキ</t>
    </rPh>
    <rPh sb="3" eb="5">
      <t>ブンリ</t>
    </rPh>
    <rPh sb="5" eb="6">
      <t>スイ</t>
    </rPh>
    <phoneticPr fontId="3"/>
  </si>
  <si>
    <t>ろ液（分離水）_T-P</t>
    <rPh sb="1" eb="2">
      <t>エキ</t>
    </rPh>
    <rPh sb="3" eb="5">
      <t>ブンリ</t>
    </rPh>
    <rPh sb="5" eb="6">
      <t>スイ</t>
    </rPh>
    <phoneticPr fontId="3"/>
  </si>
  <si>
    <t>混合
濃縮
汚泥</t>
    <rPh sb="0" eb="2">
      <t>コンゴウ</t>
    </rPh>
    <rPh sb="3" eb="5">
      <t>ノウシュク</t>
    </rPh>
    <rPh sb="6" eb="8">
      <t>オデイ</t>
    </rPh>
    <phoneticPr fontId="8"/>
  </si>
  <si>
    <t>-</t>
    <phoneticPr fontId="8"/>
  </si>
  <si>
    <t>灘　重樹</t>
  </si>
  <si>
    <t>佐藤　礼次郎</t>
    <rPh sb="0" eb="2">
      <t>サトウ</t>
    </rPh>
    <rPh sb="3" eb="6">
      <t>レイジロウ</t>
    </rPh>
    <phoneticPr fontId="3"/>
  </si>
  <si>
    <t>石倉　綾美</t>
    <phoneticPr fontId="3"/>
  </si>
  <si>
    <t>田中　俊路</t>
    <phoneticPr fontId="3"/>
  </si>
  <si>
    <t>混合汚泥（濃縮前）R3年度より追加</t>
    <rPh sb="0" eb="4">
      <t>コンゴウオデイ</t>
    </rPh>
    <rPh sb="5" eb="7">
      <t>ノウシュク</t>
    </rPh>
    <rPh sb="7" eb="8">
      <t>マエ</t>
    </rPh>
    <rPh sb="11" eb="13">
      <t>ネンド</t>
    </rPh>
    <rPh sb="15" eb="17">
      <t>ツイカ</t>
    </rPh>
    <phoneticPr fontId="8"/>
  </si>
  <si>
    <t>混合汚泥（濃縮前）</t>
    <rPh sb="0" eb="2">
      <t>コンゴウ</t>
    </rPh>
    <rPh sb="2" eb="4">
      <t>オデイ</t>
    </rPh>
    <rPh sb="5" eb="7">
      <t>ノウシュク</t>
    </rPh>
    <rPh sb="7" eb="8">
      <t>マエ</t>
    </rPh>
    <phoneticPr fontId="3"/>
  </si>
  <si>
    <t>生汚泥</t>
    <rPh sb="0" eb="1">
      <t>ナマ</t>
    </rPh>
    <rPh sb="1" eb="3">
      <t>オデイ</t>
    </rPh>
    <phoneticPr fontId="8"/>
  </si>
  <si>
    <t>-</t>
    <phoneticPr fontId="8"/>
  </si>
  <si>
    <t xml:space="preserve"> 透視度</t>
    <rPh sb="1" eb="3">
      <t>トウシ</t>
    </rPh>
    <rPh sb="3" eb="4">
      <t>ド</t>
    </rPh>
    <phoneticPr fontId="12"/>
  </si>
  <si>
    <t>100&lt;</t>
  </si>
  <si>
    <t>&lt;1</t>
  </si>
  <si>
    <t>晴一時雨</t>
    <phoneticPr fontId="3"/>
  </si>
  <si>
    <t>晴後一時曇</t>
    <phoneticPr fontId="3"/>
  </si>
  <si>
    <t>晴</t>
    <phoneticPr fontId="3"/>
  </si>
  <si>
    <t>&lt;0.05</t>
    <phoneticPr fontId="8"/>
  </si>
  <si>
    <t>&lt;0.0005</t>
  </si>
  <si>
    <t>－</t>
  </si>
  <si>
    <t xml:space="preserve">－    </t>
  </si>
  <si>
    <t>陰性</t>
    <rPh sb="0" eb="2">
      <t>インセイ</t>
    </rPh>
    <phoneticPr fontId="8"/>
  </si>
  <si>
    <t>陽性</t>
    <rPh sb="0" eb="2">
      <t>ヨウセイ</t>
    </rPh>
    <phoneticPr fontId="8"/>
  </si>
  <si>
    <t>&lt;0.005</t>
  </si>
  <si>
    <t>&lt;0.05</t>
    <phoneticPr fontId="8"/>
  </si>
  <si>
    <t>&lt;0.1</t>
  </si>
  <si>
    <t>その他窒素</t>
    <rPh sb="2" eb="3">
      <t>タ</t>
    </rPh>
    <rPh sb="3" eb="5">
      <t>チッソ</t>
    </rPh>
    <phoneticPr fontId="4"/>
  </si>
  <si>
    <t>　りん酸態りん</t>
    <rPh sb="3" eb="4">
      <t>サン</t>
    </rPh>
    <rPh sb="4" eb="5">
      <t>タイ</t>
    </rPh>
    <phoneticPr fontId="7"/>
  </si>
  <si>
    <t>&lt;0.5</t>
  </si>
  <si>
    <t>&lt;5.0</t>
  </si>
  <si>
    <t>藻臭</t>
  </si>
  <si>
    <t>陽性</t>
  </si>
  <si>
    <t>陰性</t>
  </si>
  <si>
    <t>&lt;0.05</t>
  </si>
  <si>
    <t>不検出</t>
    <rPh sb="0" eb="1">
      <t>フ</t>
    </rPh>
    <rPh sb="1" eb="3">
      <t>ケンシュツ</t>
    </rPh>
    <phoneticPr fontId="8"/>
  </si>
  <si>
    <t>東2系</t>
    <rPh sb="0" eb="1">
      <t>ヒガシ</t>
    </rPh>
    <rPh sb="2" eb="3">
      <t>ケイ</t>
    </rPh>
    <phoneticPr fontId="8"/>
  </si>
  <si>
    <t>東1系</t>
    <rPh sb="0" eb="1">
      <t>ヒガシ</t>
    </rPh>
    <rPh sb="2" eb="3">
      <t>ケイ</t>
    </rPh>
    <phoneticPr fontId="8"/>
  </si>
  <si>
    <t>汚泥中の窒素・りん含有試験</t>
    <rPh sb="0" eb="3">
      <t>オデイチュウ</t>
    </rPh>
    <rPh sb="4" eb="6">
      <t>チッソ</t>
    </rPh>
    <rPh sb="9" eb="11">
      <t>ガンユウ</t>
    </rPh>
    <rPh sb="11" eb="13">
      <t>シケン</t>
    </rPh>
    <phoneticPr fontId="8"/>
  </si>
  <si>
    <t>処理場維持管理試験結果　（運転管理　その3）</t>
    <rPh sb="0" eb="3">
      <t>ショリジョウ</t>
    </rPh>
    <rPh sb="3" eb="5">
      <t>イジ</t>
    </rPh>
    <rPh sb="5" eb="7">
      <t>カンリ</t>
    </rPh>
    <rPh sb="7" eb="9">
      <t>シケン</t>
    </rPh>
    <rPh sb="9" eb="11">
      <t>ケッカ</t>
    </rPh>
    <rPh sb="13" eb="15">
      <t>ウンテン</t>
    </rPh>
    <rPh sb="15" eb="17">
      <t>カンリ</t>
    </rPh>
    <phoneticPr fontId="8"/>
  </si>
  <si>
    <r>
      <t>全窒素</t>
    </r>
    <r>
      <rPr>
        <vertAlign val="superscript"/>
        <sz val="10"/>
        <rFont val="ＭＳ Ｐ明朝"/>
        <family val="1"/>
        <charset val="128"/>
      </rPr>
      <t>※</t>
    </r>
    <phoneticPr fontId="8"/>
  </si>
  <si>
    <r>
      <t>全りん</t>
    </r>
    <r>
      <rPr>
        <vertAlign val="superscript"/>
        <sz val="10"/>
        <rFont val="ＭＳ Ｐ明朝"/>
        <family val="1"/>
        <charset val="128"/>
      </rPr>
      <t>※</t>
    </r>
    <phoneticPr fontId="8"/>
  </si>
  <si>
    <t>RSSS</t>
    <phoneticPr fontId="8"/>
  </si>
  <si>
    <t>※数値算出の際、試料中の蒸発残留物の値としてRSSSの値を使用</t>
    <rPh sb="1" eb="3">
      <t>スウチ</t>
    </rPh>
    <rPh sb="3" eb="5">
      <t>サンシュツ</t>
    </rPh>
    <rPh sb="6" eb="7">
      <t>サイ</t>
    </rPh>
    <rPh sb="8" eb="11">
      <t>シリョウチュウ</t>
    </rPh>
    <rPh sb="12" eb="17">
      <t>ジョウハツザンリュウブツ</t>
    </rPh>
    <rPh sb="18" eb="19">
      <t>アタイ</t>
    </rPh>
    <rPh sb="27" eb="28">
      <t>アタイ</t>
    </rPh>
    <rPh sb="29" eb="31">
      <t>シヨウ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</si>
</sst>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76" formatCode="#,##0_ "/>
    <numFmt numFmtId="177" formatCode="0_ "/>
    <numFmt numFmtId="178" formatCode="#,##0.0;[Red]\-#,##0.0"/>
    <numFmt numFmtId="179" formatCode="0.0_ "/>
    <numFmt numFmtId="180" formatCode="0.0"/>
    <numFmt numFmtId="181" formatCode="0.0_);[Red]\(0.0\)"/>
    <numFmt numFmtId="182" formatCode="0.00_ "/>
    <numFmt numFmtId="183" formatCode="0.00_);[Red]\(0.00\)"/>
    <numFmt numFmtId="184" formatCode="0_);[Red]\(0\)"/>
    <numFmt numFmtId="185" formatCode="0.000_);[Red]\(0.000\)"/>
    <numFmt numFmtId="186" formatCode="0&quot;号&quot;"/>
    <numFmt numFmtId="187" formatCode="#,##0_);[Red]\(#,##0\)"/>
    <numFmt numFmtId="188" formatCode="#,##0.00_ "/>
    <numFmt numFmtId="189" formatCode="m&quot;月&quot;d&quot;日&quot;;@"/>
    <numFmt numFmtId="190" formatCode="#,##0.0_ "/>
    <numFmt numFmtId="191" formatCode="[$-411]ge\.m\.d;@"/>
    <numFmt numFmtId="192" formatCode="[$-411]ggge&quot;年&quot;m&quot;月&quot;d&quot;日&quot;;@"/>
    <numFmt numFmtId="193" formatCode="m/d;@"/>
    <numFmt numFmtId="194" formatCode="[&gt;10]0;[&gt;1]0.0;0.00"/>
    <numFmt numFmtId="195" formatCode="[&gt;10]0.0;[&gt;1]0.0;0.00"/>
  </numFmts>
  <fonts count="4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.5"/>
      <name val="ＭＳ Ｐ明朝"/>
      <family val="1"/>
      <charset val="128"/>
    </font>
    <font>
      <vertAlign val="subscript"/>
      <sz val="11"/>
      <color indexed="8"/>
      <name val="ＭＳ Ｐ明朝"/>
      <family val="1"/>
      <charset val="128"/>
    </font>
    <font>
      <b/>
      <sz val="24"/>
      <color indexed="10"/>
      <name val="ＭＳ Ｐゴシック"/>
      <family val="3"/>
      <charset val="128"/>
    </font>
    <font>
      <b/>
      <sz val="22"/>
      <color indexed="10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8"/>
      <color indexed="18"/>
      <name val="ＭＳ Ｐ明朝"/>
      <family val="1"/>
      <charset val="128"/>
    </font>
    <font>
      <b/>
      <sz val="14"/>
      <color indexed="18"/>
      <name val="ＭＳ Ｐ明朝"/>
      <family val="1"/>
      <charset val="128"/>
    </font>
    <font>
      <sz val="11"/>
      <color theme="0"/>
      <name val="ＭＳ Ｐゴシック"/>
      <family val="3"/>
      <charset val="128"/>
    </font>
    <font>
      <sz val="12"/>
      <name val="Times New Roman"/>
      <family val="1"/>
    </font>
    <font>
      <sz val="12"/>
      <color indexed="9"/>
      <name val="ＭＳ Ｐゴシック"/>
      <family val="3"/>
      <charset val="128"/>
    </font>
    <font>
      <b/>
      <sz val="16"/>
      <color indexed="18"/>
      <name val="ＭＳ Ｐ明朝"/>
      <family val="1"/>
      <charset val="128"/>
    </font>
    <font>
      <sz val="11"/>
      <color rgb="FF7030A0"/>
      <name val="ＭＳ Ｐ明朝"/>
      <family val="1"/>
      <charset val="128"/>
    </font>
    <font>
      <sz val="11"/>
      <color rgb="FF7030A0"/>
      <name val="ＭＳ Ｐゴシック"/>
      <family val="3"/>
      <charset val="128"/>
    </font>
    <font>
      <b/>
      <sz val="11"/>
      <color rgb="FF7030A0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sz val="8"/>
      <color rgb="FFFF0000"/>
      <name val="ＭＳ Ｐ明朝"/>
      <family val="1"/>
      <charset val="128"/>
    </font>
    <font>
      <vertAlign val="superscript"/>
      <sz val="10"/>
      <name val="ＭＳ Ｐ明朝"/>
      <family val="1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2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double">
        <color indexed="64"/>
      </left>
      <right style="double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/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uble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double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auto="1"/>
      </left>
      <right style="dashed">
        <color auto="1"/>
      </right>
      <top style="dashed">
        <color indexed="64"/>
      </top>
      <bottom style="dashed">
        <color indexed="64"/>
      </bottom>
      <diagonal/>
    </border>
    <border>
      <left style="dashed">
        <color auto="1"/>
      </left>
      <right style="dashed">
        <color auto="1"/>
      </right>
      <top style="dashed">
        <color indexed="64"/>
      </top>
      <bottom style="dashed">
        <color indexed="64"/>
      </bottom>
      <diagonal/>
    </border>
    <border>
      <left style="dashed">
        <color auto="1"/>
      </left>
      <right style="thin">
        <color auto="1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2157">
    <xf numFmtId="0" fontId="0" fillId="0" borderId="0" xfId="0"/>
    <xf numFmtId="0" fontId="1" fillId="0" borderId="0" xfId="0" applyFont="1" applyFill="1" applyAlignment="1">
      <alignment horizontal="left" vertical="center"/>
    </xf>
    <xf numFmtId="0" fontId="1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42" xfId="0" applyFont="1" applyFill="1" applyBorder="1" applyAlignment="1">
      <alignment horizontal="left" vertical="center"/>
    </xf>
    <xf numFmtId="0" fontId="1" fillId="2" borderId="0" xfId="0" applyNumberFormat="1" applyFont="1" applyFill="1" applyBorder="1" applyAlignment="1">
      <alignment horizontal="left" vertical="center"/>
    </xf>
    <xf numFmtId="0" fontId="1" fillId="2" borderId="42" xfId="0" applyNumberFormat="1" applyFont="1" applyFill="1" applyBorder="1" applyAlignment="1">
      <alignment horizontal="left" vertical="center"/>
    </xf>
    <xf numFmtId="0" fontId="1" fillId="2" borderId="43" xfId="0" applyNumberFormat="1" applyFont="1" applyFill="1" applyBorder="1" applyAlignment="1">
      <alignment horizontal="left" vertical="center"/>
    </xf>
    <xf numFmtId="0" fontId="1" fillId="2" borderId="44" xfId="0" applyFont="1" applyFill="1" applyBorder="1" applyAlignment="1">
      <alignment horizontal="right" vertical="center"/>
    </xf>
    <xf numFmtId="56" fontId="1" fillId="2" borderId="0" xfId="0" applyNumberFormat="1" applyFont="1" applyFill="1" applyBorder="1" applyAlignment="1" applyProtection="1">
      <alignment horizontal="left" vertical="center"/>
    </xf>
    <xf numFmtId="56" fontId="1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 applyProtection="1">
      <alignment vertical="center"/>
      <protection locked="0"/>
    </xf>
    <xf numFmtId="0" fontId="1" fillId="2" borderId="0" xfId="0" applyNumberFormat="1" applyFont="1" applyFill="1" applyBorder="1" applyAlignment="1" applyProtection="1">
      <alignment horizontal="left" vertical="center"/>
    </xf>
    <xf numFmtId="0" fontId="1" fillId="2" borderId="27" xfId="0" applyFont="1" applyFill="1" applyBorder="1" applyAlignment="1">
      <alignment horizontal="right" vertical="center"/>
    </xf>
    <xf numFmtId="180" fontId="1" fillId="2" borderId="0" xfId="0" applyNumberFormat="1" applyFont="1" applyFill="1" applyBorder="1" applyAlignment="1" applyProtection="1">
      <alignment horizontal="left" vertical="center"/>
      <protection locked="0"/>
    </xf>
    <xf numFmtId="176" fontId="1" fillId="2" borderId="0" xfId="0" applyNumberFormat="1" applyFont="1" applyFill="1" applyBorder="1" applyAlignment="1" applyProtection="1">
      <alignment horizontal="left" vertical="center"/>
      <protection locked="0"/>
    </xf>
    <xf numFmtId="176" fontId="1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vertical="center" shrinkToFit="1"/>
    </xf>
    <xf numFmtId="0" fontId="1" fillId="2" borderId="0" xfId="0" applyNumberFormat="1" applyFont="1" applyFill="1" applyBorder="1" applyAlignment="1" applyProtection="1">
      <alignment horizontal="left" vertical="center"/>
      <protection locked="0"/>
    </xf>
    <xf numFmtId="0" fontId="1" fillId="2" borderId="27" xfId="0" applyFont="1" applyFill="1" applyBorder="1" applyAlignment="1">
      <alignment horizontal="right" vertical="center" shrinkToFit="1"/>
    </xf>
    <xf numFmtId="0" fontId="1" fillId="2" borderId="0" xfId="0" applyNumberFormat="1" applyFont="1" applyFill="1" applyBorder="1" applyAlignment="1" applyProtection="1">
      <alignment horizontal="left" vertical="center" shrinkToFit="1"/>
    </xf>
    <xf numFmtId="0" fontId="1" fillId="2" borderId="0" xfId="0" applyFont="1" applyFill="1" applyAlignment="1">
      <alignment horizontal="left" vertical="center" shrinkToFit="1"/>
    </xf>
    <xf numFmtId="0" fontId="1" fillId="2" borderId="42" xfId="0" applyNumberFormat="1" applyFont="1" applyFill="1" applyBorder="1" applyAlignment="1">
      <alignment vertical="center" shrinkToFit="1"/>
    </xf>
    <xf numFmtId="0" fontId="1" fillId="2" borderId="49" xfId="0" applyFont="1" applyFill="1" applyBorder="1" applyAlignment="1">
      <alignment horizontal="right" vertical="center" shrinkToFit="1"/>
    </xf>
    <xf numFmtId="0" fontId="1" fillId="0" borderId="5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5" fillId="0" borderId="51" xfId="0" applyFont="1" applyFill="1" applyBorder="1" applyAlignment="1">
      <alignment horizontal="left"/>
    </xf>
    <xf numFmtId="0" fontId="7" fillId="0" borderId="51" xfId="0" applyFont="1" applyFill="1" applyBorder="1" applyAlignment="1">
      <alignment horizontal="left"/>
    </xf>
    <xf numFmtId="0" fontId="7" fillId="0" borderId="0" xfId="0" applyFont="1" applyAlignment="1"/>
    <xf numFmtId="0" fontId="7" fillId="0" borderId="0" xfId="0" applyFont="1" applyFill="1" applyAlignment="1"/>
    <xf numFmtId="0" fontId="7" fillId="0" borderId="0" xfId="0" applyFont="1" applyFill="1" applyAlignment="1">
      <alignment wrapText="1"/>
    </xf>
    <xf numFmtId="0" fontId="14" fillId="3" borderId="51" xfId="0" applyFont="1" applyFill="1" applyBorder="1" applyAlignment="1">
      <alignment horizontal="left" vertical="center"/>
    </xf>
    <xf numFmtId="0" fontId="14" fillId="3" borderId="51" xfId="0" applyFont="1" applyFill="1" applyBorder="1" applyAlignment="1">
      <alignment horizontal="left"/>
    </xf>
    <xf numFmtId="0" fontId="14" fillId="3" borderId="0" xfId="0" applyFont="1" applyFill="1" applyAlignment="1"/>
    <xf numFmtId="0" fontId="14" fillId="0" borderId="0" xfId="0" applyFont="1" applyAlignment="1"/>
    <xf numFmtId="0" fontId="14" fillId="0" borderId="0" xfId="0" applyFont="1" applyFill="1" applyAlignment="1"/>
    <xf numFmtId="38" fontId="7" fillId="3" borderId="52" xfId="1" applyFont="1" applyFill="1" applyBorder="1" applyAlignment="1">
      <alignment horizontal="right" vertical="center"/>
    </xf>
    <xf numFmtId="38" fontId="12" fillId="3" borderId="53" xfId="1" applyFont="1" applyFill="1" applyBorder="1" applyAlignment="1">
      <alignment horizontal="right"/>
    </xf>
    <xf numFmtId="38" fontId="7" fillId="0" borderId="0" xfId="1" applyFont="1" applyFill="1" applyAlignment="1"/>
    <xf numFmtId="38" fontId="7" fillId="4" borderId="54" xfId="1" applyFont="1" applyFill="1" applyBorder="1" applyAlignment="1">
      <alignment horizontal="right" vertical="center"/>
    </xf>
    <xf numFmtId="38" fontId="7" fillId="4" borderId="55" xfId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/>
    <xf numFmtId="185" fontId="7" fillId="0" borderId="0" xfId="0" applyNumberFormat="1" applyFont="1" applyFill="1" applyAlignment="1"/>
    <xf numFmtId="0" fontId="15" fillId="0" borderId="0" xfId="0" applyFont="1" applyAlignment="1">
      <alignment vertical="center"/>
    </xf>
    <xf numFmtId="0" fontId="16" fillId="0" borderId="56" xfId="0" applyFont="1" applyBorder="1" applyAlignment="1">
      <alignment vertical="center"/>
    </xf>
    <xf numFmtId="0" fontId="11" fillId="0" borderId="57" xfId="0" applyFont="1" applyBorder="1" applyAlignment="1">
      <alignment horizontal="left" vertical="center"/>
    </xf>
    <xf numFmtId="0" fontId="11" fillId="0" borderId="58" xfId="0" applyFont="1" applyBorder="1" applyAlignment="1">
      <alignment horizontal="left" vertical="center"/>
    </xf>
    <xf numFmtId="0" fontId="16" fillId="0" borderId="59" xfId="0" applyFont="1" applyBorder="1" applyAlignment="1">
      <alignment vertical="center"/>
    </xf>
    <xf numFmtId="0" fontId="11" fillId="0" borderId="60" xfId="0" applyFont="1" applyFill="1" applyBorder="1" applyAlignment="1">
      <alignment horizontal="center" vertical="center" wrapText="1"/>
    </xf>
    <xf numFmtId="0" fontId="11" fillId="0" borderId="61" xfId="0" applyFont="1" applyFill="1" applyBorder="1" applyAlignment="1">
      <alignment horizontal="center" vertical="center" wrapText="1"/>
    </xf>
    <xf numFmtId="0" fontId="1" fillId="0" borderId="59" xfId="0" applyFont="1" applyBorder="1" applyAlignment="1">
      <alignment vertical="center"/>
    </xf>
    <xf numFmtId="176" fontId="1" fillId="4" borderId="60" xfId="0" applyNumberFormat="1" applyFont="1" applyFill="1" applyBorder="1" applyAlignment="1"/>
    <xf numFmtId="176" fontId="1" fillId="4" borderId="61" xfId="0" applyNumberFormat="1" applyFont="1" applyFill="1" applyBorder="1" applyAlignment="1"/>
    <xf numFmtId="179" fontId="1" fillId="4" borderId="60" xfId="0" applyNumberFormat="1" applyFont="1" applyFill="1" applyBorder="1" applyAlignment="1"/>
    <xf numFmtId="0" fontId="1" fillId="4" borderId="60" xfId="0" applyFont="1" applyFill="1" applyBorder="1" applyAlignment="1"/>
    <xf numFmtId="179" fontId="1" fillId="4" borderId="61" xfId="0" applyNumberFormat="1" applyFont="1" applyFill="1" applyBorder="1" applyAlignment="1"/>
    <xf numFmtId="38" fontId="1" fillId="4" borderId="60" xfId="0" applyNumberFormat="1" applyFont="1" applyFill="1" applyBorder="1" applyAlignment="1"/>
    <xf numFmtId="38" fontId="1" fillId="4" borderId="61" xfId="0" applyNumberFormat="1" applyFont="1" applyFill="1" applyBorder="1" applyAlignment="1"/>
    <xf numFmtId="0" fontId="1" fillId="0" borderId="62" xfId="0" applyFont="1" applyBorder="1" applyAlignment="1">
      <alignment vertical="center"/>
    </xf>
    <xf numFmtId="176" fontId="1" fillId="4" borderId="63" xfId="0" applyNumberFormat="1" applyFont="1" applyFill="1" applyBorder="1" applyAlignment="1"/>
    <xf numFmtId="0" fontId="5" fillId="5" borderId="51" xfId="0" applyFont="1" applyFill="1" applyBorder="1" applyAlignment="1">
      <alignment horizontal="left"/>
    </xf>
    <xf numFmtId="0" fontId="14" fillId="5" borderId="0" xfId="0" applyFont="1" applyFill="1" applyBorder="1" applyAlignment="1">
      <alignment horizontal="left" wrapText="1"/>
    </xf>
    <xf numFmtId="0" fontId="1" fillId="5" borderId="0" xfId="0" applyFont="1" applyFill="1" applyAlignment="1"/>
    <xf numFmtId="0" fontId="1" fillId="0" borderId="64" xfId="0" applyFont="1" applyBorder="1" applyAlignment="1" applyProtection="1"/>
    <xf numFmtId="0" fontId="1" fillId="0" borderId="43" xfId="0" applyFont="1" applyBorder="1" applyAlignment="1" applyProtection="1"/>
    <xf numFmtId="0" fontId="6" fillId="0" borderId="65" xfId="0" applyFont="1" applyBorder="1" applyAlignment="1" applyProtection="1"/>
    <xf numFmtId="0" fontId="6" fillId="0" borderId="43" xfId="0" applyFont="1" applyBorder="1" applyAlignment="1" applyProtection="1"/>
    <xf numFmtId="0" fontId="6" fillId="0" borderId="66" xfId="0" applyFont="1" applyBorder="1" applyAlignment="1" applyProtection="1"/>
    <xf numFmtId="0" fontId="1" fillId="0" borderId="68" xfId="0" applyFont="1" applyBorder="1" applyAlignment="1" applyProtection="1">
      <alignment shrinkToFit="1"/>
    </xf>
    <xf numFmtId="0" fontId="1" fillId="0" borderId="69" xfId="0" applyFont="1" applyBorder="1" applyAlignment="1" applyProtection="1">
      <alignment shrinkToFit="1"/>
    </xf>
    <xf numFmtId="0" fontId="6" fillId="0" borderId="50" xfId="0" applyFont="1" applyBorder="1" applyAlignment="1" applyProtection="1">
      <alignment shrinkToFit="1"/>
    </xf>
    <xf numFmtId="0" fontId="6" fillId="0" borderId="70" xfId="0" applyFont="1" applyBorder="1" applyAlignment="1" applyProtection="1">
      <alignment shrinkToFit="1"/>
    </xf>
    <xf numFmtId="0" fontId="6" fillId="0" borderId="0" xfId="0" applyFont="1" applyBorder="1" applyAlignment="1" applyProtection="1">
      <alignment shrinkToFit="1"/>
    </xf>
    <xf numFmtId="0" fontId="1" fillId="0" borderId="0" xfId="0" applyFont="1" applyAlignment="1">
      <alignment shrinkToFit="1"/>
    </xf>
    <xf numFmtId="0" fontId="1" fillId="0" borderId="72" xfId="0" applyFont="1" applyBorder="1" applyAlignment="1" applyProtection="1">
      <alignment shrinkToFit="1"/>
    </xf>
    <xf numFmtId="0" fontId="1" fillId="0" borderId="20" xfId="0" applyFont="1" applyBorder="1" applyAlignment="1" applyProtection="1">
      <alignment shrinkToFit="1"/>
    </xf>
    <xf numFmtId="0" fontId="6" fillId="5" borderId="73" xfId="0" applyFont="1" applyFill="1" applyBorder="1" applyAlignment="1" applyProtection="1">
      <alignment shrinkToFit="1"/>
    </xf>
    <xf numFmtId="0" fontId="6" fillId="5" borderId="74" xfId="0" applyFont="1" applyFill="1" applyBorder="1" applyAlignment="1" applyProtection="1">
      <alignment shrinkToFit="1"/>
    </xf>
    <xf numFmtId="0" fontId="6" fillId="5" borderId="20" xfId="0" applyFont="1" applyFill="1" applyBorder="1" applyAlignment="1" applyProtection="1">
      <alignment shrinkToFit="1"/>
    </xf>
    <xf numFmtId="0" fontId="6" fillId="5" borderId="31" xfId="0" applyFont="1" applyFill="1" applyBorder="1" applyAlignment="1" applyProtection="1">
      <alignment shrinkToFit="1"/>
    </xf>
    <xf numFmtId="56" fontId="6" fillId="5" borderId="74" xfId="0" applyNumberFormat="1" applyFont="1" applyFill="1" applyBorder="1" applyAlignment="1" applyProtection="1">
      <alignment shrinkToFit="1"/>
    </xf>
    <xf numFmtId="180" fontId="17" fillId="0" borderId="75" xfId="0" applyNumberFormat="1" applyFont="1" applyFill="1" applyBorder="1" applyAlignment="1" applyProtection="1"/>
    <xf numFmtId="0" fontId="17" fillId="5" borderId="76" xfId="0" applyFont="1" applyFill="1" applyBorder="1" applyAlignment="1" applyProtection="1"/>
    <xf numFmtId="2" fontId="17" fillId="0" borderId="59" xfId="0" applyNumberFormat="1" applyFont="1" applyFill="1" applyBorder="1" applyAlignment="1" applyProtection="1"/>
    <xf numFmtId="0" fontId="17" fillId="5" borderId="60" xfId="0" applyFont="1" applyFill="1" applyBorder="1" applyAlignment="1" applyProtection="1"/>
    <xf numFmtId="0" fontId="17" fillId="5" borderId="77" xfId="0" applyFont="1" applyFill="1" applyBorder="1" applyAlignment="1" applyProtection="1"/>
    <xf numFmtId="180" fontId="17" fillId="0" borderId="59" xfId="0" applyNumberFormat="1" applyFont="1" applyFill="1" applyBorder="1" applyAlignment="1" applyProtection="1"/>
    <xf numFmtId="0" fontId="17" fillId="0" borderId="59" xfId="0" applyFont="1" applyFill="1" applyBorder="1" applyAlignment="1" applyProtection="1"/>
    <xf numFmtId="0" fontId="17" fillId="5" borderId="61" xfId="0" applyFont="1" applyFill="1" applyBorder="1" applyAlignment="1" applyProtection="1"/>
    <xf numFmtId="37" fontId="17" fillId="0" borderId="59" xfId="0" applyNumberFormat="1" applyFont="1" applyFill="1" applyBorder="1" applyAlignment="1" applyProtection="1"/>
    <xf numFmtId="38" fontId="1" fillId="0" borderId="0" xfId="1" applyFont="1" applyAlignment="1"/>
    <xf numFmtId="2" fontId="1" fillId="0" borderId="0" xfId="0" applyNumberFormat="1" applyFont="1" applyAlignment="1"/>
    <xf numFmtId="0" fontId="4" fillId="3" borderId="64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center" vertical="center"/>
    </xf>
    <xf numFmtId="0" fontId="20" fillId="0" borderId="41" xfId="0" applyNumberFormat="1" applyFont="1" applyBorder="1" applyAlignment="1" applyProtection="1">
      <alignment horizontal="center" vertical="center"/>
    </xf>
    <xf numFmtId="0" fontId="20" fillId="0" borderId="78" xfId="0" applyNumberFormat="1" applyFont="1" applyBorder="1" applyAlignment="1" applyProtection="1">
      <alignment horizontal="center" vertical="center" wrapText="1"/>
    </xf>
    <xf numFmtId="0" fontId="20" fillId="0" borderId="79" xfId="0" applyFont="1" applyBorder="1" applyAlignment="1" applyProtection="1">
      <alignment horizontal="center" vertical="center"/>
    </xf>
    <xf numFmtId="0" fontId="20" fillId="0" borderId="80" xfId="0" applyFont="1" applyBorder="1" applyAlignment="1" applyProtection="1">
      <alignment horizontal="center" vertical="center"/>
    </xf>
    <xf numFmtId="0" fontId="20" fillId="0" borderId="81" xfId="0" applyFont="1" applyBorder="1" applyAlignment="1">
      <alignment horizontal="center" vertical="center"/>
    </xf>
    <xf numFmtId="0" fontId="0" fillId="7" borderId="83" xfId="0" applyNumberFormat="1" applyFill="1" applyBorder="1" applyAlignment="1" applyProtection="1">
      <alignment horizontal="left" vertical="center"/>
    </xf>
    <xf numFmtId="0" fontId="22" fillId="0" borderId="42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71" xfId="0" applyFont="1" applyBorder="1" applyAlignment="1" applyProtection="1">
      <alignment shrinkToFit="1"/>
    </xf>
    <xf numFmtId="0" fontId="17" fillId="5" borderId="172" xfId="0" applyFont="1" applyFill="1" applyBorder="1" applyAlignment="1" applyProtection="1"/>
    <xf numFmtId="0" fontId="6" fillId="0" borderId="170" xfId="0" applyFont="1" applyBorder="1" applyAlignment="1" applyProtection="1"/>
    <xf numFmtId="0" fontId="17" fillId="5" borderId="30" xfId="0" applyFont="1" applyFill="1" applyBorder="1" applyAlignment="1" applyProtection="1"/>
    <xf numFmtId="0" fontId="17" fillId="5" borderId="145" xfId="0" applyFont="1" applyFill="1" applyBorder="1" applyAlignment="1" applyProtection="1"/>
    <xf numFmtId="0" fontId="6" fillId="0" borderId="69" xfId="0" applyFont="1" applyFill="1" applyBorder="1" applyAlignment="1" applyProtection="1">
      <alignment shrinkToFit="1"/>
    </xf>
    <xf numFmtId="0" fontId="24" fillId="0" borderId="50" xfId="0" applyFont="1" applyBorder="1" applyAlignment="1">
      <alignment horizontal="left" vertical="center"/>
    </xf>
    <xf numFmtId="180" fontId="17" fillId="0" borderId="56" xfId="0" applyNumberFormat="1" applyFont="1" applyFill="1" applyBorder="1" applyAlignment="1" applyProtection="1"/>
    <xf numFmtId="181" fontId="1" fillId="2" borderId="176" xfId="0" applyNumberFormat="1" applyFont="1" applyFill="1" applyBorder="1" applyAlignment="1" applyProtection="1">
      <alignment horizontal="left" vertical="center"/>
    </xf>
    <xf numFmtId="0" fontId="1" fillId="2" borderId="177" xfId="0" applyFont="1" applyFill="1" applyBorder="1" applyAlignment="1" applyProtection="1">
      <alignment horizontal="left" vertical="center"/>
    </xf>
    <xf numFmtId="181" fontId="1" fillId="2" borderId="177" xfId="0" applyNumberFormat="1" applyFont="1" applyFill="1" applyBorder="1" applyAlignment="1" applyProtection="1">
      <alignment horizontal="left" vertical="center"/>
    </xf>
    <xf numFmtId="0" fontId="1" fillId="2" borderId="114" xfId="0" applyNumberFormat="1" applyFont="1" applyFill="1" applyBorder="1" applyAlignment="1" applyProtection="1">
      <alignment horizontal="left" vertical="center"/>
    </xf>
    <xf numFmtId="0" fontId="1" fillId="2" borderId="178" xfId="0" applyFont="1" applyFill="1" applyBorder="1" applyAlignment="1" applyProtection="1">
      <alignment horizontal="left" vertical="center"/>
    </xf>
    <xf numFmtId="0" fontId="1" fillId="2" borderId="179" xfId="0" applyFont="1" applyFill="1" applyBorder="1" applyAlignment="1" applyProtection="1">
      <alignment horizontal="right" vertical="center"/>
    </xf>
    <xf numFmtId="0" fontId="1" fillId="2" borderId="178" xfId="0" applyFont="1" applyFill="1" applyBorder="1" applyAlignment="1" applyProtection="1">
      <alignment horizontal="right" vertical="center"/>
    </xf>
    <xf numFmtId="0" fontId="1" fillId="2" borderId="178" xfId="0" applyFont="1" applyFill="1" applyBorder="1" applyAlignment="1" applyProtection="1">
      <alignment vertical="center"/>
    </xf>
    <xf numFmtId="0" fontId="1" fillId="2" borderId="122" xfId="0" applyFont="1" applyFill="1" applyBorder="1" applyAlignment="1" applyProtection="1">
      <alignment vertical="center"/>
    </xf>
    <xf numFmtId="0" fontId="1" fillId="2" borderId="180" xfId="0" applyFont="1" applyFill="1" applyBorder="1" applyAlignment="1" applyProtection="1">
      <alignment vertical="center"/>
    </xf>
    <xf numFmtId="0" fontId="1" fillId="0" borderId="0" xfId="0" applyFont="1" applyFill="1" applyBorder="1" applyAlignment="1">
      <alignment horizontal="left" vertical="center"/>
    </xf>
    <xf numFmtId="0" fontId="6" fillId="0" borderId="88" xfId="0" applyFont="1" applyBorder="1" applyAlignment="1" applyProtection="1">
      <alignment shrinkToFit="1"/>
    </xf>
    <xf numFmtId="180" fontId="1" fillId="0" borderId="0" xfId="0" applyNumberFormat="1" applyFont="1" applyAlignment="1"/>
    <xf numFmtId="176" fontId="1" fillId="0" borderId="0" xfId="0" applyNumberFormat="1" applyFont="1" applyAlignment="1">
      <alignment horizontal="left" vertical="center"/>
    </xf>
    <xf numFmtId="0" fontId="17" fillId="0" borderId="0" xfId="0" applyFont="1" applyFill="1" applyBorder="1" applyAlignment="1" applyProtection="1"/>
    <xf numFmtId="180" fontId="17" fillId="0" borderId="0" xfId="0" applyNumberFormat="1" applyFont="1" applyFill="1" applyBorder="1" applyAlignment="1" applyProtection="1"/>
    <xf numFmtId="0" fontId="9" fillId="0" borderId="22" xfId="1" applyNumberFormat="1" applyFont="1" applyFill="1" applyBorder="1" applyAlignment="1" applyProtection="1">
      <alignment horizontal="center" vertical="center"/>
      <protection locked="0"/>
    </xf>
    <xf numFmtId="0" fontId="9" fillId="0" borderId="117" xfId="1" applyNumberFormat="1" applyFont="1" applyFill="1" applyBorder="1" applyAlignment="1" applyProtection="1">
      <alignment horizontal="center" vertical="center"/>
      <protection locked="0"/>
    </xf>
    <xf numFmtId="0" fontId="9" fillId="0" borderId="123" xfId="1" applyNumberFormat="1" applyFont="1" applyFill="1" applyBorder="1" applyAlignment="1" applyProtection="1">
      <alignment horizontal="center" vertical="center"/>
      <protection locked="0"/>
    </xf>
    <xf numFmtId="0" fontId="22" fillId="0" borderId="68" xfId="0" applyFont="1" applyBorder="1" applyAlignment="1">
      <alignment horizontal="left" vertical="center" wrapText="1"/>
    </xf>
    <xf numFmtId="0" fontId="1" fillId="2" borderId="0" xfId="0" applyNumberFormat="1" applyFont="1" applyFill="1" applyBorder="1" applyAlignment="1">
      <alignment vertical="center"/>
    </xf>
    <xf numFmtId="0" fontId="1" fillId="2" borderId="0" xfId="0" applyNumberFormat="1" applyFont="1" applyFill="1" applyBorder="1" applyAlignment="1">
      <alignment vertical="center" shrinkToFit="1"/>
    </xf>
    <xf numFmtId="0" fontId="21" fillId="4" borderId="191" xfId="0" applyNumberFormat="1" applyFont="1" applyFill="1" applyBorder="1" applyAlignment="1" applyProtection="1">
      <alignment horizontal="left" vertical="center"/>
    </xf>
    <xf numFmtId="38" fontId="12" fillId="3" borderId="192" xfId="1" applyFont="1" applyFill="1" applyBorder="1" applyAlignment="1">
      <alignment horizontal="right"/>
    </xf>
    <xf numFmtId="0" fontId="14" fillId="0" borderId="0" xfId="0" applyFont="1" applyFill="1" applyBorder="1" applyAlignment="1"/>
    <xf numFmtId="0" fontId="7" fillId="0" borderId="0" xfId="0" applyFont="1" applyFill="1" applyBorder="1" applyAlignment="1"/>
    <xf numFmtId="2" fontId="17" fillId="0" borderId="0" xfId="0" applyNumberFormat="1" applyFont="1" applyFill="1" applyBorder="1" applyAlignment="1" applyProtection="1"/>
    <xf numFmtId="0" fontId="1" fillId="0" borderId="0" xfId="0" applyFont="1" applyFill="1" applyBorder="1" applyAlignment="1"/>
    <xf numFmtId="180" fontId="1" fillId="0" borderId="0" xfId="0" applyNumberFormat="1" applyFont="1" applyFill="1" applyBorder="1" applyAlignment="1"/>
    <xf numFmtId="37" fontId="17" fillId="0" borderId="0" xfId="0" applyNumberFormat="1" applyFont="1" applyFill="1" applyBorder="1" applyAlignment="1" applyProtection="1"/>
    <xf numFmtId="0" fontId="20" fillId="0" borderId="39" xfId="0" applyFont="1" applyBorder="1" applyAlignment="1" applyProtection="1">
      <alignment horizontal="center" vertical="center" wrapText="1"/>
    </xf>
    <xf numFmtId="0" fontId="20" fillId="0" borderId="78" xfId="0" applyFont="1" applyBorder="1" applyAlignment="1" applyProtection="1">
      <alignment horizontal="center" vertical="center"/>
    </xf>
    <xf numFmtId="0" fontId="20" fillId="0" borderId="194" xfId="0" applyFont="1" applyBorder="1" applyAlignment="1" applyProtection="1">
      <alignment horizontal="center" vertical="center" wrapText="1"/>
    </xf>
    <xf numFmtId="0" fontId="20" fillId="0" borderId="79" xfId="0" applyFont="1" applyBorder="1" applyAlignment="1" applyProtection="1">
      <alignment horizontal="center" vertical="center" wrapText="1"/>
    </xf>
    <xf numFmtId="0" fontId="20" fillId="0" borderId="183" xfId="0" applyFont="1" applyBorder="1" applyAlignment="1" applyProtection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187" fontId="20" fillId="0" borderId="79" xfId="0" applyNumberFormat="1" applyFont="1" applyBorder="1" applyAlignment="1" applyProtection="1">
      <alignment horizontal="center" vertical="center" wrapText="1"/>
    </xf>
    <xf numFmtId="56" fontId="1" fillId="2" borderId="0" xfId="0" applyNumberFormat="1" applyFont="1" applyFill="1" applyBorder="1" applyAlignment="1" applyProtection="1">
      <alignment horizontal="left" vertical="center"/>
      <protection locked="0"/>
    </xf>
    <xf numFmtId="179" fontId="1" fillId="2" borderId="0" xfId="0" applyNumberFormat="1" applyFont="1" applyFill="1" applyBorder="1" applyAlignment="1" applyProtection="1">
      <alignment horizontal="left" vertical="center"/>
    </xf>
    <xf numFmtId="38" fontId="12" fillId="0" borderId="53" xfId="1" applyFont="1" applyFill="1" applyBorder="1" applyAlignment="1">
      <alignment horizontal="right"/>
    </xf>
    <xf numFmtId="38" fontId="7" fillId="0" borderId="55" xfId="1" applyFont="1" applyFill="1" applyBorder="1" applyAlignment="1">
      <alignment horizontal="right"/>
    </xf>
    <xf numFmtId="0" fontId="11" fillId="0" borderId="0" xfId="0" applyFont="1" applyBorder="1" applyAlignment="1" applyProtection="1">
      <alignment horizontal="center" vertical="center"/>
    </xf>
    <xf numFmtId="0" fontId="11" fillId="0" borderId="60" xfId="0" applyNumberFormat="1" applyFont="1" applyBorder="1" applyAlignment="1" applyProtection="1">
      <alignment horizontal="center" vertical="center"/>
    </xf>
    <xf numFmtId="0" fontId="11" fillId="0" borderId="60" xfId="1" applyNumberFormat="1" applyFont="1" applyBorder="1" applyAlignment="1" applyProtection="1">
      <alignment horizontal="center" vertical="center"/>
      <protection locked="0"/>
    </xf>
    <xf numFmtId="0" fontId="11" fillId="0" borderId="145" xfId="1" applyNumberFormat="1" applyFont="1" applyBorder="1" applyAlignment="1" applyProtection="1">
      <alignment horizontal="center" vertical="center"/>
      <protection locked="0"/>
    </xf>
    <xf numFmtId="0" fontId="1" fillId="0" borderId="0" xfId="0" applyNumberFormat="1" applyFont="1" applyAlignment="1"/>
    <xf numFmtId="0" fontId="1" fillId="2" borderId="177" xfId="0" applyFont="1" applyFill="1" applyBorder="1" applyAlignment="1" applyProtection="1">
      <alignment horizontal="left" vertical="center" indent="1"/>
    </xf>
    <xf numFmtId="0" fontId="9" fillId="0" borderId="9" xfId="0" applyNumberFormat="1" applyFont="1" applyFill="1" applyBorder="1" applyAlignment="1" applyProtection="1">
      <alignment horizontal="center" vertical="center"/>
      <protection locked="0"/>
    </xf>
    <xf numFmtId="0" fontId="9" fillId="0" borderId="22" xfId="0" applyNumberFormat="1" applyFont="1" applyFill="1" applyBorder="1" applyAlignment="1" applyProtection="1">
      <alignment horizontal="center" vertical="center"/>
      <protection locked="0"/>
    </xf>
    <xf numFmtId="0" fontId="9" fillId="0" borderId="22" xfId="0" applyNumberFormat="1" applyFont="1" applyFill="1" applyBorder="1" applyAlignment="1" applyProtection="1">
      <alignment horizontal="center" vertical="center"/>
    </xf>
    <xf numFmtId="0" fontId="9" fillId="0" borderId="206" xfId="0" applyNumberFormat="1" applyFont="1" applyFill="1" applyBorder="1" applyAlignment="1" applyProtection="1">
      <alignment horizontal="center" vertical="center"/>
    </xf>
    <xf numFmtId="0" fontId="9" fillId="0" borderId="19" xfId="1" applyNumberFormat="1" applyFont="1" applyFill="1" applyBorder="1" applyAlignment="1" applyProtection="1">
      <alignment horizontal="center" vertical="center"/>
      <protection locked="0"/>
    </xf>
    <xf numFmtId="0" fontId="9" fillId="0" borderId="20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>
      <alignment horizontal="left" vertical="center"/>
    </xf>
    <xf numFmtId="0" fontId="9" fillId="0" borderId="160" xfId="1" applyNumberFormat="1" applyFont="1" applyFill="1" applyBorder="1" applyAlignment="1" applyProtection="1">
      <alignment horizontal="center" vertical="center"/>
      <protection locked="0"/>
    </xf>
    <xf numFmtId="0" fontId="9" fillId="0" borderId="159" xfId="0" applyNumberFormat="1" applyFont="1" applyFill="1" applyBorder="1" applyAlignment="1" applyProtection="1">
      <alignment horizontal="center" vertical="center"/>
      <protection locked="0"/>
    </xf>
    <xf numFmtId="0" fontId="9" fillId="0" borderId="160" xfId="0" applyNumberFormat="1" applyFont="1" applyFill="1" applyBorder="1" applyAlignment="1" applyProtection="1">
      <alignment horizontal="center" vertical="center"/>
      <protection locked="0"/>
    </xf>
    <xf numFmtId="0" fontId="9" fillId="0" borderId="117" xfId="0" applyNumberFormat="1" applyFont="1" applyFill="1" applyBorder="1" applyAlignment="1" applyProtection="1">
      <alignment horizontal="center" vertical="center"/>
      <protection locked="0"/>
    </xf>
    <xf numFmtId="0" fontId="9" fillId="0" borderId="211" xfId="0" applyNumberFormat="1" applyFont="1" applyFill="1" applyBorder="1" applyAlignment="1" applyProtection="1">
      <alignment horizontal="center" vertical="center"/>
      <protection locked="0"/>
    </xf>
    <xf numFmtId="0" fontId="9" fillId="0" borderId="212" xfId="0" applyNumberFormat="1" applyFont="1" applyFill="1" applyBorder="1" applyAlignment="1" applyProtection="1">
      <alignment horizontal="center" vertical="center"/>
      <protection locked="0"/>
    </xf>
    <xf numFmtId="0" fontId="9" fillId="0" borderId="159" xfId="0" applyNumberFormat="1" applyFont="1" applyFill="1" applyBorder="1" applyAlignment="1" applyProtection="1">
      <alignment horizontal="center" vertical="center"/>
    </xf>
    <xf numFmtId="0" fontId="9" fillId="0" borderId="213" xfId="0" applyNumberFormat="1" applyFont="1" applyFill="1" applyBorder="1" applyAlignment="1" applyProtection="1">
      <alignment horizontal="center" vertical="center"/>
    </xf>
    <xf numFmtId="0" fontId="9" fillId="0" borderId="214" xfId="0" applyNumberFormat="1" applyFont="1" applyFill="1" applyBorder="1" applyAlignment="1" applyProtection="1">
      <alignment horizontal="center" vertical="center"/>
      <protection locked="0"/>
    </xf>
    <xf numFmtId="0" fontId="9" fillId="0" borderId="160" xfId="0" applyNumberFormat="1" applyFont="1" applyFill="1" applyBorder="1" applyAlignment="1" applyProtection="1">
      <alignment horizontal="center" vertical="center"/>
    </xf>
    <xf numFmtId="0" fontId="9" fillId="0" borderId="128" xfId="1" applyNumberFormat="1" applyFont="1" applyFill="1" applyBorder="1" applyAlignment="1" applyProtection="1">
      <alignment horizontal="center" vertical="center"/>
      <protection locked="0"/>
    </xf>
    <xf numFmtId="0" fontId="9" fillId="0" borderId="153" xfId="0" applyNumberFormat="1" applyFont="1" applyFill="1" applyBorder="1" applyAlignment="1" applyProtection="1">
      <alignment horizontal="center" vertical="center"/>
      <protection locked="0"/>
    </xf>
    <xf numFmtId="0" fontId="9" fillId="0" borderId="154" xfId="0" applyNumberFormat="1" applyFont="1" applyFill="1" applyBorder="1" applyAlignment="1" applyProtection="1">
      <alignment horizontal="center" vertical="center"/>
      <protection locked="0"/>
    </xf>
    <xf numFmtId="0" fontId="9" fillId="0" borderId="152" xfId="1" applyNumberFormat="1" applyFont="1" applyFill="1" applyBorder="1" applyAlignment="1" applyProtection="1">
      <alignment horizontal="center" vertical="center"/>
      <protection locked="0"/>
    </xf>
    <xf numFmtId="0" fontId="9" fillId="0" borderId="152" xfId="0" applyNumberFormat="1" applyFont="1" applyFill="1" applyBorder="1" applyAlignment="1" applyProtection="1">
      <alignment horizontal="center" vertical="center"/>
      <protection locked="0"/>
    </xf>
    <xf numFmtId="0" fontId="9" fillId="0" borderId="37" xfId="0" applyNumberFormat="1" applyFont="1" applyFill="1" applyBorder="1" applyAlignment="1" applyProtection="1">
      <alignment horizontal="center" vertical="center"/>
      <protection locked="0"/>
    </xf>
    <xf numFmtId="0" fontId="9" fillId="0" borderId="123" xfId="0" applyNumberFormat="1" applyFont="1" applyFill="1" applyBorder="1" applyAlignment="1" applyProtection="1">
      <alignment horizontal="center" vertical="center"/>
      <protection locked="0"/>
    </xf>
    <xf numFmtId="0" fontId="9" fillId="0" borderId="71" xfId="0" applyNumberFormat="1" applyFont="1" applyFill="1" applyBorder="1" applyAlignment="1" applyProtection="1">
      <alignment horizontal="center" vertical="center"/>
      <protection locked="0"/>
    </xf>
    <xf numFmtId="0" fontId="9" fillId="0" borderId="215" xfId="0" applyNumberFormat="1" applyFont="1" applyFill="1" applyBorder="1" applyAlignment="1" applyProtection="1">
      <alignment horizontal="center" vertical="center"/>
      <protection locked="0"/>
    </xf>
    <xf numFmtId="0" fontId="9" fillId="0" borderId="89" xfId="1" applyNumberFormat="1" applyFont="1" applyFill="1" applyBorder="1" applyAlignment="1" applyProtection="1">
      <alignment horizontal="center" vertical="center"/>
      <protection locked="0"/>
    </xf>
    <xf numFmtId="0" fontId="9" fillId="0" borderId="89" xfId="0" applyNumberFormat="1" applyFont="1" applyFill="1" applyBorder="1" applyAlignment="1" applyProtection="1">
      <alignment horizontal="center" vertical="center"/>
      <protection locked="0"/>
    </xf>
    <xf numFmtId="0" fontId="9" fillId="0" borderId="107" xfId="0" applyNumberFormat="1" applyFont="1" applyBorder="1" applyAlignment="1" applyProtection="1">
      <alignment horizontal="center" vertical="center"/>
      <protection locked="0"/>
    </xf>
    <xf numFmtId="0" fontId="7" fillId="0" borderId="64" xfId="0" applyFont="1" applyBorder="1" applyAlignment="1"/>
    <xf numFmtId="0" fontId="7" fillId="0" borderId="43" xfId="0" applyFont="1" applyBorder="1" applyAlignment="1"/>
    <xf numFmtId="0" fontId="7" fillId="0" borderId="67" xfId="0" applyFont="1" applyBorder="1" applyAlignment="1"/>
    <xf numFmtId="38" fontId="7" fillId="0" borderId="43" xfId="1" applyFont="1" applyBorder="1" applyAlignment="1"/>
    <xf numFmtId="0" fontId="11" fillId="0" borderId="60" xfId="0" applyNumberFormat="1" applyFont="1" applyBorder="1" applyAlignment="1" applyProtection="1">
      <alignment horizontal="center" vertical="center"/>
      <protection locked="0"/>
    </xf>
    <xf numFmtId="0" fontId="11" fillId="0" borderId="61" xfId="0" applyNumberFormat="1" applyFont="1" applyBorder="1" applyAlignment="1" applyProtection="1">
      <alignment horizontal="center" vertical="center"/>
      <protection locked="0"/>
    </xf>
    <xf numFmtId="38" fontId="1" fillId="5" borderId="27" xfId="1" applyFont="1" applyFill="1" applyBorder="1" applyAlignment="1" applyProtection="1">
      <alignment horizontal="left" vertical="center"/>
    </xf>
    <xf numFmtId="176" fontId="1" fillId="5" borderId="48" xfId="0" applyNumberFormat="1" applyFont="1" applyFill="1" applyBorder="1" applyAlignment="1">
      <alignment horizontal="left" vertical="center"/>
    </xf>
    <xf numFmtId="38" fontId="1" fillId="5" borderId="27" xfId="1" applyFont="1" applyFill="1" applyBorder="1" applyAlignment="1" applyProtection="1">
      <alignment horizontal="left" vertical="center"/>
      <protection locked="0"/>
    </xf>
    <xf numFmtId="176" fontId="1" fillId="5" borderId="27" xfId="0" applyNumberFormat="1" applyFont="1" applyFill="1" applyBorder="1" applyAlignment="1" applyProtection="1">
      <alignment horizontal="left" vertical="center"/>
      <protection locked="0"/>
    </xf>
    <xf numFmtId="0" fontId="1" fillId="10" borderId="0" xfId="0" applyNumberFormat="1" applyFont="1" applyFill="1" applyAlignment="1">
      <alignment vertical="center"/>
    </xf>
    <xf numFmtId="0" fontId="11" fillId="0" borderId="101" xfId="1" applyNumberFormat="1" applyFont="1" applyBorder="1" applyAlignment="1" applyProtection="1">
      <alignment horizontal="center" vertical="center"/>
    </xf>
    <xf numFmtId="176" fontId="1" fillId="2" borderId="0" xfId="0" applyNumberFormat="1" applyFont="1" applyFill="1" applyAlignment="1">
      <alignment vertical="center" shrinkToFit="1"/>
    </xf>
    <xf numFmtId="49" fontId="6" fillId="5" borderId="73" xfId="0" applyNumberFormat="1" applyFont="1" applyFill="1" applyBorder="1" applyAlignment="1" applyProtection="1">
      <alignment shrinkToFit="1"/>
    </xf>
    <xf numFmtId="49" fontId="6" fillId="5" borderId="31" xfId="0" applyNumberFormat="1" applyFont="1" applyFill="1" applyBorder="1" applyAlignment="1" applyProtection="1">
      <alignment shrinkToFit="1"/>
    </xf>
    <xf numFmtId="49" fontId="6" fillId="5" borderId="74" xfId="0" applyNumberFormat="1" applyFont="1" applyFill="1" applyBorder="1" applyAlignment="1" applyProtection="1">
      <alignment shrinkToFit="1"/>
    </xf>
    <xf numFmtId="177" fontId="6" fillId="5" borderId="74" xfId="0" applyNumberFormat="1" applyFont="1" applyFill="1" applyBorder="1" applyAlignment="1" applyProtection="1">
      <alignment shrinkToFit="1"/>
    </xf>
    <xf numFmtId="186" fontId="6" fillId="5" borderId="74" xfId="0" applyNumberFormat="1" applyFont="1" applyFill="1" applyBorder="1" applyAlignment="1" applyProtection="1">
      <alignment shrinkToFit="1"/>
    </xf>
    <xf numFmtId="0" fontId="18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9" fillId="3" borderId="0" xfId="0" applyFont="1" applyFill="1" applyAlignment="1">
      <alignment vertical="center"/>
    </xf>
    <xf numFmtId="0" fontId="19" fillId="3" borderId="43" xfId="0" applyNumberFormat="1" applyFont="1" applyFill="1" applyBorder="1" applyAlignment="1" applyProtection="1">
      <alignment horizontal="center" vertical="center"/>
    </xf>
    <xf numFmtId="0" fontId="19" fillId="3" borderId="43" xfId="0" applyFont="1" applyFill="1" applyBorder="1" applyAlignment="1" applyProtection="1">
      <alignment horizontal="center" vertical="center"/>
    </xf>
    <xf numFmtId="0" fontId="19" fillId="3" borderId="42" xfId="0" applyFont="1" applyFill="1" applyBorder="1" applyAlignment="1" applyProtection="1">
      <alignment horizontal="center" vertical="center"/>
    </xf>
    <xf numFmtId="0" fontId="19" fillId="3" borderId="85" xfId="0" applyFont="1" applyFill="1" applyBorder="1" applyAlignment="1">
      <alignment vertical="center"/>
    </xf>
    <xf numFmtId="0" fontId="0" fillId="0" borderId="219" xfId="0" applyBorder="1" applyAlignment="1" applyProtection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0" fillId="0" borderId="220" xfId="0" applyFont="1" applyBorder="1" applyAlignment="1" applyProtection="1">
      <alignment vertical="center"/>
    </xf>
    <xf numFmtId="37" fontId="0" fillId="0" borderId="135" xfId="0" applyNumberFormat="1" applyFill="1" applyBorder="1" applyAlignment="1" applyProtection="1">
      <alignment horizontal="left" vertical="center"/>
    </xf>
    <xf numFmtId="0" fontId="0" fillId="0" borderId="0" xfId="0" applyFill="1" applyAlignment="1">
      <alignment vertical="center"/>
    </xf>
    <xf numFmtId="0" fontId="21" fillId="0" borderId="141" xfId="0" applyFont="1" applyBorder="1" applyAlignment="1">
      <alignment horizontal="left" vertical="center"/>
    </xf>
    <xf numFmtId="0" fontId="0" fillId="0" borderId="141" xfId="0" applyBorder="1" applyAlignment="1">
      <alignment horizontal="left" vertical="center"/>
    </xf>
    <xf numFmtId="37" fontId="0" fillId="6" borderId="162" xfId="0" applyNumberFormat="1" applyFill="1" applyBorder="1" applyAlignment="1" applyProtection="1">
      <alignment horizontal="left" vertical="center"/>
    </xf>
    <xf numFmtId="0" fontId="0" fillId="0" borderId="141" xfId="0" applyBorder="1" applyAlignment="1">
      <alignment vertical="center"/>
    </xf>
    <xf numFmtId="37" fontId="0" fillId="7" borderId="162" xfId="0" applyNumberFormat="1" applyFill="1" applyBorder="1" applyAlignment="1" applyProtection="1">
      <alignment horizontal="left" vertical="center"/>
    </xf>
    <xf numFmtId="1" fontId="0" fillId="7" borderId="155" xfId="0" applyNumberFormat="1" applyFill="1" applyBorder="1" applyAlignment="1" applyProtection="1">
      <alignment horizontal="center" vertical="center"/>
    </xf>
    <xf numFmtId="1" fontId="0" fillId="7" borderId="221" xfId="0" applyNumberFormat="1" applyFill="1" applyBorder="1" applyAlignment="1" applyProtection="1">
      <alignment horizontal="center" vertical="center"/>
    </xf>
    <xf numFmtId="37" fontId="0" fillId="6" borderId="222" xfId="0" applyNumberFormat="1" applyFill="1" applyBorder="1" applyAlignment="1" applyProtection="1">
      <alignment horizontal="left" vertical="center"/>
    </xf>
    <xf numFmtId="0" fontId="0" fillId="6" borderId="152" xfId="0" applyFill="1" applyBorder="1" applyAlignment="1" applyProtection="1">
      <alignment horizontal="center" vertical="center"/>
    </xf>
    <xf numFmtId="0" fontId="0" fillId="6" borderId="155" xfId="0" applyFill="1" applyBorder="1" applyAlignment="1" applyProtection="1">
      <alignment horizontal="center" vertical="center"/>
    </xf>
    <xf numFmtId="0" fontId="0" fillId="6" borderId="221" xfId="0" applyFill="1" applyBorder="1" applyAlignment="1" applyProtection="1">
      <alignment horizontal="center" vertical="center"/>
    </xf>
    <xf numFmtId="0" fontId="0" fillId="6" borderId="153" xfId="0" applyFill="1" applyBorder="1" applyAlignment="1" applyProtection="1">
      <alignment horizontal="center" vertical="center"/>
    </xf>
    <xf numFmtId="0" fontId="0" fillId="6" borderId="223" xfId="0" applyFill="1" applyBorder="1" applyAlignment="1" applyProtection="1">
      <alignment horizontal="center" vertical="center"/>
    </xf>
    <xf numFmtId="37" fontId="1" fillId="7" borderId="162" xfId="0" applyNumberFormat="1" applyFont="1" applyFill="1" applyBorder="1" applyAlignment="1" applyProtection="1">
      <alignment horizontal="left" vertical="center" wrapText="1"/>
    </xf>
    <xf numFmtId="37" fontId="0" fillId="7" borderId="136" xfId="0" applyNumberFormat="1" applyFill="1" applyBorder="1" applyAlignment="1" applyProtection="1">
      <alignment horizontal="left" vertical="center"/>
    </xf>
    <xf numFmtId="37" fontId="0" fillId="6" borderId="137" xfId="0" applyNumberFormat="1" applyFill="1" applyBorder="1" applyAlignment="1" applyProtection="1">
      <alignment horizontal="left" vertical="center"/>
    </xf>
    <xf numFmtId="0" fontId="0" fillId="6" borderId="53" xfId="0" applyFill="1" applyBorder="1" applyAlignment="1" applyProtection="1">
      <alignment horizontal="center" vertical="center"/>
    </xf>
    <xf numFmtId="0" fontId="0" fillId="6" borderId="224" xfId="0" applyFill="1" applyBorder="1" applyAlignment="1" applyProtection="1">
      <alignment horizontal="center" vertical="center"/>
    </xf>
    <xf numFmtId="0" fontId="0" fillId="6" borderId="225" xfId="0" applyFill="1" applyBorder="1" applyAlignment="1" applyProtection="1">
      <alignment horizontal="center" vertical="center"/>
    </xf>
    <xf numFmtId="0" fontId="0" fillId="6" borderId="138" xfId="0" applyFill="1" applyBorder="1" applyAlignment="1" applyProtection="1">
      <alignment horizontal="center" vertical="center"/>
    </xf>
    <xf numFmtId="37" fontId="0" fillId="0" borderId="162" xfId="0" applyNumberFormat="1" applyFill="1" applyBorder="1" applyAlignment="1" applyProtection="1">
      <alignment horizontal="left" vertical="center"/>
    </xf>
    <xf numFmtId="0" fontId="0" fillId="0" borderId="153" xfId="0" applyFill="1" applyBorder="1" applyAlignment="1" applyProtection="1">
      <alignment horizontal="center" vertical="center"/>
    </xf>
    <xf numFmtId="0" fontId="0" fillId="0" borderId="152" xfId="0" applyFill="1" applyBorder="1" applyAlignment="1" applyProtection="1">
      <alignment horizontal="center" vertical="center"/>
    </xf>
    <xf numFmtId="0" fontId="0" fillId="0" borderId="155" xfId="0" applyFill="1" applyBorder="1" applyAlignment="1" applyProtection="1">
      <alignment horizontal="center" vertical="center"/>
    </xf>
    <xf numFmtId="0" fontId="0" fillId="0" borderId="223" xfId="0" applyFill="1" applyBorder="1" applyAlignment="1" applyProtection="1">
      <alignment horizontal="center" vertical="center"/>
    </xf>
    <xf numFmtId="37" fontId="0" fillId="6" borderId="68" xfId="0" applyNumberFormat="1" applyFill="1" applyBorder="1" applyAlignment="1" applyProtection="1">
      <alignment horizontal="left" vertical="center"/>
    </xf>
    <xf numFmtId="0" fontId="0" fillId="7" borderId="153" xfId="0" applyFill="1" applyBorder="1" applyAlignment="1" applyProtection="1">
      <alignment horizontal="center" vertical="center"/>
    </xf>
    <xf numFmtId="0" fontId="0" fillId="7" borderId="152" xfId="0" applyFill="1" applyBorder="1" applyAlignment="1" applyProtection="1">
      <alignment horizontal="center" vertical="center"/>
    </xf>
    <xf numFmtId="0" fontId="0" fillId="7" borderId="155" xfId="0" applyFill="1" applyBorder="1" applyAlignment="1" applyProtection="1">
      <alignment horizontal="center" vertical="center"/>
    </xf>
    <xf numFmtId="0" fontId="0" fillId="7" borderId="141" xfId="0" applyFill="1" applyBorder="1" applyAlignment="1" applyProtection="1">
      <alignment horizontal="center" vertical="center"/>
    </xf>
    <xf numFmtId="0" fontId="0" fillId="7" borderId="223" xfId="0" applyFill="1" applyBorder="1" applyAlignment="1" applyProtection="1">
      <alignment horizontal="center" vertical="center"/>
    </xf>
    <xf numFmtId="0" fontId="0" fillId="6" borderId="141" xfId="0" applyFill="1" applyBorder="1" applyAlignment="1" applyProtection="1">
      <alignment horizontal="center" vertical="center"/>
    </xf>
    <xf numFmtId="0" fontId="0" fillId="7" borderId="226" xfId="0" applyFill="1" applyBorder="1" applyAlignment="1" applyProtection="1">
      <alignment horizontal="center" vertical="center"/>
    </xf>
    <xf numFmtId="0" fontId="0" fillId="7" borderId="227" xfId="0" applyFill="1" applyBorder="1" applyAlignment="1" applyProtection="1">
      <alignment horizontal="center" vertical="center"/>
    </xf>
    <xf numFmtId="0" fontId="0" fillId="7" borderId="228" xfId="0" applyFill="1" applyBorder="1" applyAlignment="1" applyProtection="1">
      <alignment horizontal="center" vertical="center"/>
    </xf>
    <xf numFmtId="0" fontId="0" fillId="7" borderId="51" xfId="0" applyFill="1" applyBorder="1" applyAlignment="1" applyProtection="1">
      <alignment horizontal="center" vertical="center"/>
    </xf>
    <xf numFmtId="0" fontId="0" fillId="7" borderId="229" xfId="0" applyFill="1" applyBorder="1" applyAlignment="1" applyProtection="1">
      <alignment horizontal="center" vertical="center"/>
    </xf>
    <xf numFmtId="37" fontId="0" fillId="7" borderId="135" xfId="0" applyNumberFormat="1" applyFill="1" applyBorder="1" applyAlignment="1" applyProtection="1">
      <alignment horizontal="left" vertical="center"/>
    </xf>
    <xf numFmtId="0" fontId="0" fillId="7" borderId="230" xfId="0" applyFill="1" applyBorder="1" applyAlignment="1" applyProtection="1">
      <alignment horizontal="center" vertical="center"/>
    </xf>
    <xf numFmtId="0" fontId="0" fillId="7" borderId="231" xfId="0" applyFill="1" applyBorder="1" applyAlignment="1" applyProtection="1">
      <alignment horizontal="center" vertical="center"/>
    </xf>
    <xf numFmtId="0" fontId="0" fillId="7" borderId="225" xfId="0" applyFill="1" applyBorder="1" applyAlignment="1" applyProtection="1">
      <alignment horizontal="center" vertical="center"/>
    </xf>
    <xf numFmtId="0" fontId="0" fillId="7" borderId="171" xfId="0" applyFill="1" applyBorder="1" applyAlignment="1" applyProtection="1">
      <alignment horizontal="center" vertical="center"/>
    </xf>
    <xf numFmtId="37" fontId="0" fillId="7" borderId="166" xfId="0" applyNumberFormat="1" applyFill="1" applyBorder="1" applyAlignment="1" applyProtection="1">
      <alignment horizontal="left" vertical="center"/>
    </xf>
    <xf numFmtId="0" fontId="0" fillId="7" borderId="168" xfId="0" applyFill="1" applyBorder="1" applyAlignment="1" applyProtection="1">
      <alignment horizontal="center" vertical="center"/>
    </xf>
    <xf numFmtId="0" fontId="0" fillId="7" borderId="232" xfId="0" applyFill="1" applyBorder="1" applyAlignment="1" applyProtection="1">
      <alignment horizontal="center" vertical="center"/>
    </xf>
    <xf numFmtId="0" fontId="0" fillId="7" borderId="233" xfId="0" applyFill="1" applyBorder="1" applyAlignment="1" applyProtection="1">
      <alignment horizontal="center" vertical="center"/>
    </xf>
    <xf numFmtId="37" fontId="0" fillId="6" borderId="64" xfId="0" applyNumberFormat="1" applyFill="1" applyBorder="1" applyAlignment="1" applyProtection="1">
      <alignment horizontal="left" vertical="center"/>
    </xf>
    <xf numFmtId="0" fontId="0" fillId="6" borderId="234" xfId="0" applyFill="1" applyBorder="1" applyAlignment="1" applyProtection="1">
      <alignment horizontal="center" vertical="center"/>
    </xf>
    <xf numFmtId="0" fontId="0" fillId="6" borderId="235" xfId="0" applyFill="1" applyBorder="1" applyAlignment="1" applyProtection="1">
      <alignment horizontal="center" vertical="center"/>
    </xf>
    <xf numFmtId="0" fontId="0" fillId="6" borderId="236" xfId="0" applyFill="1" applyBorder="1" applyAlignment="1" applyProtection="1">
      <alignment horizontal="center" vertical="center"/>
    </xf>
    <xf numFmtId="0" fontId="0" fillId="6" borderId="43" xfId="0" applyFill="1" applyBorder="1" applyAlignment="1" applyProtection="1">
      <alignment horizontal="center" vertical="center"/>
    </xf>
    <xf numFmtId="0" fontId="0" fillId="6" borderId="66" xfId="0" applyFill="1" applyBorder="1" applyAlignment="1" applyProtection="1">
      <alignment horizontal="center" vertical="center"/>
    </xf>
    <xf numFmtId="37" fontId="0" fillId="0" borderId="136" xfId="0" applyNumberFormat="1" applyFill="1" applyBorder="1" applyAlignment="1" applyProtection="1">
      <alignment horizontal="left" vertical="center"/>
    </xf>
    <xf numFmtId="0" fontId="0" fillId="0" borderId="227" xfId="0" applyFill="1" applyBorder="1" applyAlignment="1" applyProtection="1">
      <alignment horizontal="center" vertical="center"/>
    </xf>
    <xf numFmtId="0" fontId="0" fillId="0" borderId="228" xfId="0" applyFill="1" applyBorder="1" applyAlignment="1" applyProtection="1">
      <alignment horizontal="center" vertical="center"/>
    </xf>
    <xf numFmtId="0" fontId="0" fillId="0" borderId="237" xfId="0" applyFill="1" applyBorder="1" applyAlignment="1" applyProtection="1">
      <alignment horizontal="center" vertical="center"/>
    </xf>
    <xf numFmtId="0" fontId="0" fillId="0" borderId="238" xfId="0" applyFill="1" applyBorder="1" applyAlignment="1" applyProtection="1">
      <alignment horizontal="center" vertical="center"/>
    </xf>
    <xf numFmtId="0" fontId="0" fillId="0" borderId="234" xfId="0" applyFill="1" applyBorder="1" applyAlignment="1" applyProtection="1">
      <alignment horizontal="center" vertical="center"/>
    </xf>
    <xf numFmtId="0" fontId="0" fillId="0" borderId="236" xfId="0" applyFill="1" applyBorder="1" applyAlignment="1" applyProtection="1">
      <alignment horizontal="center" vertical="center"/>
    </xf>
    <xf numFmtId="0" fontId="0" fillId="0" borderId="43" xfId="0" applyFill="1" applyBorder="1" applyAlignment="1" applyProtection="1">
      <alignment horizontal="center" vertical="center"/>
    </xf>
    <xf numFmtId="0" fontId="0" fillId="0" borderId="66" xfId="0" applyFill="1" applyBorder="1" applyAlignment="1" applyProtection="1">
      <alignment horizontal="center" vertical="center"/>
    </xf>
    <xf numFmtId="37" fontId="0" fillId="6" borderId="166" xfId="0" applyNumberFormat="1" applyFill="1" applyBorder="1" applyAlignment="1" applyProtection="1">
      <alignment horizontal="left" vertical="center"/>
    </xf>
    <xf numFmtId="37" fontId="21" fillId="4" borderId="158" xfId="0" applyNumberFormat="1" applyFont="1" applyFill="1" applyBorder="1" applyAlignment="1" applyProtection="1">
      <alignment horizontal="left" vertical="center"/>
    </xf>
    <xf numFmtId="0" fontId="21" fillId="4" borderId="214" xfId="0" applyNumberFormat="1" applyFont="1" applyFill="1" applyBorder="1" applyAlignment="1" applyProtection="1">
      <alignment horizontal="center" vertical="center"/>
    </xf>
    <xf numFmtId="0" fontId="21" fillId="4" borderId="212" xfId="0" applyNumberFormat="1" applyFont="1" applyFill="1" applyBorder="1" applyAlignment="1" applyProtection="1">
      <alignment horizontal="center" vertical="center"/>
    </xf>
    <xf numFmtId="0" fontId="21" fillId="4" borderId="159" xfId="0" applyNumberFormat="1" applyFont="1" applyFill="1" applyBorder="1" applyAlignment="1" applyProtection="1">
      <alignment horizontal="center" vertical="center"/>
    </xf>
    <xf numFmtId="0" fontId="21" fillId="4" borderId="211" xfId="0" applyNumberFormat="1" applyFont="1" applyFill="1" applyBorder="1" applyAlignment="1" applyProtection="1">
      <alignment horizontal="center" vertical="center"/>
    </xf>
    <xf numFmtId="0" fontId="21" fillId="4" borderId="239" xfId="0" applyNumberFormat="1" applyFont="1" applyFill="1" applyBorder="1" applyAlignment="1" applyProtection="1">
      <alignment horizontal="center" vertical="center"/>
    </xf>
    <xf numFmtId="0" fontId="21" fillId="4" borderId="210" xfId="0" applyNumberFormat="1" applyFont="1" applyFill="1" applyBorder="1" applyAlignment="1" applyProtection="1">
      <alignment horizontal="center" vertical="center"/>
    </xf>
    <xf numFmtId="0" fontId="21" fillId="0" borderId="0" xfId="0" applyFont="1" applyAlignment="1">
      <alignment vertical="center"/>
    </xf>
    <xf numFmtId="37" fontId="17" fillId="0" borderId="158" xfId="0" applyNumberFormat="1" applyFont="1" applyFill="1" applyBorder="1" applyAlignment="1" applyProtection="1">
      <alignment horizontal="left" vertical="center"/>
    </xf>
    <xf numFmtId="0" fontId="0" fillId="4" borderId="225" xfId="0" applyFill="1" applyBorder="1" applyAlignment="1" applyProtection="1">
      <alignment horizontal="center" vertical="center"/>
    </xf>
    <xf numFmtId="0" fontId="0" fillId="0" borderId="221" xfId="0" applyFill="1" applyBorder="1" applyAlignment="1" applyProtection="1">
      <alignment horizontal="center" vertical="center"/>
    </xf>
    <xf numFmtId="0" fontId="0" fillId="0" borderId="141" xfId="0" applyFill="1" applyBorder="1" applyAlignment="1" applyProtection="1">
      <alignment horizontal="center" vertical="center"/>
    </xf>
    <xf numFmtId="0" fontId="0" fillId="6" borderId="162" xfId="0" applyNumberFormat="1" applyFill="1" applyBorder="1" applyAlignment="1" applyProtection="1">
      <alignment horizontal="left" vertical="center"/>
    </xf>
    <xf numFmtId="37" fontId="0" fillId="0" borderId="137" xfId="0" applyNumberFormat="1" applyFill="1" applyBorder="1" applyAlignment="1" applyProtection="1">
      <alignment horizontal="left" vertical="center"/>
    </xf>
    <xf numFmtId="0" fontId="0" fillId="0" borderId="225" xfId="0" applyFill="1" applyBorder="1" applyAlignment="1" applyProtection="1">
      <alignment horizontal="center" vertical="center"/>
    </xf>
    <xf numFmtId="0" fontId="0" fillId="0" borderId="53" xfId="0" applyFill="1" applyBorder="1" applyAlignment="1" applyProtection="1">
      <alignment horizontal="center" vertical="center"/>
    </xf>
    <xf numFmtId="0" fontId="0" fillId="0" borderId="52" xfId="0" applyFill="1" applyBorder="1" applyAlignment="1" applyProtection="1">
      <alignment horizontal="center" vertical="center"/>
    </xf>
    <xf numFmtId="37" fontId="0" fillId="0" borderId="240" xfId="0" applyNumberFormat="1" applyFill="1" applyBorder="1" applyAlignment="1" applyProtection="1">
      <alignment horizontal="left" vertical="center"/>
    </xf>
    <xf numFmtId="37" fontId="6" fillId="6" borderId="240" xfId="0" applyNumberFormat="1" applyFont="1" applyFill="1" applyBorder="1" applyAlignment="1" applyProtection="1">
      <alignment horizontal="left" vertical="center"/>
    </xf>
    <xf numFmtId="0" fontId="0" fillId="5" borderId="162" xfId="0" applyNumberFormat="1" applyFill="1" applyBorder="1" applyAlignment="1" applyProtection="1">
      <alignment horizontal="left" vertical="center"/>
    </xf>
    <xf numFmtId="0" fontId="0" fillId="11" borderId="158" xfId="0" applyNumberFormat="1" applyFill="1" applyBorder="1" applyAlignment="1" applyProtection="1">
      <alignment horizontal="left" vertical="center" shrinkToFit="1"/>
    </xf>
    <xf numFmtId="0" fontId="0" fillId="0" borderId="0" xfId="0" applyNumberFormat="1" applyAlignment="1">
      <alignment horizontal="center" vertical="center"/>
    </xf>
    <xf numFmtId="0" fontId="11" fillId="0" borderId="145" xfId="0" applyNumberFormat="1" applyFont="1" applyBorder="1" applyAlignment="1" applyProtection="1">
      <alignment horizontal="center" vertical="center"/>
      <protection locked="0"/>
    </xf>
    <xf numFmtId="0" fontId="11" fillId="0" borderId="60" xfId="1" applyNumberFormat="1" applyFont="1" applyBorder="1" applyAlignment="1" applyProtection="1">
      <alignment horizontal="center" vertical="center"/>
    </xf>
    <xf numFmtId="0" fontId="0" fillId="6" borderId="142" xfId="0" applyFill="1" applyBorder="1" applyAlignment="1" applyProtection="1">
      <alignment horizontal="center" vertical="center"/>
    </xf>
    <xf numFmtId="0" fontId="0" fillId="7" borderId="142" xfId="0" applyFill="1" applyBorder="1" applyAlignment="1" applyProtection="1">
      <alignment horizontal="center" vertical="center"/>
    </xf>
    <xf numFmtId="0" fontId="0" fillId="7" borderId="200" xfId="0" applyFill="1" applyBorder="1" applyAlignment="1" applyProtection="1">
      <alignment horizontal="center" vertical="center"/>
    </xf>
    <xf numFmtId="0" fontId="0" fillId="0" borderId="142" xfId="0" applyFill="1" applyBorder="1" applyAlignment="1" applyProtection="1">
      <alignment horizontal="center" vertical="center"/>
    </xf>
    <xf numFmtId="0" fontId="0" fillId="6" borderId="52" xfId="0" applyFill="1" applyBorder="1" applyAlignment="1" applyProtection="1">
      <alignment horizontal="center" vertical="center"/>
    </xf>
    <xf numFmtId="0" fontId="0" fillId="7" borderId="221" xfId="0" applyFill="1" applyBorder="1" applyAlignment="1" applyProtection="1">
      <alignment horizontal="center" vertical="center"/>
    </xf>
    <xf numFmtId="0" fontId="1" fillId="2" borderId="124" xfId="0" applyNumberFormat="1" applyFont="1" applyFill="1" applyBorder="1" applyAlignment="1">
      <alignment horizontal="left" vertical="center"/>
    </xf>
    <xf numFmtId="0" fontId="1" fillId="2" borderId="124" xfId="0" applyNumberFormat="1" applyFont="1" applyFill="1" applyBorder="1" applyAlignment="1">
      <alignment vertical="center"/>
    </xf>
    <xf numFmtId="0" fontId="1" fillId="2" borderId="124" xfId="0" applyNumberFormat="1" applyFont="1" applyFill="1" applyBorder="1" applyAlignment="1">
      <alignment vertical="center" shrinkToFit="1"/>
    </xf>
    <xf numFmtId="0" fontId="1" fillId="0" borderId="124" xfId="0" applyFont="1" applyBorder="1" applyAlignment="1">
      <alignment horizontal="left" vertical="center"/>
    </xf>
    <xf numFmtId="0" fontId="11" fillId="0" borderId="145" xfId="0" applyNumberFormat="1" applyFont="1" applyBorder="1" applyAlignment="1" applyProtection="1">
      <alignment horizontal="center" vertical="center"/>
    </xf>
    <xf numFmtId="0" fontId="11" fillId="0" borderId="60" xfId="0" applyNumberFormat="1" applyFont="1" applyFill="1" applyBorder="1" applyAlignment="1" applyProtection="1">
      <alignment horizontal="center" vertical="center"/>
    </xf>
    <xf numFmtId="180" fontId="17" fillId="0" borderId="243" xfId="0" applyNumberFormat="1" applyFont="1" applyFill="1" applyBorder="1" applyAlignment="1" applyProtection="1"/>
    <xf numFmtId="2" fontId="17" fillId="0" borderId="172" xfId="0" applyNumberFormat="1" applyFont="1" applyFill="1" applyBorder="1" applyAlignment="1" applyProtection="1"/>
    <xf numFmtId="180" fontId="17" fillId="0" borderId="172" xfId="0" applyNumberFormat="1" applyFont="1" applyFill="1" applyBorder="1" applyAlignment="1" applyProtection="1"/>
    <xf numFmtId="0" fontId="17" fillId="0" borderId="172" xfId="0" applyFont="1" applyFill="1" applyBorder="1" applyAlignment="1" applyProtection="1"/>
    <xf numFmtId="37" fontId="17" fillId="0" borderId="172" xfId="0" applyNumberFormat="1" applyFont="1" applyFill="1" applyBorder="1" applyAlignment="1" applyProtection="1"/>
    <xf numFmtId="0" fontId="11" fillId="0" borderId="30" xfId="1" applyNumberFormat="1" applyFont="1" applyBorder="1" applyAlignment="1" applyProtection="1">
      <alignment horizontal="center" vertical="center"/>
      <protection locked="0"/>
    </xf>
    <xf numFmtId="0" fontId="11" fillId="0" borderId="60" xfId="0" applyNumberFormat="1" applyFont="1" applyBorder="1" applyAlignment="1">
      <alignment horizontal="center" vertical="center"/>
    </xf>
    <xf numFmtId="0" fontId="11" fillId="0" borderId="61" xfId="0" applyNumberFormat="1" applyFont="1" applyBorder="1" applyAlignment="1" applyProtection="1">
      <alignment horizontal="center" vertical="center"/>
    </xf>
    <xf numFmtId="0" fontId="11" fillId="0" borderId="172" xfId="0" applyNumberFormat="1" applyFont="1" applyBorder="1" applyAlignment="1" applyProtection="1">
      <alignment horizontal="center" vertical="center"/>
    </xf>
    <xf numFmtId="0" fontId="11" fillId="0" borderId="60" xfId="1" applyNumberFormat="1" applyFont="1" applyBorder="1" applyAlignment="1">
      <alignment horizontal="center" vertical="center"/>
    </xf>
    <xf numFmtId="0" fontId="11" fillId="0" borderId="172" xfId="0" applyNumberFormat="1" applyFont="1" applyBorder="1" applyAlignment="1" applyProtection="1">
      <alignment horizontal="center" vertical="center"/>
      <protection locked="0"/>
    </xf>
    <xf numFmtId="0" fontId="11" fillId="0" borderId="145" xfId="1" applyNumberFormat="1" applyFont="1" applyBorder="1" applyAlignment="1" applyProtection="1">
      <alignment horizontal="center" vertical="center"/>
    </xf>
    <xf numFmtId="0" fontId="11" fillId="0" borderId="30" xfId="0" applyNumberFormat="1" applyFont="1" applyBorder="1" applyAlignment="1" applyProtection="1">
      <alignment horizontal="center" vertical="center"/>
      <protection locked="0"/>
    </xf>
    <xf numFmtId="0" fontId="11" fillId="0" borderId="0" xfId="0" applyNumberFormat="1" applyFont="1" applyAlignment="1">
      <alignment horizontal="left" vertical="center"/>
    </xf>
    <xf numFmtId="0" fontId="0" fillId="0" borderId="70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9" fillId="0" borderId="0" xfId="0" applyNumberFormat="1" applyFont="1" applyAlignment="1">
      <alignment horizontal="center"/>
    </xf>
    <xf numFmtId="38" fontId="12" fillId="0" borderId="247" xfId="1" applyFont="1" applyBorder="1" applyAlignment="1" applyProtection="1">
      <alignment horizontal="center" vertical="center"/>
    </xf>
    <xf numFmtId="0" fontId="11" fillId="0" borderId="51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right"/>
    </xf>
    <xf numFmtId="0" fontId="12" fillId="0" borderId="1" xfId="0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38" fontId="12" fillId="0" borderId="256" xfId="1" applyFont="1" applyBorder="1" applyAlignment="1" applyProtection="1">
      <alignment horizontal="center" vertical="center"/>
    </xf>
    <xf numFmtId="38" fontId="12" fillId="0" borderId="257" xfId="1" applyFont="1" applyBorder="1" applyAlignment="1" applyProtection="1">
      <alignment horizontal="center" vertical="center"/>
    </xf>
    <xf numFmtId="38" fontId="12" fillId="0" borderId="49" xfId="1" applyFont="1" applyBorder="1" applyAlignment="1" applyProtection="1">
      <alignment horizontal="center" vertical="center"/>
    </xf>
    <xf numFmtId="38" fontId="12" fillId="0" borderId="258" xfId="1" applyFont="1" applyBorder="1" applyAlignment="1" applyProtection="1">
      <alignment horizontal="center" vertical="center"/>
    </xf>
    <xf numFmtId="38" fontId="12" fillId="0" borderId="62" xfId="1" applyFont="1" applyBorder="1" applyAlignment="1" applyProtection="1">
      <alignment horizontal="center" vertical="center"/>
    </xf>
    <xf numFmtId="38" fontId="12" fillId="0" borderId="248" xfId="1" applyFont="1" applyBorder="1" applyAlignment="1" applyProtection="1">
      <alignment horizontal="center" vertical="center"/>
    </xf>
    <xf numFmtId="38" fontId="12" fillId="0" borderId="253" xfId="1" applyFont="1" applyBorder="1" applyAlignment="1" applyProtection="1">
      <alignment horizontal="center" vertic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37" fontId="12" fillId="0" borderId="102" xfId="0" applyNumberFormat="1" applyFont="1" applyBorder="1" applyAlignment="1" applyProtection="1">
      <alignment horizontal="center" vertical="center"/>
    </xf>
    <xf numFmtId="37" fontId="12" fillId="0" borderId="100" xfId="0" applyNumberFormat="1" applyFont="1" applyBorder="1" applyAlignment="1" applyProtection="1">
      <alignment horizontal="center" vertical="center"/>
    </xf>
    <xf numFmtId="38" fontId="12" fillId="0" borderId="217" xfId="1" applyFont="1" applyBorder="1" applyAlignment="1" applyProtection="1">
      <alignment horizontal="center" vertical="center"/>
    </xf>
    <xf numFmtId="38" fontId="12" fillId="0" borderId="26" xfId="1" applyFont="1" applyBorder="1" applyAlignment="1" applyProtection="1">
      <alignment horizontal="center" vertical="center"/>
    </xf>
    <xf numFmtId="38" fontId="12" fillId="0" borderId="218" xfId="1" applyFont="1" applyBorder="1" applyAlignment="1" applyProtection="1">
      <alignment horizontal="center" vertical="center"/>
    </xf>
    <xf numFmtId="38" fontId="12" fillId="0" borderId="93" xfId="1" applyFont="1" applyBorder="1" applyAlignment="1" applyProtection="1">
      <alignment horizontal="center" vertical="center"/>
    </xf>
    <xf numFmtId="38" fontId="12" fillId="0" borderId="96" xfId="1" applyFont="1" applyBorder="1" applyAlignment="1" applyProtection="1">
      <alignment horizontal="center" vertical="center"/>
    </xf>
    <xf numFmtId="38" fontId="12" fillId="0" borderId="98" xfId="1" applyFont="1" applyBorder="1" applyAlignment="1" applyProtection="1">
      <alignment horizontal="center" vertical="center"/>
    </xf>
    <xf numFmtId="38" fontId="12" fillId="0" borderId="95" xfId="1" applyFont="1" applyBorder="1" applyAlignment="1" applyProtection="1">
      <alignment horizontal="center" vertical="center"/>
    </xf>
    <xf numFmtId="38" fontId="12" fillId="0" borderId="90" xfId="1" applyFont="1" applyBorder="1" applyAlignment="1" applyProtection="1">
      <alignment horizontal="center" vertical="center"/>
    </xf>
    <xf numFmtId="37" fontId="12" fillId="0" borderId="252" xfId="0" applyNumberFormat="1" applyFont="1" applyBorder="1" applyAlignment="1" applyProtection="1">
      <alignment horizontal="center" vertical="center"/>
    </xf>
    <xf numFmtId="37" fontId="12" fillId="0" borderId="260" xfId="0" applyNumberFormat="1" applyFont="1" applyBorder="1" applyAlignment="1" applyProtection="1">
      <alignment horizontal="center" vertical="center"/>
    </xf>
    <xf numFmtId="38" fontId="12" fillId="0" borderId="63" xfId="1" applyFont="1" applyBorder="1" applyAlignment="1" applyProtection="1">
      <alignment horizontal="center" vertical="center"/>
    </xf>
    <xf numFmtId="37" fontId="12" fillId="0" borderId="261" xfId="0" applyNumberFormat="1" applyFont="1" applyBorder="1" applyAlignment="1" applyProtection="1">
      <alignment horizontal="center" vertical="center"/>
    </xf>
    <xf numFmtId="37" fontId="12" fillId="0" borderId="262" xfId="0" applyNumberFormat="1" applyFont="1" applyBorder="1" applyAlignment="1" applyProtection="1">
      <alignment horizontal="center" vertical="center"/>
    </xf>
    <xf numFmtId="37" fontId="12" fillId="0" borderId="64" xfId="0" applyNumberFormat="1" applyFont="1" applyBorder="1" applyAlignment="1" applyProtection="1">
      <alignment horizontal="center" vertical="center"/>
    </xf>
    <xf numFmtId="37" fontId="12" fillId="0" borderId="170" xfId="0" applyNumberFormat="1" applyFont="1" applyBorder="1" applyAlignment="1" applyProtection="1">
      <alignment horizontal="center" vertical="center"/>
    </xf>
    <xf numFmtId="40" fontId="12" fillId="0" borderId="67" xfId="1" applyNumberFormat="1" applyFont="1" applyBorder="1" applyAlignment="1" applyProtection="1">
      <alignment horizontal="center" vertical="center"/>
    </xf>
    <xf numFmtId="40" fontId="12" fillId="0" borderId="48" xfId="1" applyNumberFormat="1" applyFont="1" applyBorder="1" applyAlignment="1" applyProtection="1">
      <alignment horizontal="center" vertical="center"/>
    </xf>
    <xf numFmtId="40" fontId="12" fillId="0" borderId="238" xfId="1" applyNumberFormat="1" applyFont="1" applyBorder="1" applyAlignment="1" applyProtection="1">
      <alignment horizontal="center" vertical="center"/>
    </xf>
    <xf numFmtId="40" fontId="12" fillId="0" borderId="43" xfId="1" applyNumberFormat="1" applyFont="1" applyBorder="1" applyAlignment="1" applyProtection="1">
      <alignment horizontal="center" vertical="center"/>
    </xf>
    <xf numFmtId="40" fontId="12" fillId="0" borderId="236" xfId="1" applyNumberFormat="1" applyFont="1" applyBorder="1" applyAlignment="1" applyProtection="1">
      <alignment horizontal="center" vertical="center"/>
    </xf>
    <xf numFmtId="40" fontId="12" fillId="0" borderId="235" xfId="1" applyNumberFormat="1" applyFont="1" applyBorder="1" applyAlignment="1" applyProtection="1">
      <alignment horizontal="center" vertical="center"/>
    </xf>
    <xf numFmtId="40" fontId="12" fillId="0" borderId="234" xfId="1" applyNumberFormat="1" applyFont="1" applyBorder="1" applyAlignment="1" applyProtection="1">
      <alignment horizontal="center" vertical="center"/>
    </xf>
    <xf numFmtId="40" fontId="12" fillId="0" borderId="64" xfId="1" applyNumberFormat="1" applyFont="1" applyBorder="1" applyAlignment="1" applyProtection="1">
      <alignment horizontal="center" vertical="center"/>
    </xf>
    <xf numFmtId="0" fontId="12" fillId="0" borderId="51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82" xfId="0" applyFont="1" applyBorder="1" applyAlignment="1">
      <alignment horizontal="center" vertical="center" shrinkToFit="1"/>
    </xf>
    <xf numFmtId="38" fontId="12" fillId="0" borderId="239" xfId="1" applyFont="1" applyBorder="1" applyAlignment="1" applyProtection="1">
      <alignment horizontal="center" vertical="center"/>
    </xf>
    <xf numFmtId="38" fontId="12" fillId="0" borderId="159" xfId="1" applyFont="1" applyBorder="1" applyAlignment="1" applyProtection="1">
      <alignment horizontal="center" vertical="center"/>
    </xf>
    <xf numFmtId="38" fontId="12" fillId="0" borderId="211" xfId="1" applyFont="1" applyBorder="1" applyAlignment="1">
      <alignment horizontal="center" vertical="center"/>
    </xf>
    <xf numFmtId="38" fontId="12" fillId="0" borderId="267" xfId="1" applyFont="1" applyBorder="1" applyAlignment="1" applyProtection="1">
      <alignment horizontal="center" vertical="center"/>
    </xf>
    <xf numFmtId="38" fontId="12" fillId="0" borderId="54" xfId="1" applyFont="1" applyBorder="1" applyAlignment="1" applyProtection="1">
      <alignment horizontal="center" vertical="center"/>
    </xf>
    <xf numFmtId="38" fontId="12" fillId="0" borderId="55" xfId="1" applyFont="1" applyBorder="1" applyAlignment="1" applyProtection="1">
      <alignment horizontal="center" vertical="center"/>
    </xf>
    <xf numFmtId="38" fontId="12" fillId="0" borderId="156" xfId="1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2" fillId="0" borderId="170" xfId="0" applyFont="1" applyBorder="1" applyAlignment="1">
      <alignment horizontal="center" vertical="center"/>
    </xf>
    <xf numFmtId="38" fontId="12" fillId="0" borderId="235" xfId="1" applyFont="1" applyBorder="1" applyAlignment="1">
      <alignment horizontal="center" vertical="center"/>
    </xf>
    <xf numFmtId="38" fontId="12" fillId="0" borderId="234" xfId="1" applyFont="1" applyBorder="1" applyAlignment="1">
      <alignment horizontal="center" vertical="center"/>
    </xf>
    <xf numFmtId="38" fontId="12" fillId="0" borderId="66" xfId="1" applyFont="1" applyBorder="1" applyAlignment="1">
      <alignment horizontal="center" vertical="center"/>
    </xf>
    <xf numFmtId="38" fontId="12" fillId="0" borderId="48" xfId="1" applyFont="1" applyBorder="1" applyAlignment="1">
      <alignment horizontal="center" vertical="center"/>
    </xf>
    <xf numFmtId="38" fontId="12" fillId="0" borderId="238" xfId="1" applyFont="1" applyBorder="1" applyAlignment="1">
      <alignment horizontal="center" vertical="center"/>
    </xf>
    <xf numFmtId="38" fontId="12" fillId="0" borderId="236" xfId="1" applyFont="1" applyBorder="1" applyAlignment="1">
      <alignment horizontal="center" vertical="center"/>
    </xf>
    <xf numFmtId="0" fontId="12" fillId="0" borderId="269" xfId="0" applyFont="1" applyBorder="1" applyAlignment="1">
      <alignment horizontal="center" vertical="center" shrinkToFit="1"/>
    </xf>
    <xf numFmtId="0" fontId="12" fillId="0" borderId="255" xfId="0" applyFont="1" applyBorder="1" applyAlignment="1">
      <alignment horizontal="center" vertical="center" shrinkToFit="1"/>
    </xf>
    <xf numFmtId="0" fontId="12" fillId="0" borderId="245" xfId="0" applyFont="1" applyBorder="1" applyAlignment="1">
      <alignment horizontal="center" vertical="center" shrinkToFit="1"/>
    </xf>
    <xf numFmtId="0" fontId="12" fillId="0" borderId="244" xfId="0" applyFont="1" applyBorder="1" applyAlignment="1">
      <alignment horizontal="center" vertical="center" shrinkToFit="1"/>
    </xf>
    <xf numFmtId="0" fontId="12" fillId="0" borderId="246" xfId="0" applyFont="1" applyBorder="1" applyAlignment="1">
      <alignment horizontal="center" vertical="center" shrinkToFit="1"/>
    </xf>
    <xf numFmtId="0" fontId="12" fillId="0" borderId="270" xfId="0" applyFont="1" applyBorder="1" applyAlignment="1">
      <alignment horizontal="center" vertical="center" shrinkToFit="1"/>
    </xf>
    <xf numFmtId="0" fontId="12" fillId="0" borderId="251" xfId="0" applyFont="1" applyBorder="1" applyAlignment="1">
      <alignment horizontal="center" vertical="center" shrinkToFit="1"/>
    </xf>
    <xf numFmtId="38" fontId="12" fillId="0" borderId="91" xfId="1" applyFont="1" applyBorder="1" applyAlignment="1" applyProtection="1">
      <alignment horizontal="center" vertical="center"/>
    </xf>
    <xf numFmtId="38" fontId="12" fillId="0" borderId="271" xfId="1" applyFont="1" applyBorder="1" applyAlignment="1" applyProtection="1">
      <alignment horizontal="center" vertical="center"/>
    </xf>
    <xf numFmtId="0" fontId="12" fillId="0" borderId="252" xfId="0" applyFont="1" applyBorder="1" applyAlignment="1">
      <alignment horizontal="center" vertical="center" shrinkToFit="1"/>
    </xf>
    <xf numFmtId="38" fontId="12" fillId="0" borderId="272" xfId="1" applyFont="1" applyBorder="1" applyAlignment="1" applyProtection="1">
      <alignment horizontal="center" vertical="center"/>
    </xf>
    <xf numFmtId="38" fontId="12" fillId="0" borderId="273" xfId="1" applyFont="1" applyBorder="1" applyAlignment="1" applyProtection="1">
      <alignment horizontal="center" vertical="center"/>
    </xf>
    <xf numFmtId="40" fontId="12" fillId="0" borderId="237" xfId="0" applyNumberFormat="1" applyFont="1" applyBorder="1" applyAlignment="1">
      <alignment horizontal="center" vertical="center"/>
    </xf>
    <xf numFmtId="40" fontId="12" fillId="0" borderId="226" xfId="0" applyNumberFormat="1" applyFont="1" applyBorder="1" applyAlignment="1">
      <alignment horizontal="center" vertical="center"/>
    </xf>
    <xf numFmtId="40" fontId="12" fillId="0" borderId="228" xfId="0" applyNumberFormat="1" applyFont="1" applyBorder="1" applyAlignment="1">
      <alignment horizontal="center" vertical="center"/>
    </xf>
    <xf numFmtId="40" fontId="12" fillId="0" borderId="227" xfId="0" applyNumberFormat="1" applyFont="1" applyBorder="1" applyAlignment="1">
      <alignment horizontal="center" vertical="center"/>
    </xf>
    <xf numFmtId="40" fontId="12" fillId="0" borderId="274" xfId="0" applyNumberFormat="1" applyFont="1" applyBorder="1" applyAlignment="1">
      <alignment horizontal="center" vertical="center"/>
    </xf>
    <xf numFmtId="178" fontId="12" fillId="0" borderId="275" xfId="1" applyNumberFormat="1" applyFont="1" applyBorder="1" applyAlignment="1" applyProtection="1">
      <alignment horizontal="center" vertical="center"/>
    </xf>
    <xf numFmtId="178" fontId="12" fillId="0" borderId="48" xfId="1" applyNumberFormat="1" applyFont="1" applyBorder="1" applyAlignment="1" applyProtection="1">
      <alignment horizontal="center" vertical="center"/>
    </xf>
    <xf numFmtId="0" fontId="9" fillId="0" borderId="18" xfId="0" applyNumberFormat="1" applyFont="1" applyFill="1" applyBorder="1" applyAlignment="1" applyProtection="1">
      <alignment horizontal="center" vertical="center"/>
    </xf>
    <xf numFmtId="0" fontId="9" fillId="0" borderId="191" xfId="0" applyNumberFormat="1" applyFont="1" applyFill="1" applyBorder="1" applyAlignment="1" applyProtection="1">
      <alignment horizontal="center" vertical="center"/>
    </xf>
    <xf numFmtId="0" fontId="11" fillId="0" borderId="27" xfId="0" applyNumberFormat="1" applyFont="1" applyBorder="1" applyAlignment="1" applyProtection="1">
      <alignment horizontal="center" vertical="center"/>
    </xf>
    <xf numFmtId="0" fontId="0" fillId="5" borderId="240" xfId="0" applyNumberFormat="1" applyFill="1" applyBorder="1" applyAlignment="1" applyProtection="1">
      <alignment horizontal="left" vertical="center"/>
    </xf>
    <xf numFmtId="0" fontId="0" fillId="7" borderId="154" xfId="0" applyFill="1" applyBorder="1" applyAlignment="1" applyProtection="1">
      <alignment horizontal="center" vertical="center"/>
    </xf>
    <xf numFmtId="0" fontId="1" fillId="0" borderId="60" xfId="0" applyFont="1" applyBorder="1" applyAlignment="1">
      <alignment horizontal="center" wrapText="1"/>
    </xf>
    <xf numFmtId="0" fontId="1" fillId="0" borderId="146" xfId="0" applyFont="1" applyBorder="1" applyAlignment="1">
      <alignment horizontal="center" wrapText="1"/>
    </xf>
    <xf numFmtId="0" fontId="1" fillId="4" borderId="63" xfId="0" applyFont="1" applyFill="1" applyBorder="1" applyAlignment="1"/>
    <xf numFmtId="0" fontId="9" fillId="0" borderId="9" xfId="1" applyNumberFormat="1" applyFont="1" applyFill="1" applyBorder="1" applyAlignment="1" applyProtection="1">
      <alignment horizontal="center" vertical="center"/>
    </xf>
    <xf numFmtId="176" fontId="1" fillId="5" borderId="67" xfId="0" applyNumberFormat="1" applyFont="1" applyFill="1" applyBorder="1" applyAlignment="1" applyProtection="1">
      <alignment horizontal="left" vertical="center"/>
      <protection locked="0"/>
    </xf>
    <xf numFmtId="0" fontId="1" fillId="2" borderId="86" xfId="0" applyFont="1" applyFill="1" applyBorder="1" applyAlignment="1" applyProtection="1">
      <alignment horizontal="left" vertical="center"/>
      <protection locked="0"/>
    </xf>
    <xf numFmtId="0" fontId="17" fillId="0" borderId="75" xfId="0" applyFont="1" applyFill="1" applyBorder="1" applyAlignment="1" applyProtection="1"/>
    <xf numFmtId="0" fontId="17" fillId="5" borderId="203" xfId="0" applyFont="1" applyFill="1" applyBorder="1" applyAlignment="1" applyProtection="1"/>
    <xf numFmtId="0" fontId="17" fillId="5" borderId="34" xfId="0" applyFont="1" applyFill="1" applyBorder="1" applyAlignment="1" applyProtection="1"/>
    <xf numFmtId="0" fontId="17" fillId="5" borderId="144" xfId="0" applyFont="1" applyFill="1" applyBorder="1" applyAlignment="1" applyProtection="1"/>
    <xf numFmtId="0" fontId="17" fillId="5" borderId="243" xfId="0" applyFont="1" applyFill="1" applyBorder="1" applyAlignment="1" applyProtection="1"/>
    <xf numFmtId="0" fontId="17" fillId="5" borderId="216" xfId="0" applyFont="1" applyFill="1" applyBorder="1" applyAlignment="1" applyProtection="1"/>
    <xf numFmtId="0" fontId="17" fillId="5" borderId="60" xfId="1" applyNumberFormat="1" applyFont="1" applyFill="1" applyBorder="1" applyAlignment="1" applyProtection="1"/>
    <xf numFmtId="0" fontId="17" fillId="5" borderId="77" xfId="0" applyFont="1" applyFill="1" applyBorder="1" applyAlignment="1" applyProtection="1">
      <alignment horizontal="left"/>
    </xf>
    <xf numFmtId="0" fontId="0" fillId="0" borderId="281" xfId="0" applyFill="1" applyBorder="1" applyAlignment="1" applyProtection="1">
      <alignment horizontal="center" vertical="center"/>
    </xf>
    <xf numFmtId="0" fontId="0" fillId="0" borderId="282" xfId="0" applyFill="1" applyBorder="1" applyAlignment="1" applyProtection="1">
      <alignment horizontal="center" vertical="center"/>
    </xf>
    <xf numFmtId="0" fontId="0" fillId="0" borderId="230" xfId="0" applyFill="1" applyBorder="1" applyAlignment="1" applyProtection="1">
      <alignment horizontal="center" vertical="center"/>
    </xf>
    <xf numFmtId="0" fontId="0" fillId="0" borderId="231" xfId="0" applyFill="1" applyBorder="1" applyAlignment="1" applyProtection="1">
      <alignment horizontal="center" vertical="center"/>
    </xf>
    <xf numFmtId="0" fontId="0" fillId="0" borderId="249" xfId="0" applyFill="1" applyBorder="1" applyAlignment="1" applyProtection="1">
      <alignment horizontal="center" vertical="center"/>
    </xf>
    <xf numFmtId="0" fontId="0" fillId="0" borderId="42" xfId="0" applyFill="1" applyBorder="1" applyAlignment="1" applyProtection="1">
      <alignment horizontal="center" vertical="center"/>
    </xf>
    <xf numFmtId="0" fontId="0" fillId="0" borderId="171" xfId="0" applyFill="1" applyBorder="1" applyAlignment="1" applyProtection="1">
      <alignment horizontal="center" vertical="center"/>
    </xf>
    <xf numFmtId="0" fontId="0" fillId="0" borderId="82" xfId="0" applyFill="1" applyBorder="1" applyAlignment="1" applyProtection="1">
      <alignment horizontal="left" vertical="center"/>
    </xf>
    <xf numFmtId="0" fontId="0" fillId="6" borderId="154" xfId="0" applyFill="1" applyBorder="1" applyAlignment="1" applyProtection="1">
      <alignment horizontal="center" vertical="center"/>
    </xf>
    <xf numFmtId="0" fontId="0" fillId="6" borderId="83" xfId="0" applyFill="1" applyBorder="1" applyAlignment="1" applyProtection="1">
      <alignment horizontal="left" vertical="center"/>
    </xf>
    <xf numFmtId="0" fontId="0" fillId="7" borderId="83" xfId="0" applyFill="1" applyBorder="1" applyAlignment="1" applyProtection="1">
      <alignment horizontal="left" vertical="center"/>
    </xf>
    <xf numFmtId="0" fontId="0" fillId="6" borderId="162" xfId="0" applyFill="1" applyBorder="1" applyAlignment="1" applyProtection="1">
      <alignment horizontal="center" vertical="center"/>
    </xf>
    <xf numFmtId="0" fontId="0" fillId="7" borderId="162" xfId="0" applyFill="1" applyBorder="1" applyAlignment="1" applyProtection="1">
      <alignment horizontal="center" vertical="center"/>
    </xf>
    <xf numFmtId="0" fontId="0" fillId="0" borderId="283" xfId="0" applyFill="1" applyBorder="1" applyAlignment="1" applyProtection="1">
      <alignment horizontal="center" vertical="center"/>
    </xf>
    <xf numFmtId="0" fontId="0" fillId="0" borderId="226" xfId="0" applyFill="1" applyBorder="1" applyAlignment="1" applyProtection="1">
      <alignment horizontal="center" vertical="center"/>
    </xf>
    <xf numFmtId="0" fontId="0" fillId="0" borderId="51" xfId="0" applyFill="1" applyBorder="1" applyAlignment="1" applyProtection="1">
      <alignment horizontal="center" vertical="center"/>
    </xf>
    <xf numFmtId="0" fontId="0" fillId="0" borderId="229" xfId="0" applyFill="1" applyBorder="1" applyAlignment="1" applyProtection="1">
      <alignment horizontal="center" vertical="center"/>
    </xf>
    <xf numFmtId="0" fontId="0" fillId="7" borderId="81" xfId="0" applyFill="1" applyBorder="1" applyAlignment="1" applyProtection="1">
      <alignment horizontal="left" vertical="center"/>
    </xf>
    <xf numFmtId="0" fontId="0" fillId="6" borderId="284" xfId="0" applyFill="1" applyBorder="1" applyAlignment="1" applyProtection="1">
      <alignment horizontal="center" vertical="center"/>
    </xf>
    <xf numFmtId="0" fontId="0" fillId="6" borderId="190" xfId="0" applyFill="1" applyBorder="1" applyAlignment="1" applyProtection="1">
      <alignment horizontal="left" vertical="center"/>
    </xf>
    <xf numFmtId="0" fontId="0" fillId="0" borderId="154" xfId="0" applyFill="1" applyBorder="1" applyAlignment="1" applyProtection="1">
      <alignment horizontal="center" vertical="center"/>
    </xf>
    <xf numFmtId="0" fontId="0" fillId="0" borderId="83" xfId="0" applyFill="1" applyBorder="1" applyAlignment="1" applyProtection="1">
      <alignment horizontal="left" vertical="center"/>
    </xf>
    <xf numFmtId="0" fontId="0" fillId="6" borderId="37" xfId="0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center" vertical="center"/>
    </xf>
    <xf numFmtId="0" fontId="0" fillId="6" borderId="159" xfId="0" applyFill="1" applyBorder="1" applyAlignment="1" applyProtection="1">
      <alignment horizontal="center" vertical="center"/>
    </xf>
    <xf numFmtId="0" fontId="0" fillId="6" borderId="211" xfId="0" applyFill="1" applyBorder="1" applyAlignment="1" applyProtection="1">
      <alignment horizontal="center" vertical="center"/>
    </xf>
    <xf numFmtId="0" fontId="0" fillId="6" borderId="215" xfId="0" applyFill="1" applyBorder="1" applyAlignment="1" applyProtection="1">
      <alignment horizontal="center" vertical="center"/>
    </xf>
    <xf numFmtId="0" fontId="0" fillId="6" borderId="86" xfId="0" applyFill="1" applyBorder="1" applyAlignment="1" applyProtection="1">
      <alignment horizontal="center" vertical="center"/>
    </xf>
    <xf numFmtId="0" fontId="0" fillId="6" borderId="71" xfId="0" applyFill="1" applyBorder="1" applyAlignment="1" applyProtection="1">
      <alignment horizontal="center" vertical="center"/>
    </xf>
    <xf numFmtId="0" fontId="0" fillId="6" borderId="70" xfId="0" applyFill="1" applyBorder="1" applyAlignment="1" applyProtection="1">
      <alignment horizontal="center" vertical="center"/>
    </xf>
    <xf numFmtId="0" fontId="0" fillId="6" borderId="35" xfId="0" applyFill="1" applyBorder="1" applyAlignment="1" applyProtection="1">
      <alignment horizontal="left" vertical="center"/>
    </xf>
    <xf numFmtId="0" fontId="0" fillId="7" borderId="174" xfId="0" applyFill="1" applyBorder="1" applyAlignment="1" applyProtection="1">
      <alignment horizontal="center" vertical="center"/>
    </xf>
    <xf numFmtId="0" fontId="0" fillId="7" borderId="173" xfId="0" applyFill="1" applyBorder="1" applyAlignment="1" applyProtection="1">
      <alignment horizontal="center" vertical="center"/>
    </xf>
    <xf numFmtId="0" fontId="0" fillId="6" borderId="285" xfId="0" applyFill="1" applyBorder="1" applyAlignment="1" applyProtection="1">
      <alignment horizontal="center" vertical="center"/>
    </xf>
    <xf numFmtId="0" fontId="0" fillId="6" borderId="286" xfId="0" applyFill="1" applyBorder="1" applyAlignment="1" applyProtection="1">
      <alignment horizontal="center" vertical="center"/>
    </xf>
    <xf numFmtId="0" fontId="0" fillId="6" borderId="287" xfId="0" applyFill="1" applyBorder="1" applyAlignment="1" applyProtection="1">
      <alignment horizontal="center" vertical="center"/>
    </xf>
    <xf numFmtId="0" fontId="0" fillId="7" borderId="214" xfId="0" applyFill="1" applyBorder="1" applyAlignment="1" applyProtection="1">
      <alignment horizontal="center" vertical="center"/>
    </xf>
    <xf numFmtId="0" fontId="0" fillId="7" borderId="161" xfId="0" applyFill="1" applyBorder="1" applyAlignment="1" applyProtection="1">
      <alignment horizontal="center" vertical="center"/>
    </xf>
    <xf numFmtId="0" fontId="0" fillId="7" borderId="212" xfId="0" applyFill="1" applyBorder="1" applyAlignment="1" applyProtection="1">
      <alignment horizontal="center" vertical="center"/>
    </xf>
    <xf numFmtId="0" fontId="0" fillId="7" borderId="281" xfId="0" applyFill="1" applyBorder="1" applyAlignment="1" applyProtection="1">
      <alignment horizontal="center" vertical="center"/>
    </xf>
    <xf numFmtId="0" fontId="0" fillId="7" borderId="282" xfId="0" applyFill="1" applyBorder="1" applyAlignment="1" applyProtection="1">
      <alignment horizontal="center" vertical="center"/>
    </xf>
    <xf numFmtId="0" fontId="0" fillId="7" borderId="82" xfId="0" applyFill="1" applyBorder="1" applyAlignment="1" applyProtection="1">
      <alignment horizontal="left" vertical="center"/>
    </xf>
    <xf numFmtId="0" fontId="0" fillId="4" borderId="152" xfId="0" applyFill="1" applyBorder="1" applyAlignment="1" applyProtection="1">
      <alignment horizontal="center" vertical="center"/>
    </xf>
    <xf numFmtId="0" fontId="0" fillId="4" borderId="141" xfId="0" applyFill="1" applyBorder="1" applyAlignment="1" applyProtection="1">
      <alignment horizontal="center" vertical="center"/>
    </xf>
    <xf numFmtId="0" fontId="0" fillId="0" borderId="173" xfId="0" applyFill="1" applyBorder="1" applyAlignment="1" applyProtection="1">
      <alignment horizontal="center" vertical="center"/>
    </xf>
    <xf numFmtId="0" fontId="0" fillId="0" borderId="167" xfId="0" applyFill="1" applyBorder="1" applyAlignment="1" applyProtection="1">
      <alignment horizontal="center" vertical="center"/>
    </xf>
    <xf numFmtId="0" fontId="0" fillId="7" borderId="84" xfId="0" applyFill="1" applyBorder="1" applyAlignment="1" applyProtection="1">
      <alignment horizontal="left" vertical="center"/>
    </xf>
    <xf numFmtId="0" fontId="0" fillId="6" borderId="288" xfId="0" applyFill="1" applyBorder="1" applyAlignment="1" applyProtection="1">
      <alignment horizontal="center" vertical="center"/>
    </xf>
    <xf numFmtId="0" fontId="0" fillId="6" borderId="67" xfId="0" applyFill="1" applyBorder="1" applyAlignment="1" applyProtection="1">
      <alignment horizontal="center" vertical="center"/>
    </xf>
    <xf numFmtId="0" fontId="0" fillId="6" borderId="48" xfId="0" applyFill="1" applyBorder="1" applyAlignment="1" applyProtection="1">
      <alignment horizontal="left" vertical="center"/>
    </xf>
    <xf numFmtId="0" fontId="0" fillId="0" borderId="199" xfId="0" applyFill="1" applyBorder="1" applyAlignment="1" applyProtection="1">
      <alignment horizontal="center" vertical="center"/>
    </xf>
    <xf numFmtId="0" fontId="0" fillId="0" borderId="55" xfId="0" applyFill="1" applyBorder="1" applyAlignment="1" applyProtection="1">
      <alignment horizontal="center" vertical="center"/>
    </xf>
    <xf numFmtId="0" fontId="0" fillId="0" borderId="81" xfId="0" applyFill="1" applyBorder="1" applyAlignment="1" applyProtection="1">
      <alignment horizontal="left" vertical="center"/>
    </xf>
    <xf numFmtId="0" fontId="0" fillId="6" borderId="174" xfId="0" applyFill="1" applyBorder="1" applyAlignment="1" applyProtection="1">
      <alignment horizontal="center" vertical="center"/>
    </xf>
    <xf numFmtId="0" fontId="0" fillId="6" borderId="173" xfId="0" applyFill="1" applyBorder="1" applyAlignment="1" applyProtection="1">
      <alignment horizontal="center" vertical="center"/>
    </xf>
    <xf numFmtId="0" fontId="0" fillId="6" borderId="168" xfId="0" applyFill="1" applyBorder="1" applyAlignment="1" applyProtection="1">
      <alignment horizontal="center" vertical="center"/>
    </xf>
    <xf numFmtId="0" fontId="0" fillId="6" borderId="232" xfId="0" applyFill="1" applyBorder="1" applyAlignment="1" applyProtection="1">
      <alignment horizontal="center" vertical="center"/>
    </xf>
    <xf numFmtId="0" fontId="0" fillId="6" borderId="289" xfId="0" applyFill="1" applyBorder="1" applyAlignment="1" applyProtection="1">
      <alignment horizontal="center" vertical="center"/>
    </xf>
    <xf numFmtId="0" fontId="0" fillId="6" borderId="167" xfId="0" applyFill="1" applyBorder="1" applyAlignment="1" applyProtection="1">
      <alignment horizontal="center" vertical="center"/>
    </xf>
    <xf numFmtId="0" fontId="0" fillId="6" borderId="233" xfId="0" applyFill="1" applyBorder="1" applyAlignment="1" applyProtection="1">
      <alignment horizontal="center" vertical="center"/>
    </xf>
    <xf numFmtId="0" fontId="0" fillId="6" borderId="84" xfId="0" applyFill="1" applyBorder="1" applyAlignment="1" applyProtection="1">
      <alignment horizontal="left" vertical="center"/>
    </xf>
    <xf numFmtId="0" fontId="0" fillId="4" borderId="173" xfId="0" applyFill="1" applyBorder="1" applyAlignment="1" applyProtection="1">
      <alignment horizontal="center" vertical="center"/>
    </xf>
    <xf numFmtId="0" fontId="0" fillId="4" borderId="168" xfId="0" applyFill="1" applyBorder="1" applyAlignment="1" applyProtection="1">
      <alignment horizontal="center" vertical="center"/>
    </xf>
    <xf numFmtId="0" fontId="0" fillId="4" borderId="232" xfId="0" applyFill="1" applyBorder="1" applyAlignment="1" applyProtection="1">
      <alignment horizontal="center" vertical="center"/>
    </xf>
    <xf numFmtId="0" fontId="0" fillId="4" borderId="289" xfId="0" applyFill="1" applyBorder="1" applyAlignment="1" applyProtection="1">
      <alignment horizontal="center" vertical="center"/>
    </xf>
    <xf numFmtId="0" fontId="0" fillId="4" borderId="167" xfId="0" applyFill="1" applyBorder="1" applyAlignment="1" applyProtection="1">
      <alignment horizontal="center" vertical="center"/>
    </xf>
    <xf numFmtId="0" fontId="0" fillId="4" borderId="233" xfId="0" applyFill="1" applyBorder="1" applyAlignment="1" applyProtection="1">
      <alignment horizontal="center" vertical="center"/>
    </xf>
    <xf numFmtId="0" fontId="0" fillId="0" borderId="224" xfId="0" applyFill="1" applyBorder="1" applyAlignment="1" applyProtection="1">
      <alignment horizontal="center" vertical="center"/>
    </xf>
    <xf numFmtId="0" fontId="0" fillId="0" borderId="192" xfId="0" applyFill="1" applyBorder="1" applyAlignment="1" applyProtection="1">
      <alignment horizontal="center" vertical="center"/>
    </xf>
    <xf numFmtId="0" fontId="0" fillId="0" borderId="190" xfId="0" applyFill="1" applyBorder="1" applyAlignment="1" applyProtection="1">
      <alignment horizontal="left" vertical="center"/>
    </xf>
    <xf numFmtId="0" fontId="0" fillId="4" borderId="83" xfId="0" applyFill="1" applyBorder="1" applyAlignment="1" applyProtection="1">
      <alignment horizontal="left" vertical="center"/>
    </xf>
    <xf numFmtId="0" fontId="0" fillId="0" borderId="54" xfId="0" applyFill="1" applyBorder="1" applyAlignment="1" applyProtection="1">
      <alignment horizontal="center" vertical="center"/>
    </xf>
    <xf numFmtId="0" fontId="0" fillId="0" borderId="156" xfId="0" applyFill="1" applyBorder="1" applyAlignment="1" applyProtection="1">
      <alignment horizontal="center" vertical="center"/>
    </xf>
    <xf numFmtId="0" fontId="0" fillId="0" borderId="290" xfId="0" applyFill="1" applyBorder="1" applyAlignment="1" applyProtection="1">
      <alignment horizontal="center" vertical="center"/>
    </xf>
    <xf numFmtId="0" fontId="0" fillId="0" borderId="291" xfId="0" applyFill="1" applyBorder="1" applyAlignment="1" applyProtection="1">
      <alignment horizontal="center" vertical="center"/>
    </xf>
    <xf numFmtId="0" fontId="0" fillId="0" borderId="193" xfId="0" applyFill="1" applyBorder="1" applyAlignment="1" applyProtection="1">
      <alignment horizontal="left" vertical="center"/>
    </xf>
    <xf numFmtId="0" fontId="0" fillId="6" borderId="192" xfId="0" applyFill="1" applyBorder="1" applyAlignment="1" applyProtection="1">
      <alignment horizontal="center" vertical="center"/>
    </xf>
    <xf numFmtId="0" fontId="0" fillId="6" borderId="290" xfId="0" applyFill="1" applyBorder="1" applyAlignment="1" applyProtection="1">
      <alignment horizontal="center" vertical="center"/>
    </xf>
    <xf numFmtId="0" fontId="0" fillId="6" borderId="55" xfId="0" applyFill="1" applyBorder="1" applyAlignment="1" applyProtection="1">
      <alignment horizontal="center" vertical="center"/>
    </xf>
    <xf numFmtId="0" fontId="0" fillId="6" borderId="156" xfId="0" applyFill="1" applyBorder="1" applyAlignment="1" applyProtection="1">
      <alignment horizontal="center" vertical="center"/>
    </xf>
    <xf numFmtId="0" fontId="0" fillId="6" borderId="54" xfId="0" applyFill="1" applyBorder="1" applyAlignment="1" applyProtection="1">
      <alignment horizontal="center" vertical="center"/>
    </xf>
    <xf numFmtId="0" fontId="0" fillId="6" borderId="164" xfId="0" applyFill="1" applyBorder="1" applyAlignment="1" applyProtection="1">
      <alignment horizontal="center" vertical="center"/>
    </xf>
    <xf numFmtId="0" fontId="0" fillId="6" borderId="291" xfId="0" applyFill="1" applyBorder="1" applyAlignment="1" applyProtection="1">
      <alignment horizontal="center" vertical="center"/>
    </xf>
    <xf numFmtId="0" fontId="0" fillId="6" borderId="193" xfId="0" applyFill="1" applyBorder="1" applyAlignment="1" applyProtection="1">
      <alignment horizontal="left" vertical="center"/>
    </xf>
    <xf numFmtId="0" fontId="0" fillId="0" borderId="139" xfId="0" applyFill="1" applyBorder="1" applyAlignment="1" applyProtection="1">
      <alignment horizontal="left" vertical="center"/>
    </xf>
    <xf numFmtId="0" fontId="0" fillId="0" borderId="142" xfId="0" applyFill="1" applyBorder="1" applyAlignment="1" applyProtection="1">
      <alignment horizontal="left" vertical="center"/>
    </xf>
    <xf numFmtId="0" fontId="0" fillId="0" borderId="142" xfId="0" applyFill="1" applyBorder="1" applyAlignment="1" applyProtection="1">
      <alignment horizontal="left" vertical="center" shrinkToFit="1"/>
    </xf>
    <xf numFmtId="0" fontId="0" fillId="7" borderId="54" xfId="0" applyFill="1" applyBorder="1" applyAlignment="1" applyProtection="1">
      <alignment horizontal="center" vertical="center" shrinkToFit="1"/>
    </xf>
    <xf numFmtId="0" fontId="0" fillId="7" borderId="55" xfId="0" applyFill="1" applyBorder="1" applyAlignment="1" applyProtection="1">
      <alignment horizontal="center" vertical="center" shrinkToFit="1"/>
    </xf>
    <xf numFmtId="0" fontId="0" fillId="7" borderId="291" xfId="0" applyFill="1" applyBorder="1" applyAlignment="1" applyProtection="1">
      <alignment horizontal="center" vertical="center" shrinkToFit="1"/>
    </xf>
    <xf numFmtId="0" fontId="0" fillId="7" borderId="156" xfId="0" applyFill="1" applyBorder="1" applyAlignment="1" applyProtection="1">
      <alignment horizontal="center" vertical="center" shrinkToFit="1"/>
    </xf>
    <xf numFmtId="0" fontId="0" fillId="7" borderId="290" xfId="0" applyFill="1" applyBorder="1" applyAlignment="1" applyProtection="1">
      <alignment horizontal="center" vertical="center" shrinkToFit="1"/>
    </xf>
    <xf numFmtId="0" fontId="0" fillId="7" borderId="165" xfId="0" applyFill="1" applyBorder="1" applyAlignment="1" applyProtection="1">
      <alignment horizontal="left" vertical="center" shrinkToFit="1"/>
    </xf>
    <xf numFmtId="0" fontId="9" fillId="0" borderId="25" xfId="0" applyNumberFormat="1" applyFont="1" applyBorder="1" applyAlignment="1" applyProtection="1">
      <alignment horizontal="center" vertical="center"/>
    </xf>
    <xf numFmtId="0" fontId="12" fillId="0" borderId="292" xfId="0" applyFont="1" applyBorder="1" applyAlignment="1">
      <alignment horizontal="center" vertical="center" shrinkToFit="1"/>
    </xf>
    <xf numFmtId="0" fontId="12" fillId="0" borderId="254" xfId="0" applyFont="1" applyBorder="1" applyAlignment="1">
      <alignment horizontal="center" vertical="center" shrinkToFit="1"/>
    </xf>
    <xf numFmtId="0" fontId="12" fillId="0" borderId="244" xfId="0" applyFont="1" applyFill="1" applyBorder="1" applyAlignment="1">
      <alignment horizontal="center" vertical="center" shrinkToFit="1"/>
    </xf>
    <xf numFmtId="0" fontId="12" fillId="0" borderId="245" xfId="0" applyFont="1" applyFill="1" applyBorder="1" applyAlignment="1">
      <alignment horizontal="center" vertical="center" shrinkToFit="1"/>
    </xf>
    <xf numFmtId="0" fontId="12" fillId="0" borderId="246" xfId="0" applyFont="1" applyFill="1" applyBorder="1" applyAlignment="1">
      <alignment horizontal="center" vertical="center" shrinkToFit="1"/>
    </xf>
    <xf numFmtId="0" fontId="12" fillId="0" borderId="250" xfId="0" applyFont="1" applyFill="1" applyBorder="1" applyAlignment="1">
      <alignment horizontal="center" vertical="center" shrinkToFit="1"/>
    </xf>
    <xf numFmtId="0" fontId="12" fillId="0" borderId="254" xfId="0" applyFont="1" applyFill="1" applyBorder="1" applyAlignment="1">
      <alignment horizontal="center" vertical="center" shrinkToFit="1"/>
    </xf>
    <xf numFmtId="180" fontId="0" fillId="4" borderId="152" xfId="0" applyNumberFormat="1" applyFill="1" applyBorder="1" applyAlignment="1">
      <alignment horizontal="center" vertical="center"/>
    </xf>
    <xf numFmtId="180" fontId="0" fillId="4" borderId="153" xfId="0" applyNumberFormat="1" applyFill="1" applyBorder="1" applyAlignment="1">
      <alignment horizontal="center" vertical="center"/>
    </xf>
    <xf numFmtId="180" fontId="0" fillId="4" borderId="155" xfId="0" applyNumberFormat="1" applyFill="1" applyBorder="1" applyAlignment="1">
      <alignment horizontal="center" vertical="center"/>
    </xf>
    <xf numFmtId="180" fontId="0" fillId="4" borderId="221" xfId="0" applyNumberFormat="1" applyFill="1" applyBorder="1" applyAlignment="1">
      <alignment horizontal="center" vertical="center"/>
    </xf>
    <xf numFmtId="180" fontId="0" fillId="4" borderId="141" xfId="0" applyNumberFormat="1" applyFill="1" applyBorder="1" applyAlignment="1">
      <alignment horizontal="center" vertical="center"/>
    </xf>
    <xf numFmtId="180" fontId="0" fillId="4" borderId="223" xfId="0" applyNumberFormat="1" applyFill="1" applyBorder="1" applyAlignment="1">
      <alignment horizontal="center" vertical="center"/>
    </xf>
    <xf numFmtId="180" fontId="0" fillId="0" borderId="221" xfId="0" applyNumberFormat="1" applyFill="1" applyBorder="1" applyAlignment="1" applyProtection="1">
      <alignment horizontal="center" vertical="center" shrinkToFit="1"/>
    </xf>
    <xf numFmtId="180" fontId="0" fillId="0" borderId="153" xfId="0" applyNumberFormat="1" applyFill="1" applyBorder="1" applyAlignment="1" applyProtection="1">
      <alignment horizontal="center" vertical="center" shrinkToFit="1"/>
    </xf>
    <xf numFmtId="180" fontId="0" fillId="0" borderId="223" xfId="0" applyNumberFormat="1" applyFill="1" applyBorder="1" applyAlignment="1" applyProtection="1">
      <alignment horizontal="center" vertical="center" shrinkToFit="1"/>
    </xf>
    <xf numFmtId="180" fontId="0" fillId="0" borderId="155" xfId="0" applyNumberFormat="1" applyFill="1" applyBorder="1" applyAlignment="1" applyProtection="1">
      <alignment horizontal="center" vertical="center" shrinkToFit="1"/>
    </xf>
    <xf numFmtId="180" fontId="0" fillId="0" borderId="152" xfId="0" applyNumberFormat="1" applyFill="1" applyBorder="1" applyAlignment="1" applyProtection="1">
      <alignment horizontal="center" vertical="center" shrinkToFit="1"/>
    </xf>
    <xf numFmtId="40" fontId="0" fillId="0" borderId="223" xfId="1" applyNumberFormat="1" applyFont="1" applyFill="1" applyBorder="1" applyAlignment="1" applyProtection="1">
      <alignment horizontal="center" vertical="center" shrinkToFit="1"/>
    </xf>
    <xf numFmtId="1" fontId="0" fillId="7" borderId="153" xfId="0" applyNumberFormat="1" applyFill="1" applyBorder="1" applyAlignment="1" applyProtection="1">
      <alignment horizontal="center" vertical="center"/>
    </xf>
    <xf numFmtId="1" fontId="0" fillId="7" borderId="152" xfId="0" applyNumberFormat="1" applyFill="1" applyBorder="1" applyAlignment="1" applyProtection="1">
      <alignment horizontal="center" vertical="center"/>
    </xf>
    <xf numFmtId="1" fontId="0" fillId="7" borderId="141" xfId="0" applyNumberFormat="1" applyFill="1" applyBorder="1" applyAlignment="1" applyProtection="1">
      <alignment horizontal="center" vertical="center"/>
    </xf>
    <xf numFmtId="1" fontId="0" fillId="7" borderId="223" xfId="0" applyNumberFormat="1" applyFill="1" applyBorder="1" applyAlignment="1" applyProtection="1">
      <alignment horizontal="center" vertical="center"/>
    </xf>
    <xf numFmtId="0" fontId="0" fillId="0" borderId="162" xfId="0" applyFill="1" applyBorder="1" applyAlignment="1" applyProtection="1">
      <alignment horizontal="left" vertical="center"/>
    </xf>
    <xf numFmtId="0" fontId="0" fillId="0" borderId="158" xfId="0" applyFill="1" applyBorder="1" applyAlignment="1" applyProtection="1">
      <alignment horizontal="left" vertical="center"/>
    </xf>
    <xf numFmtId="0" fontId="0" fillId="0" borderId="158" xfId="0" applyFill="1" applyBorder="1" applyAlignment="1" applyProtection="1">
      <alignment horizontal="left" vertical="center" shrinkToFit="1"/>
    </xf>
    <xf numFmtId="178" fontId="12" fillId="0" borderId="66" xfId="1" applyNumberFormat="1" applyFont="1" applyBorder="1" applyAlignment="1" applyProtection="1">
      <alignment horizontal="center" vertical="center"/>
    </xf>
    <xf numFmtId="38" fontId="12" fillId="0" borderId="192" xfId="1" applyFont="1" applyFill="1" applyBorder="1" applyAlignment="1">
      <alignment horizontal="right"/>
    </xf>
    <xf numFmtId="0" fontId="11" fillId="0" borderId="266" xfId="0" applyFont="1" applyBorder="1" applyAlignment="1">
      <alignment horizontal="left" vertical="center"/>
    </xf>
    <xf numFmtId="0" fontId="11" fillId="0" borderId="77" xfId="0" applyFont="1" applyFill="1" applyBorder="1" applyAlignment="1">
      <alignment horizontal="center" vertical="center" wrapText="1"/>
    </xf>
    <xf numFmtId="176" fontId="1" fillId="4" borderId="77" xfId="0" applyNumberFormat="1" applyFont="1" applyFill="1" applyBorder="1" applyAlignment="1"/>
    <xf numFmtId="179" fontId="1" fillId="4" borderId="77" xfId="0" applyNumberFormat="1" applyFont="1" applyFill="1" applyBorder="1" applyAlignment="1"/>
    <xf numFmtId="38" fontId="1" fillId="4" borderId="77" xfId="0" applyNumberFormat="1" applyFont="1" applyFill="1" applyBorder="1" applyAlignment="1"/>
    <xf numFmtId="176" fontId="1" fillId="4" borderId="258" xfId="0" applyNumberFormat="1" applyFont="1" applyFill="1" applyBorder="1" applyAlignment="1"/>
    <xf numFmtId="0" fontId="11" fillId="0" borderId="265" xfId="0" applyFont="1" applyBorder="1" applyAlignment="1">
      <alignment horizontal="left" vertical="center"/>
    </xf>
    <xf numFmtId="0" fontId="11" fillId="0" borderId="172" xfId="0" applyFont="1" applyFill="1" applyBorder="1" applyAlignment="1">
      <alignment horizontal="center" vertical="center" wrapText="1"/>
    </xf>
    <xf numFmtId="176" fontId="1" fillId="4" borderId="172" xfId="0" applyNumberFormat="1" applyFont="1" applyFill="1" applyBorder="1" applyAlignment="1"/>
    <xf numFmtId="190" fontId="1" fillId="4" borderId="172" xfId="0" applyNumberFormat="1" applyFont="1" applyFill="1" applyBorder="1" applyAlignment="1"/>
    <xf numFmtId="38" fontId="1" fillId="4" borderId="172" xfId="0" applyNumberFormat="1" applyFont="1" applyFill="1" applyBorder="1" applyAlignment="1"/>
    <xf numFmtId="176" fontId="1" fillId="4" borderId="256" xfId="0" applyNumberFormat="1" applyFont="1" applyFill="1" applyBorder="1" applyAlignment="1"/>
    <xf numFmtId="0" fontId="1" fillId="0" borderId="77" xfId="0" applyFont="1" applyBorder="1" applyAlignment="1">
      <alignment horizontal="center" wrapText="1"/>
    </xf>
    <xf numFmtId="176" fontId="1" fillId="4" borderId="146" xfId="0" applyNumberFormat="1" applyFont="1" applyFill="1" applyBorder="1" applyAlignment="1"/>
    <xf numFmtId="190" fontId="1" fillId="4" borderId="77" xfId="0" applyNumberFormat="1" applyFont="1" applyFill="1" applyBorder="1" applyAlignment="1"/>
    <xf numFmtId="179" fontId="1" fillId="4" borderId="146" xfId="0" applyNumberFormat="1" applyFont="1" applyFill="1" applyBorder="1" applyAlignment="1"/>
    <xf numFmtId="38" fontId="1" fillId="4" borderId="146" xfId="0" applyNumberFormat="1" applyFont="1" applyFill="1" applyBorder="1" applyAlignment="1"/>
    <xf numFmtId="0" fontId="1" fillId="4" borderId="258" xfId="0" applyFont="1" applyFill="1" applyBorder="1" applyAlignment="1"/>
    <xf numFmtId="176" fontId="1" fillId="4" borderId="253" xfId="0" applyNumberFormat="1" applyFont="1" applyFill="1" applyBorder="1" applyAlignment="1"/>
    <xf numFmtId="0" fontId="0" fillId="0" borderId="264" xfId="0" applyBorder="1" applyAlignment="1"/>
    <xf numFmtId="0" fontId="0" fillId="0" borderId="263" xfId="0" applyBorder="1" applyAlignment="1"/>
    <xf numFmtId="179" fontId="1" fillId="4" borderId="172" xfId="0" applyNumberFormat="1" applyFont="1" applyFill="1" applyBorder="1" applyAlignment="1"/>
    <xf numFmtId="0" fontId="11" fillId="0" borderId="56" xfId="0" applyFont="1" applyBorder="1" applyAlignment="1">
      <alignment horizontal="left" vertical="center"/>
    </xf>
    <xf numFmtId="0" fontId="11" fillId="0" borderId="59" xfId="0" applyFont="1" applyFill="1" applyBorder="1" applyAlignment="1">
      <alignment horizontal="center" vertical="center" wrapText="1"/>
    </xf>
    <xf numFmtId="176" fontId="1" fillId="4" borderId="59" xfId="0" applyNumberFormat="1" applyFont="1" applyFill="1" applyBorder="1" applyAlignment="1"/>
    <xf numFmtId="179" fontId="1" fillId="4" borderId="59" xfId="0" applyNumberFormat="1" applyFont="1" applyFill="1" applyBorder="1" applyAlignment="1"/>
    <xf numFmtId="38" fontId="1" fillId="4" borderId="59" xfId="0" applyNumberFormat="1" applyFont="1" applyFill="1" applyBorder="1" applyAlignment="1"/>
    <xf numFmtId="176" fontId="1" fillId="4" borderId="62" xfId="0" applyNumberFormat="1" applyFont="1" applyFill="1" applyBorder="1" applyAlignment="1"/>
    <xf numFmtId="176" fontId="1" fillId="4" borderId="248" xfId="0" applyNumberFormat="1" applyFont="1" applyFill="1" applyBorder="1" applyAlignment="1"/>
    <xf numFmtId="0" fontId="6" fillId="0" borderId="282" xfId="0" applyFont="1" applyBorder="1" applyAlignment="1" applyProtection="1">
      <alignment shrinkToFit="1"/>
    </xf>
    <xf numFmtId="0" fontId="6" fillId="5" borderId="21" xfId="0" applyFont="1" applyFill="1" applyBorder="1" applyAlignment="1" applyProtection="1">
      <alignment shrinkToFit="1"/>
    </xf>
    <xf numFmtId="0" fontId="9" fillId="0" borderId="73" xfId="0" applyNumberFormat="1" applyFont="1" applyFill="1" applyBorder="1" applyAlignment="1" applyProtection="1">
      <alignment horizontal="center" vertical="center"/>
    </xf>
    <xf numFmtId="56" fontId="1" fillId="5" borderId="44" xfId="0" applyNumberFormat="1" applyFont="1" applyFill="1" applyBorder="1" applyAlignment="1" applyProtection="1">
      <alignment horizontal="left" vertical="center"/>
      <protection locked="0"/>
    </xf>
    <xf numFmtId="0" fontId="1" fillId="5" borderId="27" xfId="0" applyNumberFormat="1" applyFont="1" applyFill="1" applyBorder="1" applyAlignment="1" applyProtection="1">
      <alignment horizontal="left" vertical="center"/>
      <protection locked="0"/>
    </xf>
    <xf numFmtId="0" fontId="1" fillId="5" borderId="0" xfId="0" applyNumberFormat="1" applyFont="1" applyFill="1" applyAlignment="1" applyProtection="1">
      <alignment vertical="center"/>
      <protection locked="0"/>
    </xf>
    <xf numFmtId="0" fontId="1" fillId="5" borderId="0" xfId="0" applyNumberFormat="1" applyFont="1" applyFill="1" applyAlignment="1">
      <alignment vertical="center"/>
    </xf>
    <xf numFmtId="0" fontId="0" fillId="0" borderId="0" xfId="0" applyBorder="1" applyAlignment="1">
      <alignment horizontal="center" vertical="center" textRotation="255"/>
    </xf>
    <xf numFmtId="0" fontId="0" fillId="11" borderId="68" xfId="0" applyNumberFormat="1" applyFill="1" applyBorder="1" applyAlignment="1" applyProtection="1">
      <alignment horizontal="left" vertical="center" shrinkToFit="1"/>
    </xf>
    <xf numFmtId="0" fontId="0" fillId="0" borderId="0" xfId="0" applyBorder="1" applyAlignment="1">
      <alignment vertical="center"/>
    </xf>
    <xf numFmtId="0" fontId="1" fillId="2" borderId="0" xfId="0" applyFont="1" applyFill="1" applyBorder="1" applyAlignment="1">
      <alignment horizontal="right" vertical="center"/>
    </xf>
    <xf numFmtId="0" fontId="1" fillId="2" borderId="0" xfId="0" applyNumberFormat="1" applyFont="1" applyFill="1" applyBorder="1" applyAlignment="1">
      <alignment horizontal="right" vertical="center"/>
    </xf>
    <xf numFmtId="0" fontId="1" fillId="5" borderId="146" xfId="0" applyNumberFormat="1" applyFont="1" applyFill="1" applyBorder="1" applyAlignment="1" applyProtection="1">
      <alignment horizontal="left" vertical="center"/>
      <protection locked="0"/>
    </xf>
    <xf numFmtId="0" fontId="10" fillId="0" borderId="0" xfId="0" applyFont="1" applyBorder="1" applyAlignment="1">
      <alignment horizontal="left" vertical="center"/>
    </xf>
    <xf numFmtId="0" fontId="1" fillId="2" borderId="86" xfId="0" applyFont="1" applyFill="1" applyBorder="1" applyAlignment="1">
      <alignment horizontal="right" vertical="center"/>
    </xf>
    <xf numFmtId="0" fontId="1" fillId="2" borderId="42" xfId="0" applyNumberFormat="1" applyFont="1" applyFill="1" applyBorder="1" applyAlignment="1" applyProtection="1">
      <alignment horizontal="center" vertical="center"/>
    </xf>
    <xf numFmtId="0" fontId="0" fillId="2" borderId="27" xfId="0" applyNumberFormat="1" applyFont="1" applyFill="1" applyBorder="1" applyAlignment="1" applyProtection="1">
      <alignment horizontal="left" vertical="center" shrinkToFit="1"/>
    </xf>
    <xf numFmtId="0" fontId="0" fillId="2" borderId="27" xfId="0" applyFont="1" applyFill="1" applyBorder="1" applyAlignment="1" applyProtection="1">
      <alignment horizontal="left" vertical="center" shrinkToFit="1"/>
    </xf>
    <xf numFmtId="38" fontId="0" fillId="2" borderId="27" xfId="1" applyFont="1" applyFill="1" applyBorder="1" applyAlignment="1" applyProtection="1">
      <alignment horizontal="left" vertical="center"/>
      <protection locked="0"/>
    </xf>
    <xf numFmtId="0" fontId="0" fillId="2" borderId="27" xfId="0" applyNumberFormat="1" applyFont="1" applyFill="1" applyBorder="1" applyAlignment="1" applyProtection="1">
      <alignment horizontal="left" vertical="center" shrinkToFit="1"/>
      <protection locked="0"/>
    </xf>
    <xf numFmtId="0" fontId="7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 vertical="center"/>
    </xf>
    <xf numFmtId="0" fontId="0" fillId="2" borderId="0" xfId="0" applyNumberFormat="1" applyFill="1" applyBorder="1" applyAlignment="1">
      <alignment horizontal="right" vertical="center"/>
    </xf>
    <xf numFmtId="0" fontId="9" fillId="0" borderId="8" xfId="0" applyNumberFormat="1" applyFont="1" applyFill="1" applyBorder="1" applyAlignment="1" applyProtection="1">
      <alignment horizontal="center" vertical="center"/>
      <protection locked="0"/>
    </xf>
    <xf numFmtId="0" fontId="9" fillId="0" borderId="89" xfId="1" applyNumberFormat="1" applyFont="1" applyFill="1" applyBorder="1" applyAlignment="1" applyProtection="1">
      <alignment horizontal="center" vertical="center"/>
    </xf>
    <xf numFmtId="0" fontId="9" fillId="0" borderId="21" xfId="0" applyNumberFormat="1" applyFont="1" applyFill="1" applyBorder="1" applyAlignment="1" applyProtection="1">
      <alignment horizontal="center" vertical="center"/>
      <protection locked="0"/>
    </xf>
    <xf numFmtId="0" fontId="11" fillId="0" borderId="146" xfId="1" applyNumberFormat="1" applyFont="1" applyBorder="1" applyAlignment="1" applyProtection="1">
      <alignment horizontal="center" vertical="center"/>
      <protection locked="0"/>
    </xf>
    <xf numFmtId="0" fontId="9" fillId="0" borderId="140" xfId="1" applyNumberFormat="1" applyFont="1" applyFill="1" applyBorder="1" applyAlignment="1" applyProtection="1">
      <alignment horizontal="center" vertical="center"/>
      <protection locked="0"/>
    </xf>
    <xf numFmtId="0" fontId="9" fillId="0" borderId="142" xfId="1" applyNumberFormat="1" applyFont="1" applyFill="1" applyBorder="1" applyAlignment="1" applyProtection="1">
      <alignment horizontal="center" vertical="center"/>
      <protection locked="0"/>
    </xf>
    <xf numFmtId="0" fontId="11" fillId="2" borderId="0" xfId="0" applyNumberFormat="1" applyFont="1" applyFill="1" applyBorder="1" applyAlignment="1">
      <alignment horizontal="left" vertical="center"/>
    </xf>
    <xf numFmtId="38" fontId="12" fillId="0" borderId="68" xfId="1" applyFont="1" applyFill="1" applyBorder="1" applyAlignment="1">
      <alignment horizontal="right"/>
    </xf>
    <xf numFmtId="38" fontId="7" fillId="0" borderId="68" xfId="1" applyFont="1" applyFill="1" applyBorder="1" applyAlignment="1">
      <alignment horizontal="right"/>
    </xf>
    <xf numFmtId="38" fontId="7" fillId="0" borderId="0" xfId="1" applyFont="1" applyFill="1" applyBorder="1" applyAlignment="1"/>
    <xf numFmtId="0" fontId="7" fillId="14" borderId="135" xfId="0" applyFont="1" applyFill="1" applyBorder="1" applyAlignment="1">
      <alignment vertical="center"/>
    </xf>
    <xf numFmtId="0" fontId="12" fillId="14" borderId="296" xfId="0" applyFont="1" applyFill="1" applyBorder="1" applyAlignment="1">
      <alignment horizontal="center" vertical="center"/>
    </xf>
    <xf numFmtId="0" fontId="12" fillId="14" borderId="296" xfId="0" applyFont="1" applyFill="1" applyBorder="1" applyAlignment="1">
      <alignment horizontal="left" vertical="center"/>
    </xf>
    <xf numFmtId="0" fontId="12" fillId="14" borderId="296" xfId="0" applyFont="1" applyFill="1" applyBorder="1" applyAlignment="1">
      <alignment vertical="center"/>
    </xf>
    <xf numFmtId="0" fontId="12" fillId="14" borderId="3" xfId="0" applyFont="1" applyFill="1" applyBorder="1" applyAlignment="1">
      <alignment vertical="center"/>
    </xf>
    <xf numFmtId="0" fontId="7" fillId="14" borderId="250" xfId="0" applyFont="1" applyFill="1" applyBorder="1" applyAlignment="1">
      <alignment horizontal="center" vertical="center" wrapText="1"/>
    </xf>
    <xf numFmtId="0" fontId="12" fillId="14" borderId="292" xfId="0" applyFont="1" applyFill="1" applyBorder="1" applyAlignment="1">
      <alignment horizontal="center" vertical="center" wrapText="1"/>
    </xf>
    <xf numFmtId="0" fontId="12" fillId="14" borderId="245" xfId="0" applyFont="1" applyFill="1" applyBorder="1" applyAlignment="1">
      <alignment horizontal="center" vertical="center" wrapText="1"/>
    </xf>
    <xf numFmtId="0" fontId="12" fillId="14" borderId="246" xfId="0" applyFont="1" applyFill="1" applyBorder="1" applyAlignment="1">
      <alignment horizontal="center" vertical="center" wrapText="1"/>
    </xf>
    <xf numFmtId="0" fontId="12" fillId="14" borderId="297" xfId="0" applyFont="1" applyFill="1" applyBorder="1" applyAlignment="1">
      <alignment horizontal="center" vertical="center" wrapText="1"/>
    </xf>
    <xf numFmtId="0" fontId="12" fillId="14" borderId="270" xfId="0" applyFont="1" applyFill="1" applyBorder="1" applyAlignment="1">
      <alignment horizontal="center" vertical="center" wrapText="1"/>
    </xf>
    <xf numFmtId="0" fontId="12" fillId="14" borderId="298" xfId="0" applyFont="1" applyFill="1" applyBorder="1" applyAlignment="1">
      <alignment horizontal="center" vertical="center" wrapText="1"/>
    </xf>
    <xf numFmtId="0" fontId="7" fillId="14" borderId="299" xfId="0" applyFont="1" applyFill="1" applyBorder="1" applyAlignment="1">
      <alignment vertical="center"/>
    </xf>
    <xf numFmtId="176" fontId="12" fillId="14" borderId="300" xfId="0" applyNumberFormat="1" applyFont="1" applyFill="1" applyBorder="1" applyAlignment="1">
      <alignment horizontal="center"/>
    </xf>
    <xf numFmtId="176" fontId="12" fillId="14" borderId="301" xfId="0" applyNumberFormat="1" applyFont="1" applyFill="1" applyBorder="1" applyAlignment="1">
      <alignment horizontal="center"/>
    </xf>
    <xf numFmtId="176" fontId="12" fillId="14" borderId="302" xfId="0" applyNumberFormat="1" applyFont="1" applyFill="1" applyBorder="1" applyAlignment="1">
      <alignment horizontal="center"/>
    </xf>
    <xf numFmtId="176" fontId="12" fillId="14" borderId="70" xfId="0" applyNumberFormat="1" applyFont="1" applyFill="1" applyBorder="1" applyAlignment="1">
      <alignment horizontal="center"/>
    </xf>
    <xf numFmtId="176" fontId="12" fillId="14" borderId="303" xfId="0" applyNumberFormat="1" applyFont="1" applyFill="1" applyBorder="1" applyAlignment="1">
      <alignment horizontal="center"/>
    </xf>
    <xf numFmtId="176" fontId="12" fillId="14" borderId="124" xfId="0" applyNumberFormat="1" applyFont="1" applyFill="1" applyBorder="1" applyAlignment="1">
      <alignment horizontal="center"/>
    </xf>
    <xf numFmtId="176" fontId="12" fillId="14" borderId="304" xfId="0" applyNumberFormat="1" applyFont="1" applyFill="1" applyBorder="1" applyAlignment="1">
      <alignment horizontal="center"/>
    </xf>
    <xf numFmtId="176" fontId="12" fillId="14" borderId="305" xfId="0" applyNumberFormat="1" applyFont="1" applyFill="1" applyBorder="1" applyAlignment="1">
      <alignment horizontal="center"/>
    </xf>
    <xf numFmtId="176" fontId="12" fillId="14" borderId="306" xfId="0" applyNumberFormat="1" applyFont="1" applyFill="1" applyBorder="1" applyAlignment="1">
      <alignment horizontal="center"/>
    </xf>
    <xf numFmtId="0" fontId="7" fillId="14" borderId="277" xfId="0" applyFont="1" applyFill="1" applyBorder="1" applyAlignment="1">
      <alignment vertical="center"/>
    </xf>
    <xf numFmtId="188" fontId="12" fillId="14" borderId="300" xfId="0" applyNumberFormat="1" applyFont="1" applyFill="1" applyBorder="1" applyAlignment="1">
      <alignment horizontal="center"/>
    </xf>
    <xf numFmtId="188" fontId="12" fillId="14" borderId="301" xfId="0" applyNumberFormat="1" applyFont="1" applyFill="1" applyBorder="1" applyAlignment="1">
      <alignment horizontal="center"/>
    </xf>
    <xf numFmtId="188" fontId="12" fillId="14" borderId="302" xfId="0" applyNumberFormat="1" applyFont="1" applyFill="1" applyBorder="1" applyAlignment="1">
      <alignment horizontal="center"/>
    </xf>
    <xf numFmtId="188" fontId="12" fillId="14" borderId="307" xfId="0" applyNumberFormat="1" applyFont="1" applyFill="1" applyBorder="1" applyAlignment="1">
      <alignment horizontal="center"/>
    </xf>
    <xf numFmtId="188" fontId="12" fillId="14" borderId="308" xfId="0" applyNumberFormat="1" applyFont="1" applyFill="1" applyBorder="1" applyAlignment="1">
      <alignment horizontal="center"/>
    </xf>
    <xf numFmtId="188" fontId="12" fillId="14" borderId="309" xfId="0" applyNumberFormat="1" applyFont="1" applyFill="1" applyBorder="1" applyAlignment="1">
      <alignment horizontal="center"/>
    </xf>
    <xf numFmtId="188" fontId="12" fillId="14" borderId="310" xfId="0" applyNumberFormat="1" applyFont="1" applyFill="1" applyBorder="1" applyAlignment="1">
      <alignment horizontal="center"/>
    </xf>
    <xf numFmtId="188" fontId="12" fillId="14" borderId="306" xfId="0" applyNumberFormat="1" applyFont="1" applyFill="1" applyBorder="1" applyAlignment="1">
      <alignment horizontal="center"/>
    </xf>
    <xf numFmtId="0" fontId="7" fillId="14" borderId="279" xfId="0" applyFont="1" applyFill="1" applyBorder="1" applyAlignment="1">
      <alignment vertical="center"/>
    </xf>
    <xf numFmtId="190" fontId="12" fillId="14" borderId="199" xfId="0" applyNumberFormat="1" applyFont="1" applyFill="1" applyBorder="1" applyAlignment="1">
      <alignment horizontal="center"/>
    </xf>
    <xf numFmtId="190" fontId="12" fillId="14" borderId="226" xfId="0" applyNumberFormat="1" applyFont="1" applyFill="1" applyBorder="1" applyAlignment="1">
      <alignment horizontal="center"/>
    </xf>
    <xf numFmtId="190" fontId="12" fillId="14" borderId="51" xfId="0" applyNumberFormat="1" applyFont="1" applyFill="1" applyBorder="1" applyAlignment="1">
      <alignment horizontal="center"/>
    </xf>
    <xf numFmtId="190" fontId="12" fillId="14" borderId="229" xfId="0" applyNumberFormat="1" applyFont="1" applyFill="1" applyBorder="1" applyAlignment="1">
      <alignment horizontal="center"/>
    </xf>
    <xf numFmtId="190" fontId="12" fillId="14" borderId="311" xfId="0" applyNumberFormat="1" applyFont="1" applyFill="1" applyBorder="1" applyAlignment="1">
      <alignment horizontal="center"/>
    </xf>
    <xf numFmtId="190" fontId="12" fillId="14" borderId="274" xfId="0" applyNumberFormat="1" applyFont="1" applyFill="1" applyBorder="1" applyAlignment="1">
      <alignment horizontal="center"/>
    </xf>
    <xf numFmtId="190" fontId="12" fillId="14" borderId="134" xfId="0" applyNumberFormat="1" applyFont="1" applyFill="1" applyBorder="1" applyAlignment="1">
      <alignment horizontal="center"/>
    </xf>
    <xf numFmtId="0" fontId="14" fillId="14" borderId="0" xfId="0" applyFont="1" applyFill="1" applyAlignment="1">
      <alignment vertical="center"/>
    </xf>
    <xf numFmtId="0" fontId="14" fillId="14" borderId="0" xfId="0" applyFont="1" applyFill="1" applyAlignment="1"/>
    <xf numFmtId="0" fontId="7" fillId="14" borderId="56" xfId="0" applyFont="1" applyFill="1" applyBorder="1" applyAlignment="1">
      <alignment horizontal="center" vertical="center"/>
    </xf>
    <xf numFmtId="0" fontId="12" fillId="14" borderId="266" xfId="0" applyFont="1" applyFill="1" applyBorder="1" applyAlignment="1">
      <alignment horizontal="left" vertical="center"/>
    </xf>
    <xf numFmtId="0" fontId="12" fillId="14" borderId="264" xfId="0" applyFont="1" applyFill="1" applyBorder="1" applyAlignment="1">
      <alignment horizontal="left" vertical="center"/>
    </xf>
    <xf numFmtId="0" fontId="12" fillId="14" borderId="262" xfId="0" applyFont="1" applyFill="1" applyBorder="1" applyAlignment="1">
      <alignment horizontal="left" vertical="center"/>
    </xf>
    <xf numFmtId="0" fontId="12" fillId="14" borderId="312" xfId="0" applyFont="1" applyFill="1" applyBorder="1" applyAlignment="1">
      <alignment horizontal="left" vertical="center"/>
    </xf>
    <xf numFmtId="0" fontId="12" fillId="14" borderId="265" xfId="0" applyFont="1" applyFill="1" applyBorder="1" applyAlignment="1">
      <alignment horizontal="left" vertical="center"/>
    </xf>
    <xf numFmtId="0" fontId="12" fillId="14" borderId="268" xfId="0" applyFont="1" applyFill="1" applyBorder="1" applyAlignment="1">
      <alignment horizontal="left" vertical="center"/>
    </xf>
    <xf numFmtId="0" fontId="12" fillId="14" borderId="313" xfId="0" applyFont="1" applyFill="1" applyBorder="1" applyAlignment="1">
      <alignment horizontal="left" vertical="center"/>
    </xf>
    <xf numFmtId="0" fontId="12" fillId="14" borderId="263" xfId="0" applyFont="1" applyFill="1" applyBorder="1" applyAlignment="1">
      <alignment horizontal="left" vertical="center"/>
    </xf>
    <xf numFmtId="0" fontId="7" fillId="14" borderId="59" xfId="0" applyFont="1" applyFill="1" applyBorder="1" applyAlignment="1">
      <alignment horizontal="center" vertical="center" wrapText="1"/>
    </xf>
    <xf numFmtId="0" fontId="12" fillId="14" borderId="60" xfId="0" applyFont="1" applyFill="1" applyBorder="1" applyAlignment="1">
      <alignment horizontal="center" vertical="center" wrapText="1"/>
    </xf>
    <xf numFmtId="0" fontId="12" fillId="14" borderId="77" xfId="0" applyFont="1" applyFill="1" applyBorder="1" applyAlignment="1">
      <alignment horizontal="center" vertical="center" wrapText="1"/>
    </xf>
    <xf numFmtId="0" fontId="12" fillId="14" borderId="145" xfId="0" applyFont="1" applyFill="1" applyBorder="1" applyAlignment="1">
      <alignment horizontal="center" vertical="center" wrapText="1"/>
    </xf>
    <xf numFmtId="0" fontId="12" fillId="14" borderId="29" xfId="0" applyFont="1" applyFill="1" applyBorder="1" applyAlignment="1">
      <alignment horizontal="center" vertical="center" wrapText="1"/>
    </xf>
    <xf numFmtId="0" fontId="12" fillId="14" borderId="172" xfId="0" applyFont="1" applyFill="1" applyBorder="1" applyAlignment="1">
      <alignment horizontal="center" vertical="center" wrapText="1"/>
    </xf>
    <xf numFmtId="0" fontId="12" fillId="14" borderId="30" xfId="0" applyFont="1" applyFill="1" applyBorder="1" applyAlignment="1">
      <alignment horizontal="center" vertical="center" wrapText="1"/>
    </xf>
    <xf numFmtId="0" fontId="12" fillId="14" borderId="61" xfId="0" applyFont="1" applyFill="1" applyBorder="1" applyAlignment="1">
      <alignment horizontal="center" vertical="center" wrapText="1"/>
    </xf>
    <xf numFmtId="0" fontId="7" fillId="14" borderId="59" xfId="0" applyFont="1" applyFill="1" applyBorder="1" applyAlignment="1">
      <alignment vertical="center"/>
    </xf>
    <xf numFmtId="176" fontId="12" fillId="14" borderId="60" xfId="0" applyNumberFormat="1" applyFont="1" applyFill="1" applyBorder="1" applyAlignment="1">
      <alignment horizontal="center"/>
    </xf>
    <xf numFmtId="176" fontId="12" fillId="14" borderId="77" xfId="0" applyNumberFormat="1" applyFont="1" applyFill="1" applyBorder="1" applyAlignment="1">
      <alignment horizontal="center"/>
    </xf>
    <xf numFmtId="176" fontId="12" fillId="14" borderId="145" xfId="0" applyNumberFormat="1" applyFont="1" applyFill="1" applyBorder="1" applyAlignment="1">
      <alignment horizontal="center"/>
    </xf>
    <xf numFmtId="176" fontId="12" fillId="14" borderId="29" xfId="0" applyNumberFormat="1" applyFont="1" applyFill="1" applyBorder="1" applyAlignment="1">
      <alignment horizontal="center"/>
    </xf>
    <xf numFmtId="176" fontId="12" fillId="14" borderId="172" xfId="0" applyNumberFormat="1" applyFont="1" applyFill="1" applyBorder="1" applyAlignment="1">
      <alignment horizontal="center"/>
    </xf>
    <xf numFmtId="176" fontId="12" fillId="14" borderId="30" xfId="0" applyNumberFormat="1" applyFont="1" applyFill="1" applyBorder="1" applyAlignment="1">
      <alignment horizontal="center"/>
    </xf>
    <xf numFmtId="176" fontId="12" fillId="14" borderId="61" xfId="0" applyNumberFormat="1" applyFont="1" applyFill="1" applyBorder="1" applyAlignment="1">
      <alignment horizontal="center"/>
    </xf>
    <xf numFmtId="185" fontId="7" fillId="14" borderId="59" xfId="0" applyNumberFormat="1" applyFont="1" applyFill="1" applyBorder="1" applyAlignment="1">
      <alignment vertical="center"/>
    </xf>
    <xf numFmtId="183" fontId="12" fillId="14" borderId="60" xfId="0" applyNumberFormat="1" applyFont="1" applyFill="1" applyBorder="1" applyAlignment="1">
      <alignment horizontal="center"/>
    </xf>
    <xf numFmtId="183" fontId="12" fillId="14" borderId="77" xfId="0" applyNumberFormat="1" applyFont="1" applyFill="1" applyBorder="1" applyAlignment="1">
      <alignment horizontal="center"/>
    </xf>
    <xf numFmtId="183" fontId="12" fillId="14" borderId="145" xfId="0" applyNumberFormat="1" applyFont="1" applyFill="1" applyBorder="1" applyAlignment="1">
      <alignment horizontal="center"/>
    </xf>
    <xf numFmtId="183" fontId="12" fillId="14" borderId="29" xfId="0" applyNumberFormat="1" applyFont="1" applyFill="1" applyBorder="1" applyAlignment="1">
      <alignment horizontal="center"/>
    </xf>
    <xf numFmtId="183" fontId="12" fillId="14" borderId="172" xfId="0" applyNumberFormat="1" applyFont="1" applyFill="1" applyBorder="1" applyAlignment="1">
      <alignment horizontal="center"/>
    </xf>
    <xf numFmtId="183" fontId="12" fillId="14" borderId="30" xfId="0" applyNumberFormat="1" applyFont="1" applyFill="1" applyBorder="1" applyAlignment="1">
      <alignment horizontal="center"/>
    </xf>
    <xf numFmtId="183" fontId="12" fillId="14" borderId="61" xfId="0" applyNumberFormat="1" applyFont="1" applyFill="1" applyBorder="1" applyAlignment="1">
      <alignment horizontal="center"/>
    </xf>
    <xf numFmtId="0" fontId="7" fillId="14" borderId="62" xfId="0" applyFont="1" applyFill="1" applyBorder="1" applyAlignment="1">
      <alignment vertical="center"/>
    </xf>
    <xf numFmtId="179" fontId="12" fillId="14" borderId="63" xfId="0" applyNumberFormat="1" applyFont="1" applyFill="1" applyBorder="1" applyAlignment="1">
      <alignment horizontal="center"/>
    </xf>
    <xf numFmtId="179" fontId="12" fillId="14" borderId="258" xfId="0" applyNumberFormat="1" applyFont="1" applyFill="1" applyBorder="1" applyAlignment="1">
      <alignment horizontal="center"/>
    </xf>
    <xf numFmtId="179" fontId="12" fillId="14" borderId="272" xfId="0" applyNumberFormat="1" applyFont="1" applyFill="1" applyBorder="1" applyAlignment="1">
      <alignment horizontal="center"/>
    </xf>
    <xf numFmtId="179" fontId="12" fillId="14" borderId="314" xfId="0" applyNumberFormat="1" applyFont="1" applyFill="1" applyBorder="1" applyAlignment="1">
      <alignment horizontal="center"/>
    </xf>
    <xf numFmtId="179" fontId="12" fillId="14" borderId="256" xfId="0" applyNumberFormat="1" applyFont="1" applyFill="1" applyBorder="1" applyAlignment="1">
      <alignment horizontal="center"/>
    </xf>
    <xf numFmtId="179" fontId="12" fillId="14" borderId="267" xfId="0" applyNumberFormat="1" applyFont="1" applyFill="1" applyBorder="1" applyAlignment="1">
      <alignment horizontal="center"/>
    </xf>
    <xf numFmtId="179" fontId="12" fillId="14" borderId="248" xfId="0" applyNumberFormat="1" applyFont="1" applyFill="1" applyBorder="1" applyAlignment="1">
      <alignment horizontal="center"/>
    </xf>
    <xf numFmtId="0" fontId="11" fillId="0" borderId="264" xfId="0" applyFont="1" applyBorder="1" applyAlignment="1">
      <alignment horizontal="left" vertical="center"/>
    </xf>
    <xf numFmtId="179" fontId="1" fillId="4" borderId="28" xfId="0" applyNumberFormat="1" applyFont="1" applyFill="1" applyBorder="1" applyAlignment="1"/>
    <xf numFmtId="38" fontId="1" fillId="4" borderId="28" xfId="0" applyNumberFormat="1" applyFont="1" applyFill="1" applyBorder="1" applyAlignment="1"/>
    <xf numFmtId="176" fontId="1" fillId="4" borderId="257" xfId="0" applyNumberFormat="1" applyFont="1" applyFill="1" applyBorder="1" applyAlignment="1"/>
    <xf numFmtId="0" fontId="1" fillId="0" borderId="264" xfId="0" applyFont="1" applyBorder="1" applyAlignment="1"/>
    <xf numFmtId="0" fontId="11" fillId="0" borderId="263" xfId="0" applyFont="1" applyBorder="1" applyAlignment="1">
      <alignment horizontal="left" vertical="center"/>
    </xf>
    <xf numFmtId="0" fontId="11" fillId="0" borderId="195" xfId="0" applyFont="1" applyFill="1" applyBorder="1" applyAlignment="1">
      <alignment horizontal="center" vertical="center" wrapText="1"/>
    </xf>
    <xf numFmtId="176" fontId="1" fillId="4" borderId="195" xfId="0" applyNumberFormat="1" applyFont="1" applyFill="1" applyBorder="1" applyAlignment="1"/>
    <xf numFmtId="179" fontId="1" fillId="4" borderId="195" xfId="0" applyNumberFormat="1" applyFont="1" applyFill="1" applyBorder="1" applyAlignment="1"/>
    <xf numFmtId="38" fontId="1" fillId="4" borderId="195" xfId="0" applyNumberFormat="1" applyFont="1" applyFill="1" applyBorder="1" applyAlignment="1"/>
    <xf numFmtId="176" fontId="0" fillId="4" borderId="252" xfId="0" applyNumberFormat="1" applyFont="1" applyFill="1" applyBorder="1" applyAlignment="1"/>
    <xf numFmtId="176" fontId="12" fillId="14" borderId="123" xfId="0" applyNumberFormat="1" applyFont="1" applyFill="1" applyBorder="1" applyAlignment="1">
      <alignment horizontal="center"/>
    </xf>
    <xf numFmtId="188" fontId="12" fillId="14" borderId="153" xfId="0" applyNumberFormat="1" applyFont="1" applyFill="1" applyBorder="1" applyAlignment="1">
      <alignment horizontal="center"/>
    </xf>
    <xf numFmtId="176" fontId="0" fillId="4" borderId="258" xfId="0" applyNumberFormat="1" applyFont="1" applyFill="1" applyBorder="1" applyAlignment="1"/>
    <xf numFmtId="0" fontId="0" fillId="0" borderId="235" xfId="0" applyFill="1" applyBorder="1" applyAlignment="1" applyProtection="1">
      <alignment horizontal="center" vertical="center"/>
    </xf>
    <xf numFmtId="0" fontId="0" fillId="0" borderId="137" xfId="0" applyFill="1" applyBorder="1" applyAlignment="1" applyProtection="1">
      <alignment horizontal="center" vertical="center"/>
    </xf>
    <xf numFmtId="0" fontId="0" fillId="0" borderId="240" xfId="0" applyFill="1" applyBorder="1" applyAlignment="1" applyProtection="1">
      <alignment horizontal="center" vertical="center"/>
    </xf>
    <xf numFmtId="180" fontId="17" fillId="15" borderId="243" xfId="0" applyNumberFormat="1" applyFont="1" applyFill="1" applyBorder="1" applyAlignment="1" applyProtection="1"/>
    <xf numFmtId="0" fontId="1" fillId="15" borderId="0" xfId="0" applyFont="1" applyFill="1" applyAlignment="1"/>
    <xf numFmtId="2" fontId="17" fillId="15" borderId="172" xfId="0" applyNumberFormat="1" applyFont="1" applyFill="1" applyBorder="1" applyAlignment="1" applyProtection="1"/>
    <xf numFmtId="180" fontId="17" fillId="15" borderId="172" xfId="0" applyNumberFormat="1" applyFont="1" applyFill="1" applyBorder="1" applyAlignment="1" applyProtection="1"/>
    <xf numFmtId="0" fontId="17" fillId="15" borderId="172" xfId="0" applyFont="1" applyFill="1" applyBorder="1" applyAlignment="1" applyProtection="1"/>
    <xf numFmtId="37" fontId="17" fillId="15" borderId="172" xfId="0" applyNumberFormat="1" applyFont="1" applyFill="1" applyBorder="1" applyAlignment="1" applyProtection="1"/>
    <xf numFmtId="2" fontId="1" fillId="15" borderId="0" xfId="0" applyNumberFormat="1" applyFont="1" applyFill="1" applyAlignment="1"/>
    <xf numFmtId="180" fontId="1" fillId="15" borderId="0" xfId="0" applyNumberFormat="1" applyFont="1" applyFill="1" applyAlignment="1"/>
    <xf numFmtId="180" fontId="17" fillId="15" borderId="75" xfId="0" applyNumberFormat="1" applyFont="1" applyFill="1" applyBorder="1" applyAlignment="1" applyProtection="1"/>
    <xf numFmtId="2" fontId="17" fillId="15" borderId="59" xfId="0" applyNumberFormat="1" applyFont="1" applyFill="1" applyBorder="1" applyAlignment="1" applyProtection="1"/>
    <xf numFmtId="180" fontId="17" fillId="15" borderId="59" xfId="0" applyNumberFormat="1" applyFont="1" applyFill="1" applyBorder="1" applyAlignment="1" applyProtection="1"/>
    <xf numFmtId="0" fontId="12" fillId="0" borderId="66" xfId="0" applyFont="1" applyBorder="1" applyAlignment="1">
      <alignment horizontal="center" vertical="center"/>
    </xf>
    <xf numFmtId="38" fontId="12" fillId="0" borderId="102" xfId="1" applyFont="1" applyBorder="1" applyAlignment="1" applyProtection="1">
      <alignment horizontal="center" vertical="center"/>
    </xf>
    <xf numFmtId="38" fontId="12" fillId="0" borderId="252" xfId="1" applyFont="1" applyBorder="1" applyAlignment="1" applyProtection="1">
      <alignment horizontal="center" vertical="center"/>
    </xf>
    <xf numFmtId="40" fontId="12" fillId="0" borderId="66" xfId="1" applyNumberFormat="1" applyFont="1" applyBorder="1" applyAlignment="1" applyProtection="1">
      <alignment horizontal="center" vertical="center"/>
    </xf>
    <xf numFmtId="0" fontId="20" fillId="0" borderId="80" xfId="0" applyFont="1" applyBorder="1" applyAlignment="1" applyProtection="1">
      <alignment horizontal="center" vertical="center" wrapText="1"/>
    </xf>
    <xf numFmtId="0" fontId="0" fillId="6" borderId="188" xfId="0" applyFill="1" applyBorder="1" applyAlignment="1" applyProtection="1">
      <alignment horizontal="center" vertical="center"/>
    </xf>
    <xf numFmtId="0" fontId="0" fillId="7" borderId="237" xfId="0" applyFill="1" applyBorder="1" applyAlignment="1" applyProtection="1">
      <alignment horizontal="center" vertical="center"/>
    </xf>
    <xf numFmtId="0" fontId="0" fillId="4" borderId="221" xfId="0" applyFill="1" applyBorder="1" applyAlignment="1" applyProtection="1">
      <alignment horizontal="center" vertical="center"/>
    </xf>
    <xf numFmtId="0" fontId="0" fillId="0" borderId="289" xfId="0" applyFill="1" applyBorder="1" applyAlignment="1" applyProtection="1">
      <alignment horizontal="center" vertical="center"/>
    </xf>
    <xf numFmtId="0" fontId="0" fillId="6" borderId="238" xfId="0" applyFill="1" applyBorder="1" applyAlignment="1" applyProtection="1">
      <alignment horizontal="center" vertical="center"/>
    </xf>
    <xf numFmtId="0" fontId="11" fillId="0" borderId="61" xfId="1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left" vertical="center"/>
    </xf>
    <xf numFmtId="0" fontId="6" fillId="0" borderId="69" xfId="0" applyFont="1" applyBorder="1" applyAlignment="1" applyProtection="1">
      <alignment shrinkToFit="1"/>
    </xf>
    <xf numFmtId="0" fontId="7" fillId="15" borderId="135" xfId="0" applyFont="1" applyFill="1" applyBorder="1" applyAlignment="1">
      <alignment vertical="center"/>
    </xf>
    <xf numFmtId="0" fontId="12" fillId="15" borderId="296" xfId="0" applyFont="1" applyFill="1" applyBorder="1" applyAlignment="1">
      <alignment horizontal="center" vertical="center"/>
    </xf>
    <xf numFmtId="0" fontId="12" fillId="15" borderId="2" xfId="0" applyFont="1" applyFill="1" applyBorder="1" applyAlignment="1">
      <alignment vertical="center"/>
    </xf>
    <xf numFmtId="0" fontId="12" fillId="15" borderId="296" xfId="0" applyFont="1" applyFill="1" applyBorder="1" applyAlignment="1">
      <alignment horizontal="left" vertical="center"/>
    </xf>
    <xf numFmtId="0" fontId="12" fillId="15" borderId="296" xfId="0" applyFont="1" applyFill="1" applyBorder="1" applyAlignment="1">
      <alignment vertical="center"/>
    </xf>
    <xf numFmtId="0" fontId="7" fillId="15" borderId="2" xfId="0" applyFont="1" applyFill="1" applyBorder="1" applyAlignment="1"/>
    <xf numFmtId="0" fontId="12" fillId="15" borderId="3" xfId="0" applyFont="1" applyFill="1" applyBorder="1" applyAlignment="1">
      <alignment vertical="center"/>
    </xf>
    <xf numFmtId="0" fontId="7" fillId="15" borderId="250" xfId="0" applyFont="1" applyFill="1" applyBorder="1" applyAlignment="1">
      <alignment horizontal="center" vertical="center" wrapText="1"/>
    </xf>
    <xf numFmtId="0" fontId="12" fillId="15" borderId="292" xfId="0" applyFont="1" applyFill="1" applyBorder="1" applyAlignment="1">
      <alignment horizontal="center" vertical="center" wrapText="1"/>
    </xf>
    <xf numFmtId="0" fontId="12" fillId="15" borderId="245" xfId="0" applyFont="1" applyFill="1" applyBorder="1" applyAlignment="1">
      <alignment horizontal="center" vertical="center" wrapText="1"/>
    </xf>
    <xf numFmtId="0" fontId="12" fillId="15" borderId="244" xfId="0" applyFont="1" applyFill="1" applyBorder="1" applyAlignment="1">
      <alignment horizontal="center" vertical="center" wrapText="1"/>
    </xf>
    <xf numFmtId="0" fontId="12" fillId="15" borderId="246" xfId="0" applyFont="1" applyFill="1" applyBorder="1" applyAlignment="1">
      <alignment horizontal="center" vertical="center" wrapText="1"/>
    </xf>
    <xf numFmtId="0" fontId="12" fillId="15" borderId="297" xfId="0" applyFont="1" applyFill="1" applyBorder="1" applyAlignment="1">
      <alignment horizontal="center" vertical="center" wrapText="1"/>
    </xf>
    <xf numFmtId="0" fontId="12" fillId="15" borderId="270" xfId="0" applyFont="1" applyFill="1" applyBorder="1" applyAlignment="1">
      <alignment horizontal="center" vertical="center" wrapText="1"/>
    </xf>
    <xf numFmtId="0" fontId="17" fillId="0" borderId="218" xfId="0" applyFont="1" applyFill="1" applyBorder="1" applyAlignment="1" applyProtection="1"/>
    <xf numFmtId="0" fontId="0" fillId="15" borderId="0" xfId="0" applyFill="1" applyBorder="1"/>
    <xf numFmtId="0" fontId="17" fillId="15" borderId="98" xfId="0" applyFont="1" applyFill="1" applyBorder="1" applyAlignment="1" applyProtection="1"/>
    <xf numFmtId="0" fontId="0" fillId="0" borderId="42" xfId="0" applyBorder="1" applyAlignment="1">
      <alignment vertical="center"/>
    </xf>
    <xf numFmtId="0" fontId="0" fillId="0" borderId="42" xfId="0" applyNumberFormat="1" applyBorder="1" applyAlignment="1">
      <alignment horizontal="center" vertical="center"/>
    </xf>
    <xf numFmtId="0" fontId="0" fillId="2" borderId="27" xfId="0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/>
    <xf numFmtId="0" fontId="28" fillId="2" borderId="0" xfId="0" applyFont="1" applyFill="1"/>
    <xf numFmtId="49" fontId="28" fillId="2" borderId="318" xfId="0" applyNumberFormat="1" applyFont="1" applyFill="1" applyBorder="1" applyAlignment="1">
      <alignment horizontal="center" vertical="center" shrinkToFit="1"/>
    </xf>
    <xf numFmtId="49" fontId="28" fillId="2" borderId="336" xfId="0" applyNumberFormat="1" applyFont="1" applyFill="1" applyBorder="1" applyAlignment="1">
      <alignment horizontal="center" vertical="center" shrinkToFit="1"/>
    </xf>
    <xf numFmtId="49" fontId="28" fillId="2" borderId="319" xfId="0" applyNumberFormat="1" applyFont="1" applyFill="1" applyBorder="1" applyAlignment="1">
      <alignment horizontal="center" vertical="center" shrinkToFit="1"/>
    </xf>
    <xf numFmtId="0" fontId="28" fillId="2" borderId="46" xfId="0" applyNumberFormat="1" applyFont="1" applyFill="1" applyBorder="1" applyAlignment="1">
      <alignment horizontal="center" vertical="center"/>
    </xf>
    <xf numFmtId="56" fontId="1" fillId="5" borderId="263" xfId="0" applyNumberFormat="1" applyFont="1" applyFill="1" applyBorder="1" applyAlignment="1" applyProtection="1">
      <alignment horizontal="left" vertical="center"/>
      <protection locked="0"/>
    </xf>
    <xf numFmtId="0" fontId="0" fillId="2" borderId="42" xfId="0" applyNumberFormat="1" applyFont="1" applyFill="1" applyBorder="1" applyAlignment="1">
      <alignment horizontal="left" vertical="center"/>
    </xf>
    <xf numFmtId="38" fontId="4" fillId="13" borderId="0" xfId="1" applyFont="1" applyFill="1" applyBorder="1" applyAlignment="1">
      <alignment horizontal="right" vertical="center"/>
    </xf>
    <xf numFmtId="0" fontId="0" fillId="2" borderId="42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0" fillId="2" borderId="42" xfId="0" applyFont="1" applyFill="1" applyBorder="1" applyAlignment="1">
      <alignment horizontal="left" vertical="center"/>
    </xf>
    <xf numFmtId="0" fontId="12" fillId="2" borderId="0" xfId="0" applyNumberFormat="1" applyFont="1" applyFill="1" applyBorder="1" applyAlignment="1">
      <alignment horizontal="left" vertical="center"/>
    </xf>
    <xf numFmtId="0" fontId="1" fillId="2" borderId="42" xfId="0" applyNumberFormat="1" applyFont="1" applyFill="1" applyBorder="1" applyAlignment="1">
      <alignment vertical="center"/>
    </xf>
    <xf numFmtId="0" fontId="0" fillId="0" borderId="0" xfId="0" applyFont="1" applyAlignment="1"/>
    <xf numFmtId="0" fontId="0" fillId="0" borderId="0" xfId="0" applyFont="1" applyFill="1" applyBorder="1" applyAlignment="1"/>
    <xf numFmtId="0" fontId="1" fillId="0" borderId="0" xfId="0" applyFont="1" applyBorder="1" applyAlignment="1">
      <alignment shrinkToFit="1"/>
    </xf>
    <xf numFmtId="0" fontId="0" fillId="0" borderId="0" xfId="0" applyBorder="1"/>
    <xf numFmtId="0" fontId="0" fillId="0" borderId="0" xfId="0" applyNumberFormat="1" applyBorder="1"/>
    <xf numFmtId="0" fontId="0" fillId="0" borderId="0" xfId="0" applyBorder="1" applyAlignment="1">
      <alignment vertical="center" textRotation="255"/>
    </xf>
    <xf numFmtId="180" fontId="1" fillId="0" borderId="0" xfId="0" applyNumberFormat="1" applyFont="1" applyBorder="1" applyAlignment="1"/>
    <xf numFmtId="0" fontId="1" fillId="0" borderId="0" xfId="0" applyNumberFormat="1" applyFont="1" applyBorder="1" applyAlignment="1"/>
    <xf numFmtId="0" fontId="32" fillId="0" borderId="0" xfId="0" applyNumberFormat="1" applyFont="1" applyAlignment="1">
      <alignment horizontal="left"/>
    </xf>
    <xf numFmtId="0" fontId="33" fillId="0" borderId="0" xfId="0" applyNumberFormat="1" applyFont="1" applyAlignment="1">
      <alignment wrapText="1"/>
    </xf>
    <xf numFmtId="0" fontId="9" fillId="0" borderId="1" xfId="0" applyNumberFormat="1" applyFont="1" applyBorder="1" applyAlignment="1" applyProtection="1">
      <alignment horizontal="center" vertical="center"/>
    </xf>
    <xf numFmtId="0" fontId="9" fillId="0" borderId="0" xfId="0" applyNumberFormat="1" applyFont="1" applyAlignment="1">
      <alignment horizontal="left" vertical="center"/>
    </xf>
    <xf numFmtId="0" fontId="9" fillId="0" borderId="18" xfId="0" applyNumberFormat="1" applyFont="1" applyBorder="1" applyAlignment="1" applyProtection="1">
      <alignment horizontal="center" vertical="center"/>
    </xf>
    <xf numFmtId="0" fontId="11" fillId="0" borderId="24" xfId="0" applyNumberFormat="1" applyFont="1" applyBorder="1" applyAlignment="1">
      <alignment horizontal="center" vertical="center"/>
    </xf>
    <xf numFmtId="0" fontId="9" fillId="0" borderId="35" xfId="0" applyNumberFormat="1" applyFont="1" applyBorder="1" applyAlignment="1" applyProtection="1">
      <alignment horizontal="center" vertical="center"/>
    </xf>
    <xf numFmtId="0" fontId="9" fillId="0" borderId="0" xfId="0" applyNumberFormat="1" applyFont="1" applyBorder="1" applyAlignment="1">
      <alignment horizontal="center" vertical="center"/>
    </xf>
    <xf numFmtId="0" fontId="9" fillId="0" borderId="8" xfId="0" applyNumberFormat="1" applyFont="1" applyBorder="1" applyAlignment="1" applyProtection="1">
      <alignment horizontal="center" vertical="center"/>
    </xf>
    <xf numFmtId="0" fontId="9" fillId="0" borderId="16" xfId="0" applyNumberFormat="1" applyFont="1" applyBorder="1" applyAlignment="1" applyProtection="1">
      <alignment horizontal="center" vertical="center"/>
    </xf>
    <xf numFmtId="0" fontId="9" fillId="0" borderId="9" xfId="0" applyNumberFormat="1" applyFont="1" applyBorder="1" applyAlignment="1" applyProtection="1">
      <alignment horizontal="center" vertical="center"/>
    </xf>
    <xf numFmtId="0" fontId="9" fillId="0" borderId="120" xfId="0" applyNumberFormat="1" applyFont="1" applyBorder="1" applyAlignment="1">
      <alignment horizontal="center" vertical="center"/>
    </xf>
    <xf numFmtId="0" fontId="9" fillId="0" borderId="87" xfId="0" applyNumberFormat="1" applyFont="1" applyBorder="1" applyAlignment="1">
      <alignment horizontal="center" vertical="center"/>
    </xf>
    <xf numFmtId="0" fontId="9" fillId="0" borderId="19" xfId="0" applyNumberFormat="1" applyFont="1" applyBorder="1" applyAlignment="1" applyProtection="1">
      <alignment horizontal="center" vertical="center"/>
    </xf>
    <xf numFmtId="0" fontId="9" fillId="0" borderId="88" xfId="0" applyNumberFormat="1" applyFont="1" applyBorder="1" applyAlignment="1">
      <alignment horizontal="center" vertical="center"/>
    </xf>
    <xf numFmtId="0" fontId="9" fillId="0" borderId="20" xfId="0" applyNumberFormat="1" applyFont="1" applyBorder="1" applyAlignment="1" applyProtection="1">
      <alignment horizontal="center" vertical="center"/>
    </xf>
    <xf numFmtId="0" fontId="9" fillId="0" borderId="24" xfId="0" applyNumberFormat="1" applyFont="1" applyBorder="1" applyAlignment="1" applyProtection="1">
      <alignment horizontal="center" vertical="center"/>
    </xf>
    <xf numFmtId="0" fontId="9" fillId="0" borderId="22" xfId="0" applyNumberFormat="1" applyFont="1" applyBorder="1" applyAlignment="1" applyProtection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9" fillId="0" borderId="26" xfId="0" applyNumberFormat="1" applyFont="1" applyBorder="1" applyAlignment="1" applyProtection="1">
      <alignment horizontal="center" vertical="center"/>
    </xf>
    <xf numFmtId="0" fontId="9" fillId="0" borderId="92" xfId="0" applyNumberFormat="1" applyFont="1" applyBorder="1" applyAlignment="1" applyProtection="1">
      <alignment horizontal="center" vertical="center"/>
      <protection locked="0"/>
    </xf>
    <xf numFmtId="0" fontId="9" fillId="0" borderId="91" xfId="0" applyNumberFormat="1" applyFont="1" applyBorder="1" applyAlignment="1" applyProtection="1">
      <alignment horizontal="center" vertical="center"/>
      <protection locked="0"/>
    </xf>
    <xf numFmtId="0" fontId="9" fillId="0" borderId="93" xfId="1" applyNumberFormat="1" applyFont="1" applyBorder="1" applyAlignment="1" applyProtection="1">
      <alignment horizontal="center" vertical="center"/>
    </xf>
    <xf numFmtId="0" fontId="9" fillId="0" borderId="93" xfId="0" applyNumberFormat="1" applyFont="1" applyBorder="1" applyAlignment="1" applyProtection="1">
      <alignment horizontal="center" vertical="center"/>
    </xf>
    <xf numFmtId="0" fontId="9" fillId="0" borderId="96" xfId="0" applyNumberFormat="1" applyFont="1" applyBorder="1" applyAlignment="1" applyProtection="1">
      <alignment horizontal="center" vertical="center"/>
    </xf>
    <xf numFmtId="0" fontId="9" fillId="0" borderId="98" xfId="0" applyNumberFormat="1" applyFont="1" applyBorder="1" applyAlignment="1" applyProtection="1">
      <alignment horizontal="center" vertical="center"/>
    </xf>
    <xf numFmtId="0" fontId="9" fillId="0" borderId="60" xfId="1" applyNumberFormat="1" applyFont="1" applyBorder="1" applyAlignment="1" applyProtection="1">
      <alignment horizontal="center" vertical="center"/>
    </xf>
    <xf numFmtId="0" fontId="11" fillId="0" borderId="195" xfId="1" applyNumberFormat="1" applyFont="1" applyBorder="1" applyAlignment="1" applyProtection="1">
      <alignment horizontal="center" vertical="center"/>
      <protection locked="0"/>
    </xf>
    <xf numFmtId="0" fontId="11" fillId="0" borderId="28" xfId="1" applyNumberFormat="1" applyFont="1" applyBorder="1" applyAlignment="1" applyProtection="1">
      <alignment horizontal="center" vertical="center"/>
    </xf>
    <xf numFmtId="0" fontId="11" fillId="0" borderId="61" xfId="1" applyNumberFormat="1" applyFont="1" applyBorder="1" applyAlignment="1" applyProtection="1">
      <alignment horizontal="center" vertical="center"/>
    </xf>
    <xf numFmtId="0" fontId="11" fillId="0" borderId="172" xfId="1" applyNumberFormat="1" applyFont="1" applyBorder="1" applyAlignment="1" applyProtection="1">
      <alignment horizontal="center" vertical="center"/>
      <protection locked="0"/>
    </xf>
    <xf numFmtId="0" fontId="11" fillId="0" borderId="172" xfId="1" applyNumberFormat="1" applyFont="1" applyBorder="1" applyAlignment="1" applyProtection="1">
      <alignment horizontal="center" vertical="center"/>
    </xf>
    <xf numFmtId="0" fontId="9" fillId="0" borderId="205" xfId="0" applyNumberFormat="1" applyFont="1" applyBorder="1" applyAlignment="1" applyProtection="1">
      <alignment horizontal="center" vertical="center"/>
    </xf>
    <xf numFmtId="0" fontId="9" fillId="0" borderId="104" xfId="0" applyNumberFormat="1" applyFont="1" applyBorder="1" applyAlignment="1" applyProtection="1">
      <alignment horizontal="center" vertical="center"/>
      <protection locked="0"/>
    </xf>
    <xf numFmtId="0" fontId="9" fillId="0" borderId="105" xfId="0" applyNumberFormat="1" applyFont="1" applyBorder="1" applyAlignment="1" applyProtection="1">
      <alignment horizontal="center" vertical="center"/>
      <protection locked="0"/>
    </xf>
    <xf numFmtId="0" fontId="9" fillId="0" borderId="108" xfId="0" applyNumberFormat="1" applyFont="1" applyBorder="1" applyAlignment="1" applyProtection="1">
      <alignment horizontal="center" vertical="center"/>
      <protection locked="0"/>
    </xf>
    <xf numFmtId="0" fontId="9" fillId="0" borderId="107" xfId="1" applyNumberFormat="1" applyFont="1" applyBorder="1" applyAlignment="1" applyProtection="1">
      <alignment horizontal="center" vertical="center"/>
      <protection locked="0"/>
    </xf>
    <xf numFmtId="0" fontId="9" fillId="0" borderId="107" xfId="0" applyNumberFormat="1" applyFont="1" applyBorder="1" applyAlignment="1" applyProtection="1">
      <alignment horizontal="center" vertical="center"/>
    </xf>
    <xf numFmtId="0" fontId="9" fillId="0" borderId="112" xfId="1" applyNumberFormat="1" applyFont="1" applyBorder="1" applyAlignment="1" applyProtection="1">
      <alignment horizontal="center" vertical="center"/>
    </xf>
    <xf numFmtId="0" fontId="9" fillId="0" borderId="107" xfId="1" applyNumberFormat="1" applyFont="1" applyBorder="1" applyAlignment="1" applyProtection="1">
      <alignment horizontal="center" vertical="center"/>
    </xf>
    <xf numFmtId="0" fontId="9" fillId="0" borderId="109" xfId="1" applyNumberFormat="1" applyFont="1" applyBorder="1" applyAlignment="1" applyProtection="1">
      <alignment horizontal="center" vertical="center"/>
    </xf>
    <xf numFmtId="0" fontId="9" fillId="0" borderId="115" xfId="0" applyNumberFormat="1" applyFont="1" applyBorder="1" applyAlignment="1" applyProtection="1">
      <alignment horizontal="center" vertical="center"/>
    </xf>
    <xf numFmtId="0" fontId="9" fillId="0" borderId="104" xfId="1" applyNumberFormat="1" applyFont="1" applyBorder="1" applyAlignment="1" applyProtection="1">
      <alignment horizontal="center" vertical="center"/>
      <protection locked="0"/>
    </xf>
    <xf numFmtId="0" fontId="9" fillId="0" borderId="116" xfId="1" applyNumberFormat="1" applyFont="1" applyBorder="1" applyAlignment="1" applyProtection="1">
      <alignment horizontal="center" vertical="center"/>
      <protection locked="0"/>
    </xf>
    <xf numFmtId="0" fontId="9" fillId="0" borderId="112" xfId="0" applyNumberFormat="1" applyFont="1" applyBorder="1" applyAlignment="1" applyProtection="1">
      <alignment horizontal="center" vertical="center"/>
      <protection locked="0"/>
    </xf>
    <xf numFmtId="0" fontId="9" fillId="0" borderId="116" xfId="0" applyNumberFormat="1" applyFont="1" applyBorder="1" applyAlignment="1" applyProtection="1">
      <alignment horizontal="center" vertical="center"/>
      <protection locked="0"/>
    </xf>
    <xf numFmtId="0" fontId="9" fillId="0" borderId="209" xfId="1" applyNumberFormat="1" applyFont="1" applyBorder="1" applyAlignment="1" applyProtection="1">
      <alignment horizontal="center" vertical="center"/>
      <protection locked="0"/>
    </xf>
    <xf numFmtId="0" fontId="9" fillId="0" borderId="196" xfId="1" applyNumberFormat="1" applyFont="1" applyBorder="1" applyAlignment="1" applyProtection="1">
      <alignment horizontal="center" vertical="center"/>
      <protection locked="0"/>
    </xf>
    <xf numFmtId="0" fontId="9" fillId="0" borderId="259" xfId="1" applyNumberFormat="1" applyFont="1" applyBorder="1" applyAlignment="1" applyProtection="1">
      <alignment horizontal="center" vertical="center"/>
      <protection locked="0"/>
    </xf>
    <xf numFmtId="0" fontId="11" fillId="0" borderId="103" xfId="1" applyNumberFormat="1" applyFont="1" applyBorder="1" applyAlignment="1" applyProtection="1">
      <alignment horizontal="center" vertical="center"/>
    </xf>
    <xf numFmtId="0" fontId="9" fillId="0" borderId="109" xfId="1" applyNumberFormat="1" applyFont="1" applyBorder="1" applyAlignment="1" applyProtection="1">
      <alignment horizontal="center" vertical="center"/>
      <protection locked="0"/>
    </xf>
    <xf numFmtId="0" fontId="9" fillId="0" borderId="47" xfId="1" applyNumberFormat="1" applyFont="1" applyFill="1" applyBorder="1" applyAlignment="1" applyProtection="1">
      <alignment horizontal="center" vertical="center"/>
      <protection locked="0"/>
    </xf>
    <xf numFmtId="0" fontId="9" fillId="0" borderId="9" xfId="1" applyNumberFormat="1" applyFont="1" applyFill="1" applyBorder="1" applyAlignment="1" applyProtection="1">
      <alignment horizontal="center" vertical="center"/>
      <protection locked="0"/>
    </xf>
    <xf numFmtId="0" fontId="9" fillId="0" borderId="20" xfId="1" applyNumberFormat="1" applyFont="1" applyFill="1" applyBorder="1" applyAlignment="1" applyProtection="1">
      <alignment horizontal="center" vertical="center"/>
      <protection locked="0"/>
    </xf>
    <xf numFmtId="0" fontId="9" fillId="0" borderId="10" xfId="1" applyNumberFormat="1" applyFont="1" applyFill="1" applyBorder="1" applyAlignment="1" applyProtection="1">
      <alignment horizontal="center" vertical="center"/>
    </xf>
    <xf numFmtId="0" fontId="9" fillId="0" borderId="76" xfId="0" applyNumberFormat="1" applyFont="1" applyFill="1" applyBorder="1" applyAlignment="1" applyProtection="1">
      <alignment horizontal="center" vertical="center"/>
    </xf>
    <xf numFmtId="0" fontId="9" fillId="0" borderId="22" xfId="1" applyNumberFormat="1" applyFont="1" applyFill="1" applyBorder="1" applyAlignment="1" applyProtection="1">
      <alignment horizontal="center" vertical="center"/>
    </xf>
    <xf numFmtId="0" fontId="9" fillId="0" borderId="21" xfId="1" applyNumberFormat="1" applyFont="1" applyFill="1" applyBorder="1" applyAlignment="1" applyProtection="1">
      <alignment horizontal="center" vertical="center"/>
    </xf>
    <xf numFmtId="0" fontId="9" fillId="0" borderId="25" xfId="1" applyNumberFormat="1" applyFont="1" applyFill="1" applyBorder="1" applyAlignment="1" applyProtection="1">
      <alignment horizontal="center" vertical="center"/>
      <protection locked="0"/>
    </xf>
    <xf numFmtId="0" fontId="9" fillId="0" borderId="20" xfId="1" applyNumberFormat="1" applyFont="1" applyFill="1" applyBorder="1" applyAlignment="1" applyProtection="1">
      <alignment horizontal="center" vertical="center"/>
    </xf>
    <xf numFmtId="0" fontId="9" fillId="0" borderId="15" xfId="1" applyNumberFormat="1" applyFont="1" applyFill="1" applyBorder="1" applyAlignment="1" applyProtection="1">
      <alignment horizontal="center" vertical="center"/>
      <protection locked="0"/>
    </xf>
    <xf numFmtId="0" fontId="9" fillId="0" borderId="147" xfId="1" applyNumberFormat="1" applyFont="1" applyFill="1" applyBorder="1" applyAlignment="1" applyProtection="1">
      <alignment horizontal="center" vertical="center"/>
      <protection locked="0"/>
    </xf>
    <xf numFmtId="0" fontId="9" fillId="0" borderId="24" xfId="1" applyNumberFormat="1" applyFont="1" applyFill="1" applyBorder="1" applyAlignment="1" applyProtection="1">
      <alignment horizontal="center" vertical="center"/>
    </xf>
    <xf numFmtId="0" fontId="9" fillId="0" borderId="159" xfId="1" applyNumberFormat="1" applyFont="1" applyFill="1" applyBorder="1" applyAlignment="1" applyProtection="1">
      <alignment horizontal="center" vertical="center"/>
      <protection locked="0"/>
    </xf>
    <xf numFmtId="0" fontId="9" fillId="0" borderId="129" xfId="0" applyNumberFormat="1" applyFont="1" applyFill="1" applyBorder="1" applyAlignment="1" applyProtection="1">
      <alignment horizontal="center" vertical="center"/>
    </xf>
    <xf numFmtId="0" fontId="9" fillId="0" borderId="87" xfId="1" applyNumberFormat="1" applyFont="1" applyFill="1" applyBorder="1" applyAlignment="1" applyProtection="1">
      <alignment horizontal="center" vertical="center"/>
    </xf>
    <xf numFmtId="0" fontId="9" fillId="0" borderId="179" xfId="1" applyNumberFormat="1" applyFont="1" applyFill="1" applyBorder="1" applyAlignment="1" applyProtection="1">
      <alignment horizontal="center" vertical="center"/>
    </xf>
    <xf numFmtId="0" fontId="9" fillId="0" borderId="159" xfId="1" applyNumberFormat="1" applyFont="1" applyFill="1" applyBorder="1" applyAlignment="1" applyProtection="1">
      <alignment horizontal="center" vertical="center"/>
    </xf>
    <xf numFmtId="0" fontId="9" fillId="0" borderId="160" xfId="1" applyNumberFormat="1" applyFont="1" applyFill="1" applyBorder="1" applyAlignment="1" applyProtection="1">
      <alignment horizontal="center" vertical="center"/>
    </xf>
    <xf numFmtId="0" fontId="9" fillId="0" borderId="153" xfId="1" applyNumberFormat="1" applyFont="1" applyFill="1" applyBorder="1" applyAlignment="1" applyProtection="1">
      <alignment horizontal="center" vertical="center"/>
      <protection locked="0"/>
    </xf>
    <xf numFmtId="0" fontId="9" fillId="0" borderId="197" xfId="0" applyNumberFormat="1" applyFont="1" applyFill="1" applyBorder="1" applyAlignment="1" applyProtection="1">
      <alignment horizontal="center" vertical="center"/>
    </xf>
    <xf numFmtId="0" fontId="9" fillId="0" borderId="153" xfId="0" applyNumberFormat="1" applyFont="1" applyFill="1" applyBorder="1" applyAlignment="1" applyProtection="1">
      <alignment horizontal="center" vertical="center"/>
    </xf>
    <xf numFmtId="0" fontId="9" fillId="0" borderId="45" xfId="0" applyNumberFormat="1" applyFont="1" applyBorder="1" applyAlignment="1" applyProtection="1">
      <alignment horizontal="center" vertical="center"/>
    </xf>
    <xf numFmtId="0" fontId="9" fillId="0" borderId="125" xfId="1" applyNumberFormat="1" applyFont="1" applyFill="1" applyBorder="1" applyAlignment="1" applyProtection="1">
      <alignment horizontal="center" vertical="center"/>
    </xf>
    <xf numFmtId="0" fontId="9" fillId="0" borderId="123" xfId="1" applyNumberFormat="1" applyFont="1" applyFill="1" applyBorder="1" applyAlignment="1" applyProtection="1">
      <alignment horizontal="center" vertical="center"/>
    </xf>
    <xf numFmtId="0" fontId="9" fillId="0" borderId="127" xfId="1" applyNumberFormat="1" applyFont="1" applyFill="1" applyBorder="1" applyAlignment="1" applyProtection="1">
      <alignment horizontal="center" vertical="center"/>
      <protection locked="0"/>
    </xf>
    <xf numFmtId="0" fontId="9" fillId="0" borderId="143" xfId="1" applyNumberFormat="1" applyFont="1" applyFill="1" applyBorder="1" applyAlignment="1" applyProtection="1">
      <alignment horizontal="center" vertical="center"/>
      <protection locked="0"/>
    </xf>
    <xf numFmtId="0" fontId="9" fillId="0" borderId="37" xfId="1" applyNumberFormat="1" applyFont="1" applyFill="1" applyBorder="1" applyAlignment="1" applyProtection="1">
      <alignment horizontal="center" vertical="center"/>
      <protection locked="0"/>
    </xf>
    <xf numFmtId="0" fontId="9" fillId="0" borderId="87" xfId="0" applyNumberFormat="1" applyFont="1" applyBorder="1" applyAlignment="1" applyProtection="1">
      <alignment horizontal="center" vertical="center"/>
      <protection locked="0"/>
    </xf>
    <xf numFmtId="0" fontId="9" fillId="0" borderId="87" xfId="1" applyNumberFormat="1" applyFont="1" applyBorder="1" applyAlignment="1" applyProtection="1">
      <alignment horizontal="center" vertical="center"/>
      <protection locked="0"/>
    </xf>
    <xf numFmtId="0" fontId="9" fillId="0" borderId="120" xfId="1" applyNumberFormat="1" applyFont="1" applyBorder="1" applyAlignment="1" applyProtection="1">
      <alignment horizontal="center" vertical="center"/>
      <protection locked="0"/>
    </xf>
    <xf numFmtId="0" fontId="9" fillId="0" borderId="129" xfId="1" applyNumberFormat="1" applyFont="1" applyFill="1" applyBorder="1" applyAlignment="1" applyProtection="1">
      <alignment horizontal="center" vertical="center"/>
    </xf>
    <xf numFmtId="0" fontId="9" fillId="0" borderId="87" xfId="1" applyNumberFormat="1" applyFont="1" applyBorder="1" applyAlignment="1" applyProtection="1">
      <alignment horizontal="center" vertical="center"/>
    </xf>
    <xf numFmtId="0" fontId="9" fillId="0" borderId="132" xfId="1" applyNumberFormat="1" applyFont="1" applyBorder="1" applyAlignment="1" applyProtection="1">
      <alignment horizontal="center" vertical="center"/>
    </xf>
    <xf numFmtId="0" fontId="9" fillId="0" borderId="131" xfId="1" applyNumberFormat="1" applyFont="1" applyBorder="1" applyAlignment="1" applyProtection="1">
      <alignment horizontal="center" vertical="center"/>
    </xf>
    <xf numFmtId="0" fontId="9" fillId="0" borderId="123" xfId="1" applyNumberFormat="1" applyFont="1" applyBorder="1" applyAlignment="1" applyProtection="1">
      <alignment horizontal="center" vertical="center"/>
    </xf>
    <xf numFmtId="0" fontId="9" fillId="0" borderId="124" xfId="0" applyNumberFormat="1" applyFont="1" applyBorder="1" applyAlignment="1" applyProtection="1">
      <alignment horizontal="center" vertical="center"/>
    </xf>
    <xf numFmtId="0" fontId="9" fillId="0" borderId="119" xfId="1" applyNumberFormat="1" applyFont="1" applyBorder="1" applyAlignment="1" applyProtection="1">
      <alignment horizontal="center" vertical="center"/>
      <protection locked="0"/>
    </xf>
    <xf numFmtId="0" fontId="9" fillId="0" borderId="131" xfId="1" applyNumberFormat="1" applyFont="1" applyBorder="1" applyAlignment="1" applyProtection="1">
      <alignment horizontal="center" vertical="center"/>
      <protection locked="0"/>
    </xf>
    <xf numFmtId="0" fontId="9" fillId="0" borderId="132" xfId="0" applyNumberFormat="1" applyFont="1" applyBorder="1" applyAlignment="1" applyProtection="1">
      <alignment horizontal="center" vertical="center"/>
      <protection locked="0"/>
    </xf>
    <xf numFmtId="0" fontId="9" fillId="0" borderId="117" xfId="1" applyNumberFormat="1" applyFont="1" applyBorder="1" applyAlignment="1" applyProtection="1">
      <alignment horizontal="center" vertical="center"/>
      <protection locked="0"/>
    </xf>
    <xf numFmtId="0" fontId="9" fillId="0" borderId="131" xfId="0" applyNumberFormat="1" applyFont="1" applyBorder="1" applyAlignment="1" applyProtection="1">
      <alignment horizontal="center" vertical="center"/>
      <protection locked="0"/>
    </xf>
    <xf numFmtId="0" fontId="9" fillId="0" borderId="128" xfId="1" applyNumberFormat="1" applyFont="1" applyBorder="1" applyAlignment="1" applyProtection="1">
      <alignment horizontal="center" vertical="center"/>
      <protection locked="0"/>
    </xf>
    <xf numFmtId="0" fontId="9" fillId="0" borderId="140" xfId="1" applyNumberFormat="1" applyFont="1" applyBorder="1" applyAlignment="1" applyProtection="1">
      <alignment horizontal="center" vertical="center"/>
      <protection locked="0"/>
    </xf>
    <xf numFmtId="0" fontId="9" fillId="0" borderId="88" xfId="1" applyNumberFormat="1" applyFont="1" applyBorder="1" applyAlignment="1" applyProtection="1">
      <alignment horizontal="center" vertical="center"/>
    </xf>
    <xf numFmtId="0" fontId="9" fillId="0" borderId="88" xfId="1" applyNumberFormat="1" applyFont="1" applyBorder="1" applyAlignment="1" applyProtection="1">
      <alignment horizontal="center" vertical="center"/>
      <protection locked="0"/>
    </xf>
    <xf numFmtId="0" fontId="9" fillId="0" borderId="175" xfId="0" applyNumberFormat="1" applyFont="1" applyBorder="1" applyAlignment="1" applyProtection="1">
      <alignment horizontal="center" vertical="center"/>
    </xf>
    <xf numFmtId="0" fontId="9" fillId="0" borderId="186" xfId="0" applyNumberFormat="1" applyFont="1" applyBorder="1" applyAlignment="1" applyProtection="1">
      <alignment horizontal="center" vertical="center"/>
    </xf>
    <xf numFmtId="0" fontId="9" fillId="0" borderId="193" xfId="0" applyNumberFormat="1" applyFont="1" applyBorder="1" applyAlignment="1" applyProtection="1">
      <alignment horizontal="center" vertical="center"/>
    </xf>
    <xf numFmtId="0" fontId="9" fillId="0" borderId="156" xfId="0" applyNumberFormat="1" applyFont="1" applyBorder="1" applyAlignment="1" applyProtection="1">
      <alignment horizontal="center" vertical="center"/>
    </xf>
    <xf numFmtId="0" fontId="9" fillId="0" borderId="0" xfId="0" applyNumberFormat="1" applyFont="1" applyAlignment="1">
      <alignment horizontal="left"/>
    </xf>
    <xf numFmtId="0" fontId="1" fillId="0" borderId="0" xfId="0" applyFont="1" applyAlignment="1"/>
    <xf numFmtId="0" fontId="1" fillId="0" borderId="0" xfId="0" applyFont="1" applyFill="1" applyAlignment="1"/>
    <xf numFmtId="2" fontId="1" fillId="0" borderId="0" xfId="0" applyNumberFormat="1" applyFont="1" applyFill="1" applyAlignment="1"/>
    <xf numFmtId="180" fontId="1" fillId="0" borderId="0" xfId="0" applyNumberFormat="1" applyFont="1" applyFill="1" applyAlignment="1"/>
    <xf numFmtId="0" fontId="17" fillId="0" borderId="337" xfId="0" applyFont="1" applyFill="1" applyBorder="1" applyAlignment="1" applyProtection="1"/>
    <xf numFmtId="0" fontId="0" fillId="2" borderId="27" xfId="0" applyNumberFormat="1" applyFont="1" applyFill="1" applyBorder="1" applyAlignment="1" applyProtection="1">
      <alignment horizontal="left" vertical="center"/>
    </xf>
    <xf numFmtId="180" fontId="0" fillId="2" borderId="27" xfId="0" applyNumberFormat="1" applyFont="1" applyFill="1" applyBorder="1" applyAlignment="1" applyProtection="1">
      <alignment horizontal="left" vertical="center"/>
      <protection locked="0"/>
    </xf>
    <xf numFmtId="176" fontId="0" fillId="2" borderId="48" xfId="0" applyNumberFormat="1" applyFont="1" applyFill="1" applyBorder="1" applyAlignment="1" applyProtection="1">
      <alignment horizontal="left" vertical="center"/>
      <protection locked="0"/>
    </xf>
    <xf numFmtId="189" fontId="1" fillId="0" borderId="5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193" fontId="1" fillId="0" borderId="0" xfId="0" applyNumberFormat="1" applyFont="1" applyAlignment="1"/>
    <xf numFmtId="0" fontId="6" fillId="0" borderId="43" xfId="0" applyFont="1" applyBorder="1" applyAlignment="1" applyProtection="1">
      <alignment shrinkToFit="1"/>
    </xf>
    <xf numFmtId="0" fontId="28" fillId="0" borderId="254" xfId="0" applyFont="1" applyBorder="1" applyAlignment="1">
      <alignment horizontal="center" vertical="center" shrinkToFit="1"/>
    </xf>
    <xf numFmtId="0" fontId="28" fillId="2" borderId="45" xfId="0" applyNumberFormat="1" applyFont="1" applyFill="1" applyBorder="1" applyAlignment="1">
      <alignment horizontal="center" vertical="center" wrapText="1"/>
    </xf>
    <xf numFmtId="0" fontId="28" fillId="2" borderId="0" xfId="0" applyNumberFormat="1" applyFont="1" applyFill="1"/>
    <xf numFmtId="0" fontId="5" fillId="2" borderId="0" xfId="0" applyFont="1" applyFill="1"/>
    <xf numFmtId="0" fontId="27" fillId="2" borderId="45" xfId="0" applyFont="1" applyFill="1" applyBorder="1"/>
    <xf numFmtId="0" fontId="28" fillId="2" borderId="181" xfId="0" applyFont="1" applyFill="1" applyBorder="1" applyAlignment="1">
      <alignment horizontal="center" vertical="center"/>
    </xf>
    <xf numFmtId="0" fontId="5" fillId="2" borderId="0" xfId="0" applyFont="1" applyFill="1" applyBorder="1"/>
    <xf numFmtId="189" fontId="28" fillId="2" borderId="245" xfId="0" applyNumberFormat="1" applyFont="1" applyFill="1" applyBorder="1" applyAlignment="1">
      <alignment horizontal="center" vertical="center" shrinkToFit="1"/>
    </xf>
    <xf numFmtId="189" fontId="28" fillId="2" borderId="254" xfId="0" applyNumberFormat="1" applyFont="1" applyFill="1" applyBorder="1" applyAlignment="1">
      <alignment horizontal="center" vertical="center" shrinkToFit="1"/>
    </xf>
    <xf numFmtId="189" fontId="28" fillId="2" borderId="246" xfId="0" applyNumberFormat="1" applyFont="1" applyFill="1" applyBorder="1" applyAlignment="1">
      <alignment horizontal="center" vertical="center" shrinkToFit="1"/>
    </xf>
    <xf numFmtId="184" fontId="28" fillId="2" borderId="320" xfId="0" applyNumberFormat="1" applyFont="1" applyFill="1" applyBorder="1" applyAlignment="1">
      <alignment horizontal="center" vertical="center"/>
    </xf>
    <xf numFmtId="184" fontId="28" fillId="2" borderId="334" xfId="0" applyNumberFormat="1" applyFont="1" applyFill="1" applyBorder="1" applyAlignment="1">
      <alignment horizontal="center" vertical="center"/>
    </xf>
    <xf numFmtId="184" fontId="28" fillId="2" borderId="321" xfId="0" applyNumberFormat="1" applyFont="1" applyFill="1" applyBorder="1" applyAlignment="1">
      <alignment horizontal="center" vertical="center"/>
    </xf>
    <xf numFmtId="184" fontId="28" fillId="2" borderId="307" xfId="0" applyNumberFormat="1" applyFont="1" applyFill="1" applyBorder="1" applyAlignment="1">
      <alignment horizontal="center" vertical="center"/>
    </xf>
    <xf numFmtId="184" fontId="28" fillId="2" borderId="322" xfId="0" applyNumberFormat="1" applyFont="1" applyFill="1" applyBorder="1" applyAlignment="1">
      <alignment horizontal="center" vertical="center"/>
    </xf>
    <xf numFmtId="184" fontId="28" fillId="2" borderId="335" xfId="0" applyNumberFormat="1" applyFont="1" applyFill="1" applyBorder="1" applyAlignment="1">
      <alignment horizontal="center" vertical="center"/>
    </xf>
    <xf numFmtId="184" fontId="28" fillId="2" borderId="323" xfId="0" applyNumberFormat="1" applyFont="1" applyFill="1" applyBorder="1" applyAlignment="1">
      <alignment horizontal="center" vertical="center"/>
    </xf>
    <xf numFmtId="184" fontId="28" fillId="2" borderId="336" xfId="0" applyNumberFormat="1" applyFont="1" applyFill="1" applyBorder="1" applyAlignment="1">
      <alignment horizontal="center" vertical="center"/>
    </xf>
    <xf numFmtId="184" fontId="28" fillId="2" borderId="321" xfId="0" applyNumberFormat="1" applyFont="1" applyFill="1" applyBorder="1" applyAlignment="1">
      <alignment horizontal="center" vertical="center" shrinkToFit="1"/>
    </xf>
    <xf numFmtId="184" fontId="28" fillId="2" borderId="237" xfId="0" applyNumberFormat="1" applyFont="1" applyFill="1" applyBorder="1" applyAlignment="1">
      <alignment horizontal="center" vertical="center" shrinkToFit="1"/>
    </xf>
    <xf numFmtId="184" fontId="28" fillId="2" borderId="229" xfId="0" applyNumberFormat="1" applyFont="1" applyFill="1" applyBorder="1" applyAlignment="1">
      <alignment horizontal="center" vertical="center"/>
    </xf>
    <xf numFmtId="184" fontId="28" fillId="2" borderId="0" xfId="0" applyNumberFormat="1" applyFont="1" applyFill="1" applyBorder="1" applyAlignment="1">
      <alignment horizontal="center" vertical="center" shrinkToFit="1"/>
    </xf>
    <xf numFmtId="184" fontId="35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5" fillId="2" borderId="0" xfId="0" applyNumberFormat="1" applyFont="1" applyFill="1"/>
    <xf numFmtId="0" fontId="36" fillId="2" borderId="0" xfId="0" applyNumberFormat="1" applyFont="1" applyFill="1" applyAlignment="1">
      <alignment horizontal="center"/>
    </xf>
    <xf numFmtId="56" fontId="5" fillId="2" borderId="0" xfId="0" quotePrefix="1" applyNumberFormat="1" applyFont="1" applyFill="1"/>
    <xf numFmtId="56" fontId="5" fillId="2" borderId="0" xfId="0" applyNumberFormat="1" applyFont="1" applyFill="1" applyProtection="1"/>
    <xf numFmtId="184" fontId="35" fillId="2" borderId="320" xfId="0" applyNumberFormat="1" applyFont="1" applyFill="1" applyBorder="1" applyAlignment="1">
      <alignment horizontal="right" vertical="center"/>
    </xf>
    <xf numFmtId="187" fontId="5" fillId="2" borderId="0" xfId="0" applyNumberFormat="1" applyFont="1" applyFill="1"/>
    <xf numFmtId="184" fontId="35" fillId="2" borderId="321" xfId="0" applyNumberFormat="1" applyFont="1" applyFill="1" applyBorder="1" applyAlignment="1">
      <alignment horizontal="right" vertical="center"/>
    </xf>
    <xf numFmtId="184" fontId="35" fillId="2" borderId="322" xfId="0" applyNumberFormat="1" applyFont="1" applyFill="1" applyBorder="1" applyAlignment="1">
      <alignment horizontal="right" vertical="center"/>
    </xf>
    <xf numFmtId="184" fontId="35" fillId="2" borderId="323" xfId="0" applyNumberFormat="1" applyFont="1" applyFill="1" applyBorder="1" applyAlignment="1">
      <alignment horizontal="right" vertical="center"/>
    </xf>
    <xf numFmtId="184" fontId="35" fillId="2" borderId="321" xfId="0" applyNumberFormat="1" applyFont="1" applyFill="1" applyBorder="1" applyAlignment="1">
      <alignment horizontal="right" vertical="center" shrinkToFit="1"/>
    </xf>
    <xf numFmtId="184" fontId="28" fillId="2" borderId="324" xfId="0" applyNumberFormat="1" applyFont="1" applyFill="1" applyBorder="1" applyAlignment="1">
      <alignment horizontal="right" vertical="center" shrinkToFit="1"/>
    </xf>
    <xf numFmtId="56" fontId="5" fillId="2" borderId="0" xfId="0" applyNumberFormat="1" applyFont="1" applyFill="1"/>
    <xf numFmtId="38" fontId="5" fillId="2" borderId="0" xfId="0" applyNumberFormat="1" applyFont="1" applyFill="1"/>
    <xf numFmtId="184" fontId="35" fillId="2" borderId="324" xfId="0" applyNumberFormat="1" applyFont="1" applyFill="1" applyBorder="1" applyAlignment="1">
      <alignment horizontal="right" vertical="center" shrinkToFit="1"/>
    </xf>
    <xf numFmtId="0" fontId="5" fillId="2" borderId="0" xfId="0" quotePrefix="1" applyFont="1" applyFill="1"/>
    <xf numFmtId="0" fontId="9" fillId="0" borderId="187" xfId="0" applyNumberFormat="1" applyFont="1" applyBorder="1" applyAlignment="1" applyProtection="1">
      <alignment horizontal="center" vertical="center"/>
    </xf>
    <xf numFmtId="0" fontId="9" fillId="0" borderId="339" xfId="0" applyNumberFormat="1" applyFont="1" applyBorder="1" applyAlignment="1" applyProtection="1">
      <alignment horizontal="center" vertical="center"/>
      <protection locked="0"/>
    </xf>
    <xf numFmtId="0" fontId="9" fillId="0" borderId="340" xfId="0" applyNumberFormat="1" applyFont="1" applyBorder="1" applyAlignment="1" applyProtection="1">
      <alignment horizontal="center" vertical="center"/>
      <protection locked="0"/>
    </xf>
    <xf numFmtId="0" fontId="9" fillId="0" borderId="55" xfId="0" applyNumberFormat="1" applyFont="1" applyBorder="1" applyAlignment="1" applyProtection="1">
      <alignment horizontal="center" vertical="center"/>
      <protection locked="0"/>
    </xf>
    <xf numFmtId="0" fontId="9" fillId="0" borderId="163" xfId="0" applyNumberFormat="1" applyFont="1" applyBorder="1" applyAlignment="1" applyProtection="1">
      <alignment horizontal="center" vertical="center"/>
    </xf>
    <xf numFmtId="0" fontId="9" fillId="0" borderId="55" xfId="0" applyNumberFormat="1" applyFont="1" applyBorder="1" applyAlignment="1" applyProtection="1">
      <alignment horizontal="center" vertical="center"/>
    </xf>
    <xf numFmtId="0" fontId="9" fillId="0" borderId="93" xfId="0" applyNumberFormat="1" applyFont="1" applyFill="1" applyBorder="1" applyAlignment="1" applyProtection="1">
      <alignment horizontal="center" vertical="center"/>
      <protection locked="0"/>
    </xf>
    <xf numFmtId="0" fontId="9" fillId="0" borderId="91" xfId="0" applyNumberFormat="1" applyFont="1" applyFill="1" applyBorder="1" applyAlignment="1" applyProtection="1">
      <alignment horizontal="center" vertical="center"/>
      <protection locked="0"/>
    </xf>
    <xf numFmtId="0" fontId="9" fillId="0" borderId="92" xfId="0" applyNumberFormat="1" applyFont="1" applyFill="1" applyBorder="1" applyAlignment="1" applyProtection="1">
      <alignment horizontal="center" vertical="center"/>
      <protection locked="0"/>
    </xf>
    <xf numFmtId="0" fontId="9" fillId="0" borderId="94" xfId="0" applyNumberFormat="1" applyFont="1" applyFill="1" applyBorder="1" applyAlignment="1" applyProtection="1">
      <alignment horizontal="center" vertical="center"/>
    </xf>
    <xf numFmtId="0" fontId="9" fillId="0" borderId="87" xfId="0" applyNumberFormat="1" applyFont="1" applyFill="1" applyBorder="1" applyAlignment="1" applyProtection="1">
      <alignment horizontal="center" vertical="center"/>
    </xf>
    <xf numFmtId="0" fontId="9" fillId="0" borderId="93" xfId="0" applyNumberFormat="1" applyFont="1" applyFill="1" applyBorder="1" applyAlignment="1" applyProtection="1">
      <alignment horizontal="center" vertical="center"/>
    </xf>
    <xf numFmtId="0" fontId="9" fillId="0" borderId="96" xfId="0" applyNumberFormat="1" applyFont="1" applyFill="1" applyBorder="1" applyAlignment="1" applyProtection="1">
      <alignment horizontal="center" vertical="center"/>
    </xf>
    <xf numFmtId="0" fontId="11" fillId="0" borderId="60" xfId="0" applyNumberFormat="1" applyFont="1" applyFill="1" applyBorder="1" applyAlignment="1" applyProtection="1">
      <alignment horizontal="center" vertical="center"/>
      <protection locked="0"/>
    </xf>
    <xf numFmtId="0" fontId="11" fillId="0" borderId="60" xfId="0" applyNumberFormat="1" applyFont="1" applyFill="1" applyBorder="1" applyAlignment="1">
      <alignment horizontal="center" vertical="center"/>
    </xf>
    <xf numFmtId="0" fontId="11" fillId="0" borderId="145" xfId="0" applyNumberFormat="1" applyFont="1" applyFill="1" applyBorder="1" applyAlignment="1" applyProtection="1">
      <alignment horizontal="center" vertical="center"/>
      <protection locked="0"/>
    </xf>
    <xf numFmtId="0" fontId="11" fillId="0" borderId="30" xfId="0" applyNumberFormat="1" applyFont="1" applyFill="1" applyBorder="1" applyAlignment="1" applyProtection="1">
      <alignment horizontal="center" vertical="center"/>
      <protection locked="0"/>
    </xf>
    <xf numFmtId="0" fontId="9" fillId="0" borderId="60" xfId="0" applyNumberFormat="1" applyFont="1" applyFill="1" applyBorder="1" applyAlignment="1" applyProtection="1">
      <alignment horizontal="center" vertical="center"/>
    </xf>
    <xf numFmtId="0" fontId="11" fillId="0" borderId="61" xfId="0" applyNumberFormat="1" applyFont="1" applyFill="1" applyBorder="1" applyAlignment="1" applyProtection="1">
      <alignment horizontal="center" vertical="center"/>
    </xf>
    <xf numFmtId="0" fontId="9" fillId="0" borderId="94" xfId="1" applyNumberFormat="1" applyFont="1" applyFill="1" applyBorder="1" applyAlignment="1" applyProtection="1">
      <alignment horizontal="center" vertical="center"/>
    </xf>
    <xf numFmtId="0" fontId="11" fillId="0" borderId="145" xfId="1" applyNumberFormat="1" applyFont="1" applyFill="1" applyBorder="1" applyAlignment="1" applyProtection="1">
      <alignment horizontal="center" vertical="center"/>
      <protection locked="0"/>
    </xf>
    <xf numFmtId="0" fontId="9" fillId="0" borderId="60" xfId="1" applyNumberFormat="1" applyFont="1" applyFill="1" applyBorder="1" applyAlignment="1" applyProtection="1">
      <alignment horizontal="center" vertical="center"/>
    </xf>
    <xf numFmtId="0" fontId="9" fillId="0" borderId="107" xfId="0" applyNumberFormat="1" applyFont="1" applyFill="1" applyBorder="1" applyAlignment="1" applyProtection="1">
      <alignment horizontal="center" vertical="center"/>
      <protection locked="0"/>
    </xf>
    <xf numFmtId="0" fontId="9" fillId="0" borderId="108" xfId="0" applyNumberFormat="1" applyFont="1" applyFill="1" applyBorder="1" applyAlignment="1" applyProtection="1">
      <alignment horizontal="center" vertical="center"/>
      <protection locked="0"/>
    </xf>
    <xf numFmtId="0" fontId="9" fillId="0" borderId="104" xfId="0" applyNumberFormat="1" applyFont="1" applyFill="1" applyBorder="1" applyAlignment="1" applyProtection="1">
      <alignment horizontal="center" vertical="center"/>
      <protection locked="0"/>
    </xf>
    <xf numFmtId="0" fontId="9" fillId="0" borderId="107" xfId="1" applyNumberFormat="1" applyFont="1" applyFill="1" applyBorder="1" applyAlignment="1" applyProtection="1">
      <alignment horizontal="center" vertical="center"/>
      <protection locked="0"/>
    </xf>
    <xf numFmtId="0" fontId="9" fillId="0" borderId="105" xfId="0" applyNumberFormat="1" applyFont="1" applyFill="1" applyBorder="1" applyAlignment="1" applyProtection="1">
      <alignment horizontal="center" vertical="center"/>
      <protection locked="0"/>
    </xf>
    <xf numFmtId="0" fontId="9" fillId="0" borderId="107" xfId="0" applyNumberFormat="1" applyFont="1" applyFill="1" applyBorder="1" applyAlignment="1" applyProtection="1">
      <alignment horizontal="center" vertical="center"/>
    </xf>
    <xf numFmtId="0" fontId="9" fillId="0" borderId="109" xfId="0" applyNumberFormat="1" applyFont="1" applyFill="1" applyBorder="1" applyAlignment="1" applyProtection="1">
      <alignment horizontal="center" vertical="center"/>
    </xf>
    <xf numFmtId="0" fontId="9" fillId="0" borderId="87" xfId="1" applyNumberFormat="1" applyFont="1" applyFill="1" applyBorder="1" applyAlignment="1" applyProtection="1">
      <alignment horizontal="center" vertical="center"/>
      <protection locked="0"/>
    </xf>
    <xf numFmtId="0" fontId="9" fillId="0" borderId="120" xfId="1" applyNumberFormat="1" applyFont="1" applyFill="1" applyBorder="1" applyAlignment="1" applyProtection="1">
      <alignment horizontal="center" vertical="center"/>
      <protection locked="0"/>
    </xf>
    <xf numFmtId="0" fontId="9" fillId="0" borderId="119" xfId="0" applyNumberFormat="1" applyFont="1" applyFill="1" applyBorder="1" applyAlignment="1" applyProtection="1">
      <alignment horizontal="center" vertical="center"/>
      <protection locked="0"/>
    </xf>
    <xf numFmtId="0" fontId="9" fillId="0" borderId="131" xfId="0" applyNumberFormat="1" applyFont="1" applyFill="1" applyBorder="1" applyAlignment="1" applyProtection="1">
      <alignment horizontal="center" vertical="center"/>
    </xf>
    <xf numFmtId="0" fontId="11" fillId="0" borderId="296" xfId="0" applyNumberFormat="1" applyFont="1" applyBorder="1" applyAlignment="1">
      <alignment horizontal="center" vertical="center"/>
    </xf>
    <xf numFmtId="0" fontId="11" fillId="0" borderId="46" xfId="0" applyNumberFormat="1" applyFont="1" applyBorder="1" applyAlignment="1">
      <alignment horizontal="center" vertical="center"/>
    </xf>
    <xf numFmtId="0" fontId="9" fillId="0" borderId="218" xfId="0" applyNumberFormat="1" applyFont="1" applyFill="1" applyBorder="1" applyAlignment="1" applyProtection="1">
      <alignment horizontal="center" vertical="center"/>
      <protection locked="0"/>
    </xf>
    <xf numFmtId="0" fontId="11" fillId="0" borderId="59" xfId="0" applyNumberFormat="1" applyFont="1" applyFill="1" applyBorder="1" applyAlignment="1" applyProtection="1">
      <alignment horizontal="center" vertical="center"/>
      <protection locked="0"/>
    </xf>
    <xf numFmtId="0" fontId="11" fillId="0" borderId="59" xfId="1" applyNumberFormat="1" applyFont="1" applyFill="1" applyBorder="1" applyAlignment="1" applyProtection="1">
      <alignment horizontal="center" vertical="center"/>
      <protection locked="0"/>
    </xf>
    <xf numFmtId="0" fontId="9" fillId="0" borderId="175" xfId="0" applyNumberFormat="1" applyFont="1" applyFill="1" applyBorder="1" applyAlignment="1" applyProtection="1">
      <alignment horizontal="center" vertical="center"/>
      <protection locked="0"/>
    </xf>
    <xf numFmtId="0" fontId="9" fillId="0" borderId="187" xfId="1" applyNumberFormat="1" applyFont="1" applyFill="1" applyBorder="1" applyAlignment="1" applyProtection="1">
      <alignment horizontal="center" vertical="center"/>
      <protection locked="0"/>
    </xf>
    <xf numFmtId="0" fontId="9" fillId="0" borderId="239" xfId="0" applyNumberFormat="1" applyFont="1" applyFill="1" applyBorder="1" applyAlignment="1" applyProtection="1">
      <alignment horizontal="center" vertical="center"/>
      <protection locked="0"/>
    </xf>
    <xf numFmtId="0" fontId="9" fillId="0" borderId="221" xfId="0" applyNumberFormat="1" applyFont="1" applyFill="1" applyBorder="1" applyAlignment="1" applyProtection="1">
      <alignment horizontal="center" vertical="center"/>
      <protection locked="0"/>
    </xf>
    <xf numFmtId="0" fontId="9" fillId="0" borderId="188" xfId="0" applyNumberFormat="1" applyFont="1" applyFill="1" applyBorder="1" applyAlignment="1" applyProtection="1">
      <alignment horizontal="center" vertical="center"/>
      <protection locked="0"/>
    </xf>
    <xf numFmtId="0" fontId="9" fillId="0" borderId="338" xfId="0" applyNumberFormat="1" applyFont="1" applyFill="1" applyBorder="1" applyAlignment="1" applyProtection="1">
      <alignment horizontal="center" vertical="center"/>
      <protection locked="0"/>
    </xf>
    <xf numFmtId="0" fontId="9" fillId="0" borderId="54" xfId="0" applyNumberFormat="1" applyFont="1" applyBorder="1" applyAlignment="1" applyProtection="1">
      <alignment horizontal="center" vertical="center"/>
      <protection locked="0"/>
    </xf>
    <xf numFmtId="0" fontId="9" fillId="0" borderId="341" xfId="0" applyNumberFormat="1" applyFont="1" applyBorder="1" applyAlignment="1" applyProtection="1">
      <alignment horizontal="center" vertical="center"/>
    </xf>
    <xf numFmtId="0" fontId="9" fillId="0" borderId="14" xfId="0" applyNumberFormat="1" applyFont="1" applyBorder="1" applyAlignment="1" applyProtection="1">
      <alignment horizontal="center" vertical="center"/>
    </xf>
    <xf numFmtId="0" fontId="9" fillId="0" borderId="178" xfId="0" applyNumberFormat="1" applyFont="1" applyBorder="1" applyAlignment="1" applyProtection="1">
      <alignment horizontal="center" vertical="center"/>
    </xf>
    <xf numFmtId="0" fontId="9" fillId="0" borderId="99" xfId="0" applyNumberFormat="1" applyFont="1" applyBorder="1" applyAlignment="1" applyProtection="1">
      <alignment horizontal="center" vertical="center"/>
      <protection locked="0"/>
    </xf>
    <xf numFmtId="0" fontId="11" fillId="0" borderId="177" xfId="1" applyNumberFormat="1" applyFont="1" applyBorder="1" applyAlignment="1" applyProtection="1">
      <alignment horizontal="center" vertical="center"/>
      <protection locked="0"/>
    </xf>
    <xf numFmtId="0" fontId="9" fillId="0" borderId="114" xfId="0" applyNumberFormat="1" applyFont="1" applyBorder="1" applyAlignment="1" applyProtection="1">
      <alignment horizontal="center" vertical="center"/>
      <protection locked="0"/>
    </xf>
    <xf numFmtId="0" fontId="9" fillId="0" borderId="14" xfId="1" applyNumberFormat="1" applyFont="1" applyFill="1" applyBorder="1" applyAlignment="1" applyProtection="1">
      <alignment horizontal="center" vertical="center"/>
      <protection locked="0"/>
    </xf>
    <xf numFmtId="0" fontId="9" fillId="0" borderId="179" xfId="1" applyNumberFormat="1" applyFont="1" applyFill="1" applyBorder="1" applyAlignment="1" applyProtection="1">
      <alignment horizontal="center" vertical="center"/>
      <protection locked="0"/>
    </xf>
    <xf numFmtId="0" fontId="9" fillId="0" borderId="342" xfId="0" applyNumberFormat="1" applyFont="1" applyBorder="1" applyAlignment="1" applyProtection="1">
      <alignment horizontal="center" vertical="center"/>
      <protection locked="0"/>
    </xf>
    <xf numFmtId="0" fontId="9" fillId="0" borderId="290" xfId="0" applyNumberFormat="1" applyFont="1" applyBorder="1" applyAlignment="1" applyProtection="1">
      <alignment horizontal="center" vertical="center"/>
    </xf>
    <xf numFmtId="0" fontId="9" fillId="0" borderId="112" xfId="0" applyNumberFormat="1" applyFont="1" applyBorder="1" applyAlignment="1" applyProtection="1">
      <alignment horizontal="center" vertical="center"/>
    </xf>
    <xf numFmtId="0" fontId="9" fillId="0" borderId="21" xfId="0" applyNumberFormat="1" applyFont="1" applyFill="1" applyBorder="1" applyAlignment="1" applyProtection="1">
      <alignment horizontal="center" vertical="center"/>
    </xf>
    <xf numFmtId="0" fontId="9" fillId="0" borderId="212" xfId="0" applyNumberFormat="1" applyFont="1" applyFill="1" applyBorder="1" applyAlignment="1" applyProtection="1">
      <alignment horizontal="center" vertical="center"/>
    </xf>
    <xf numFmtId="0" fontId="9" fillId="0" borderId="215" xfId="0" applyNumberFormat="1" applyFont="1" applyBorder="1" applyAlignment="1" applyProtection="1">
      <alignment horizontal="center" vertical="center"/>
    </xf>
    <xf numFmtId="0" fontId="9" fillId="0" borderId="46" xfId="0" applyNumberFormat="1" applyFont="1" applyBorder="1" applyAlignment="1" applyProtection="1">
      <alignment horizontal="center" vertical="center"/>
    </xf>
    <xf numFmtId="0" fontId="9" fillId="0" borderId="2" xfId="0" applyNumberFormat="1" applyFont="1" applyBorder="1" applyAlignment="1">
      <alignment horizontal="left" vertical="center"/>
    </xf>
    <xf numFmtId="0" fontId="11" fillId="0" borderId="59" xfId="1" applyNumberFormat="1" applyFont="1" applyBorder="1" applyAlignment="1" applyProtection="1">
      <alignment horizontal="center" vertical="center"/>
    </xf>
    <xf numFmtId="0" fontId="9" fillId="0" borderId="187" xfId="1" applyNumberFormat="1" applyFont="1" applyFill="1" applyBorder="1" applyAlignment="1" applyProtection="1">
      <alignment horizontal="center" vertical="center"/>
    </xf>
    <xf numFmtId="0" fontId="9" fillId="0" borderId="239" xfId="1" applyNumberFormat="1" applyFont="1" applyFill="1" applyBorder="1" applyAlignment="1" applyProtection="1">
      <alignment horizontal="center" vertical="center"/>
    </xf>
    <xf numFmtId="0" fontId="9" fillId="0" borderId="54" xfId="1" applyNumberFormat="1" applyFont="1" applyBorder="1" applyAlignment="1" applyProtection="1">
      <alignment horizontal="center" vertical="center"/>
    </xf>
    <xf numFmtId="0" fontId="9" fillId="0" borderId="55" xfId="1" applyNumberFormat="1" applyFont="1" applyBorder="1" applyAlignment="1" applyProtection="1">
      <alignment horizontal="center" vertical="center"/>
    </xf>
    <xf numFmtId="0" fontId="9" fillId="0" borderId="332" xfId="0" applyNumberFormat="1" applyFont="1" applyBorder="1" applyAlignment="1" applyProtection="1">
      <alignment horizontal="center" vertical="center"/>
    </xf>
    <xf numFmtId="0" fontId="9" fillId="0" borderId="156" xfId="0" applyNumberFormat="1" applyFont="1" applyBorder="1" applyAlignment="1" applyProtection="1">
      <alignment horizontal="center" vertical="center"/>
      <protection locked="0"/>
    </xf>
    <xf numFmtId="0" fontId="9" fillId="0" borderId="113" xfId="1" applyNumberFormat="1" applyFont="1" applyBorder="1" applyAlignment="1" applyProtection="1">
      <alignment horizontal="center" vertical="center"/>
      <protection locked="0"/>
    </xf>
    <xf numFmtId="0" fontId="9" fillId="0" borderId="118" xfId="1" applyNumberFormat="1" applyFont="1" applyFill="1" applyBorder="1" applyAlignment="1" applyProtection="1">
      <alignment horizontal="center" vertical="center"/>
      <protection locked="0"/>
    </xf>
    <xf numFmtId="0" fontId="9" fillId="0" borderId="162" xfId="1" applyNumberFormat="1" applyFont="1" applyFill="1" applyBorder="1" applyAlignment="1" applyProtection="1">
      <alignment horizontal="center" vertical="center"/>
      <protection locked="0"/>
    </xf>
    <xf numFmtId="0" fontId="9" fillId="0" borderId="126" xfId="1" applyNumberFormat="1" applyFont="1" applyFill="1" applyBorder="1" applyAlignment="1" applyProtection="1">
      <alignment horizontal="center" vertical="center"/>
      <protection locked="0"/>
    </xf>
    <xf numFmtId="0" fontId="9" fillId="0" borderId="118" xfId="1" applyNumberFormat="1" applyFont="1" applyBorder="1" applyAlignment="1" applyProtection="1">
      <alignment horizontal="center" vertical="center"/>
      <protection locked="0"/>
    </xf>
    <xf numFmtId="0" fontId="9" fillId="0" borderId="240" xfId="1" applyNumberFormat="1" applyFont="1" applyBorder="1" applyAlignment="1" applyProtection="1">
      <alignment horizontal="center" vertical="center"/>
      <protection locked="0"/>
    </xf>
    <xf numFmtId="0" fontId="9" fillId="0" borderId="55" xfId="1" applyNumberFormat="1" applyFont="1" applyBorder="1" applyAlignment="1" applyProtection="1">
      <alignment horizontal="center" vertical="center"/>
      <protection locked="0"/>
    </xf>
    <xf numFmtId="0" fontId="9" fillId="0" borderId="290" xfId="1" applyNumberFormat="1" applyFont="1" applyBorder="1" applyAlignment="1" applyProtection="1">
      <alignment horizontal="center" vertical="center"/>
      <protection locked="0"/>
    </xf>
    <xf numFmtId="0" fontId="9" fillId="0" borderId="165" xfId="1" applyNumberFormat="1" applyFont="1" applyBorder="1" applyAlignment="1" applyProtection="1">
      <alignment horizontal="center" vertical="center"/>
      <protection locked="0"/>
    </xf>
    <xf numFmtId="0" fontId="9" fillId="0" borderId="339" xfId="1" applyNumberFormat="1" applyFont="1" applyBorder="1" applyAlignment="1" applyProtection="1">
      <alignment horizontal="center" vertical="center"/>
    </xf>
    <xf numFmtId="0" fontId="9" fillId="0" borderId="151" xfId="0" applyNumberFormat="1" applyFont="1" applyBorder="1" applyAlignment="1" applyProtection="1">
      <alignment horizontal="center" vertical="center"/>
    </xf>
    <xf numFmtId="0" fontId="11" fillId="0" borderId="60" xfId="1" applyNumberFormat="1" applyFont="1" applyFill="1" applyBorder="1" applyAlignment="1" applyProtection="1">
      <alignment horizontal="center" vertical="center"/>
    </xf>
    <xf numFmtId="0" fontId="11" fillId="0" borderId="209" xfId="1" applyNumberFormat="1" applyFont="1" applyFill="1" applyBorder="1" applyAlignment="1" applyProtection="1">
      <alignment horizontal="center" vertical="center"/>
    </xf>
    <xf numFmtId="0" fontId="9" fillId="0" borderId="182" xfId="0" applyNumberFormat="1" applyFont="1" applyBorder="1" applyAlignment="1" applyProtection="1">
      <alignment horizontal="center" vertical="center"/>
    </xf>
    <xf numFmtId="0" fontId="9" fillId="0" borderId="132" xfId="0" applyNumberFormat="1" applyFont="1" applyBorder="1" applyAlignment="1">
      <alignment horizontal="center" vertical="center"/>
    </xf>
    <xf numFmtId="0" fontId="11" fillId="0" borderId="196" xfId="1" applyNumberFormat="1" applyFont="1" applyBorder="1" applyAlignment="1" applyProtection="1">
      <alignment horizontal="center" vertical="center"/>
    </xf>
    <xf numFmtId="0" fontId="9" fillId="0" borderId="15" xfId="1" applyNumberFormat="1" applyFont="1" applyFill="1" applyBorder="1" applyAlignment="1" applyProtection="1">
      <alignment horizontal="center" vertical="center"/>
    </xf>
    <xf numFmtId="0" fontId="9" fillId="0" borderId="215" xfId="1" applyNumberFormat="1" applyFont="1" applyBorder="1" applyAlignment="1" applyProtection="1">
      <alignment horizontal="center" vertical="center"/>
    </xf>
    <xf numFmtId="0" fontId="9" fillId="0" borderId="290" xfId="1" applyNumberFormat="1" applyFont="1" applyFill="1" applyBorder="1" applyAlignment="1" applyProtection="1">
      <alignment horizontal="center" vertical="center"/>
    </xf>
    <xf numFmtId="0" fontId="9" fillId="0" borderId="122" xfId="0" applyNumberFormat="1" applyFont="1" applyBorder="1" applyAlignment="1">
      <alignment horizontal="center" vertical="center"/>
    </xf>
    <xf numFmtId="0" fontId="11" fillId="0" borderId="177" xfId="0" applyNumberFormat="1" applyFont="1" applyBorder="1" applyAlignment="1" applyProtection="1">
      <alignment horizontal="center" vertical="center"/>
      <protection locked="0"/>
    </xf>
    <xf numFmtId="0" fontId="9" fillId="0" borderId="178" xfId="1" applyNumberFormat="1" applyFont="1" applyFill="1" applyBorder="1" applyAlignment="1" applyProtection="1">
      <alignment horizontal="center" vertical="center"/>
      <protection locked="0"/>
    </xf>
    <xf numFmtId="0" fontId="9" fillId="0" borderId="25" xfId="0" applyNumberFormat="1" applyFont="1" applyFill="1" applyBorder="1" applyAlignment="1" applyProtection="1">
      <alignment horizontal="center" vertical="center"/>
      <protection locked="0"/>
    </xf>
    <xf numFmtId="0" fontId="9" fillId="0" borderId="122" xfId="1" applyNumberFormat="1" applyFont="1" applyBorder="1" applyAlignment="1" applyProtection="1">
      <alignment horizontal="center" vertical="center"/>
      <protection locked="0"/>
    </xf>
    <xf numFmtId="0" fontId="9" fillId="0" borderId="342" xfId="1" applyNumberFormat="1" applyFont="1" applyBorder="1" applyAlignment="1" applyProtection="1">
      <alignment horizontal="center" vertical="center"/>
      <protection locked="0"/>
    </xf>
    <xf numFmtId="0" fontId="9" fillId="0" borderId="339" xfId="1" applyNumberFormat="1" applyFont="1" applyBorder="1" applyAlignment="1" applyProtection="1">
      <alignment horizontal="center" vertical="center"/>
      <protection locked="0"/>
    </xf>
    <xf numFmtId="0" fontId="37" fillId="0" borderId="0" xfId="0" applyNumberFormat="1" applyFont="1" applyAlignment="1">
      <alignment horizontal="left"/>
    </xf>
    <xf numFmtId="0" fontId="37" fillId="0" borderId="0" xfId="0" applyNumberFormat="1" applyFont="1" applyAlignment="1">
      <alignment horizontal="right"/>
    </xf>
    <xf numFmtId="0" fontId="37" fillId="0" borderId="0" xfId="0" applyNumberFormat="1" applyFont="1" applyAlignment="1"/>
    <xf numFmtId="192" fontId="37" fillId="0" borderId="0" xfId="0" applyNumberFormat="1" applyFont="1" applyAlignment="1">
      <alignment horizontal="right" wrapText="1"/>
    </xf>
    <xf numFmtId="0" fontId="37" fillId="0" borderId="0" xfId="0" applyNumberFormat="1" applyFont="1" applyAlignment="1">
      <alignment horizontal="center" wrapText="1"/>
    </xf>
    <xf numFmtId="192" fontId="37" fillId="0" borderId="0" xfId="0" applyNumberFormat="1" applyFont="1" applyAlignment="1">
      <alignment horizontal="right"/>
    </xf>
    <xf numFmtId="0" fontId="37" fillId="0" borderId="0" xfId="0" applyNumberFormat="1" applyFont="1" applyBorder="1" applyAlignment="1">
      <alignment horizontal="left"/>
    </xf>
    <xf numFmtId="0" fontId="37" fillId="0" borderId="0" xfId="0" applyNumberFormat="1" applyFont="1" applyBorder="1" applyAlignment="1">
      <alignment horizontal="center" wrapText="1"/>
    </xf>
    <xf numFmtId="0" fontId="11" fillId="0" borderId="59" xfId="0" applyNumberFormat="1" applyFont="1" applyBorder="1" applyAlignment="1" applyProtection="1">
      <alignment horizontal="center" vertical="center"/>
      <protection locked="0"/>
    </xf>
    <xf numFmtId="0" fontId="11" fillId="0" borderId="59" xfId="1" applyNumberFormat="1" applyFont="1" applyBorder="1" applyAlignment="1" applyProtection="1">
      <alignment horizontal="center" vertical="center"/>
      <protection locked="0"/>
    </xf>
    <xf numFmtId="0" fontId="9" fillId="0" borderId="175" xfId="0" applyNumberFormat="1" applyFont="1" applyBorder="1" applyAlignment="1" applyProtection="1">
      <alignment horizontal="center" vertical="center"/>
      <protection locked="0"/>
    </xf>
    <xf numFmtId="0" fontId="9" fillId="0" borderId="239" xfId="1" applyNumberFormat="1" applyFont="1" applyFill="1" applyBorder="1" applyAlignment="1" applyProtection="1">
      <alignment horizontal="center" vertical="center"/>
      <protection locked="0"/>
    </xf>
    <xf numFmtId="0" fontId="9" fillId="0" borderId="221" xfId="1" applyNumberFormat="1" applyFont="1" applyFill="1" applyBorder="1" applyAlignment="1" applyProtection="1">
      <alignment horizontal="center" vertical="center"/>
      <protection locked="0"/>
    </xf>
    <xf numFmtId="0" fontId="9" fillId="0" borderId="338" xfId="1" applyNumberFormat="1" applyFont="1" applyBorder="1" applyAlignment="1" applyProtection="1">
      <alignment horizontal="center" vertical="center"/>
      <protection locked="0"/>
    </xf>
    <xf numFmtId="0" fontId="9" fillId="0" borderId="54" xfId="1" applyNumberFormat="1" applyFont="1" applyBorder="1" applyAlignment="1" applyProtection="1">
      <alignment horizontal="center" vertical="center"/>
      <protection locked="0"/>
    </xf>
    <xf numFmtId="0" fontId="9" fillId="0" borderId="290" xfId="0" applyNumberFormat="1" applyFont="1" applyBorder="1" applyAlignment="1" applyProtection="1">
      <alignment horizontal="center" vertical="center"/>
      <protection locked="0"/>
    </xf>
    <xf numFmtId="0" fontId="9" fillId="0" borderId="226" xfId="1" applyNumberFormat="1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31" fillId="0" borderId="0" xfId="0" applyFont="1" applyAlignment="1"/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 textRotation="255"/>
    </xf>
    <xf numFmtId="0" fontId="1" fillId="0" borderId="86" xfId="0" applyFont="1" applyBorder="1" applyAlignment="1">
      <alignment vertical="center" textRotation="255"/>
    </xf>
    <xf numFmtId="0" fontId="1" fillId="0" borderId="0" xfId="0" applyFont="1" applyBorder="1" applyAlignment="1"/>
    <xf numFmtId="0" fontId="1" fillId="0" borderId="0" xfId="0" applyFont="1" applyBorder="1" applyAlignment="1">
      <alignment vertical="center" wrapText="1"/>
    </xf>
    <xf numFmtId="0" fontId="0" fillId="0" borderId="0" xfId="0" applyBorder="1" applyAlignment="1"/>
    <xf numFmtId="0" fontId="1" fillId="0" borderId="0" xfId="0" applyFont="1" applyBorder="1" applyAlignment="1">
      <alignment vertical="center"/>
    </xf>
    <xf numFmtId="0" fontId="12" fillId="0" borderId="4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121" xfId="0" applyFont="1" applyFill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0" fillId="0" borderId="0" xfId="0" applyAlignment="1"/>
    <xf numFmtId="0" fontId="12" fillId="0" borderId="47" xfId="0" applyFont="1" applyFill="1" applyBorder="1" applyAlignment="1">
      <alignment horizontal="center" vertical="center" shrinkToFit="1"/>
    </xf>
    <xf numFmtId="0" fontId="26" fillId="0" borderId="0" xfId="0" applyFont="1" applyBorder="1" applyAlignment="1" applyProtection="1">
      <alignment horizontal="left"/>
    </xf>
    <xf numFmtId="0" fontId="0" fillId="0" borderId="0" xfId="0" applyAlignment="1">
      <alignment horizontal="center"/>
    </xf>
    <xf numFmtId="177" fontId="12" fillId="0" borderId="4" xfId="0" applyNumberFormat="1" applyFont="1" applyFill="1" applyBorder="1" applyAlignment="1">
      <alignment horizontal="center" vertical="center" shrinkToFit="1"/>
    </xf>
    <xf numFmtId="193" fontId="0" fillId="0" borderId="0" xfId="0" applyNumberFormat="1" applyAlignment="1">
      <alignment horizontal="center" vertical="center"/>
    </xf>
    <xf numFmtId="0" fontId="0" fillId="2" borderId="76" xfId="0" applyNumberFormat="1" applyFont="1" applyFill="1" applyBorder="1" applyAlignment="1" applyProtection="1">
      <alignment horizontal="center" vertical="center"/>
      <protection locked="0"/>
    </xf>
    <xf numFmtId="0" fontId="0" fillId="2" borderId="97" xfId="0" applyNumberFormat="1" applyFont="1" applyFill="1" applyBorder="1" applyAlignment="1" applyProtection="1">
      <alignment horizontal="center" vertical="center"/>
      <protection locked="0"/>
    </xf>
    <xf numFmtId="0" fontId="0" fillId="2" borderId="90" xfId="0" applyNumberFormat="1" applyFont="1" applyFill="1" applyBorder="1" applyAlignment="1" applyProtection="1">
      <alignment horizontal="center" vertical="center"/>
      <protection locked="0"/>
    </xf>
    <xf numFmtId="0" fontId="0" fillId="2" borderId="102" xfId="0" applyNumberFormat="1" applyFont="1" applyFill="1" applyBorder="1" applyAlignment="1" applyProtection="1">
      <alignment horizontal="center" vertical="center"/>
      <protection locked="0"/>
    </xf>
    <xf numFmtId="0" fontId="0" fillId="2" borderId="94" xfId="0" applyNumberFormat="1" applyFont="1" applyFill="1" applyBorder="1" applyAlignment="1" applyProtection="1">
      <alignment horizontal="center" vertical="center"/>
      <protection locked="0"/>
    </xf>
    <xf numFmtId="0" fontId="0" fillId="2" borderId="218" xfId="0" applyNumberFormat="1" applyFont="1" applyFill="1" applyBorder="1" applyAlignment="1" applyProtection="1">
      <alignment horizontal="center" vertical="center"/>
      <protection locked="0"/>
    </xf>
    <xf numFmtId="0" fontId="0" fillId="2" borderId="93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NumberFormat="1" applyFont="1" applyFill="1" applyAlignment="1">
      <alignment vertical="center"/>
    </xf>
    <xf numFmtId="0" fontId="0" fillId="2" borderId="24" xfId="0" applyNumberFormat="1" applyFont="1" applyFill="1" applyBorder="1" applyAlignment="1">
      <alignment vertical="center"/>
    </xf>
    <xf numFmtId="0" fontId="9" fillId="0" borderId="24" xfId="0" applyFont="1" applyBorder="1" applyAlignment="1">
      <alignment horizontal="left" vertical="center"/>
    </xf>
    <xf numFmtId="179" fontId="0" fillId="2" borderId="24" xfId="0" applyNumberFormat="1" applyFont="1" applyFill="1" applyBorder="1" applyAlignment="1">
      <alignment vertical="center"/>
    </xf>
    <xf numFmtId="0" fontId="9" fillId="0" borderId="91" xfId="0" applyNumberFormat="1" applyFont="1" applyBorder="1" applyAlignment="1" applyProtection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2" borderId="1" xfId="0" applyFont="1" applyFill="1" applyBorder="1" applyAlignment="1" applyProtection="1">
      <alignment horizontal="left" vertical="center"/>
    </xf>
    <xf numFmtId="0" fontId="0" fillId="0" borderId="2" xfId="0" applyFont="1" applyBorder="1" applyAlignment="1" applyProtection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4" xfId="0" applyFont="1" applyBorder="1" applyAlignment="1" applyProtection="1">
      <alignment horizontal="left" vertical="center"/>
    </xf>
    <xf numFmtId="0" fontId="0" fillId="0" borderId="3" xfId="0" applyFont="1" applyBorder="1" applyAlignment="1" applyProtection="1">
      <alignment horizontal="right" vertical="center"/>
    </xf>
    <xf numFmtId="0" fontId="0" fillId="0" borderId="242" xfId="0" applyFont="1" applyBorder="1" applyAlignment="1" applyProtection="1">
      <alignment horizontal="right" vertical="center"/>
    </xf>
    <xf numFmtId="0" fontId="0" fillId="2" borderId="5" xfId="0" applyFont="1" applyFill="1" applyBorder="1" applyAlignment="1" applyProtection="1">
      <alignment horizontal="left" vertical="center"/>
    </xf>
    <xf numFmtId="0" fontId="0" fillId="0" borderId="6" xfId="0" applyFont="1" applyBorder="1" applyAlignment="1" applyProtection="1">
      <alignment horizontal="left" vertical="center"/>
    </xf>
    <xf numFmtId="0" fontId="0" fillId="0" borderId="7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horizontal="left" vertical="center"/>
    </xf>
    <xf numFmtId="0" fontId="0" fillId="0" borderId="9" xfId="0" applyFont="1" applyBorder="1" applyAlignment="1" applyProtection="1">
      <alignment horizontal="left" vertical="center"/>
    </xf>
    <xf numFmtId="0" fontId="0" fillId="0" borderId="11" xfId="0" applyFont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12" xfId="0" applyFont="1" applyBorder="1" applyAlignment="1" applyProtection="1">
      <alignment horizontal="left" vertical="center"/>
    </xf>
    <xf numFmtId="0" fontId="0" fillId="0" borderId="10" xfId="0" applyFont="1" applyBorder="1" applyAlignment="1" applyProtection="1">
      <alignment horizontal="left" vertical="center"/>
    </xf>
    <xf numFmtId="0" fontId="0" fillId="0" borderId="13" xfId="0" applyFont="1" applyBorder="1" applyAlignment="1" applyProtection="1">
      <alignment horizontal="left" vertical="center"/>
    </xf>
    <xf numFmtId="0" fontId="0" fillId="0" borderId="17" xfId="0" applyFont="1" applyBorder="1" applyAlignment="1" applyProtection="1">
      <alignment horizontal="left" vertical="center"/>
    </xf>
    <xf numFmtId="0" fontId="0" fillId="0" borderId="14" xfId="0" applyFont="1" applyBorder="1" applyAlignment="1" applyProtection="1">
      <alignment horizontal="left" vertical="center"/>
    </xf>
    <xf numFmtId="0" fontId="0" fillId="0" borderId="10" xfId="0" applyFont="1" applyBorder="1" applyAlignment="1" applyProtection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2" borderId="18" xfId="0" applyFont="1" applyFill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 shrinkToFit="1"/>
    </xf>
    <xf numFmtId="0" fontId="0" fillId="0" borderId="19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6" fillId="0" borderId="22" xfId="0" applyFont="1" applyBorder="1" applyAlignment="1" applyProtection="1">
      <alignment horizontal="center" vertical="center"/>
    </xf>
    <xf numFmtId="0" fontId="0" fillId="0" borderId="22" xfId="0" applyFont="1" applyBorder="1" applyAlignment="1" applyProtection="1">
      <alignment horizontal="center" vertical="center"/>
    </xf>
    <xf numFmtId="0" fontId="0" fillId="0" borderId="74" xfId="0" applyFont="1" applyBorder="1" applyAlignment="1" applyProtection="1">
      <alignment horizontal="center" vertical="center"/>
    </xf>
    <xf numFmtId="0" fontId="0" fillId="0" borderId="23" xfId="0" applyFont="1" applyBorder="1" applyAlignment="1" applyProtection="1">
      <alignment horizontal="center" vertical="center"/>
    </xf>
    <xf numFmtId="0" fontId="0" fillId="0" borderId="15" xfId="0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16" fillId="0" borderId="24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25" xfId="0" applyFont="1" applyBorder="1" applyAlignment="1" applyProtection="1">
      <alignment horizontal="center" vertical="center"/>
    </xf>
    <xf numFmtId="0" fontId="0" fillId="0" borderId="186" xfId="0" applyFont="1" applyBorder="1" applyAlignment="1" applyProtection="1">
      <alignment horizontal="center" vertical="center"/>
    </xf>
    <xf numFmtId="181" fontId="0" fillId="2" borderId="0" xfId="0" applyNumberFormat="1" applyFont="1" applyFill="1" applyAlignment="1">
      <alignment horizontal="center" vertical="center"/>
    </xf>
    <xf numFmtId="181" fontId="0" fillId="2" borderId="26" xfId="0" applyNumberFormat="1" applyFont="1" applyFill="1" applyBorder="1" applyAlignment="1" applyProtection="1">
      <alignment horizontal="left" vertical="center"/>
    </xf>
    <xf numFmtId="0" fontId="0" fillId="2" borderId="92" xfId="0" applyNumberFormat="1" applyFont="1" applyFill="1" applyBorder="1" applyAlignment="1" applyProtection="1">
      <alignment horizontal="center" vertical="center"/>
      <protection locked="0"/>
    </xf>
    <xf numFmtId="0" fontId="0" fillId="2" borderId="34" xfId="0" applyNumberFormat="1" applyFont="1" applyFill="1" applyBorder="1" applyAlignment="1" applyProtection="1">
      <alignment horizontal="center" vertical="center"/>
      <protection locked="0"/>
    </xf>
    <xf numFmtId="0" fontId="16" fillId="2" borderId="76" xfId="0" applyNumberFormat="1" applyFont="1" applyFill="1" applyBorder="1" applyAlignment="1" applyProtection="1">
      <alignment horizontal="center" vertical="center"/>
      <protection locked="0"/>
    </xf>
    <xf numFmtId="0" fontId="0" fillId="2" borderId="144" xfId="0" applyNumberFormat="1" applyFont="1" applyFill="1" applyBorder="1" applyAlignment="1" applyProtection="1">
      <alignment horizontal="center" vertical="center"/>
      <protection locked="0"/>
    </xf>
    <xf numFmtId="0" fontId="0" fillId="2" borderId="216" xfId="0" applyNumberFormat="1" applyFont="1" applyFill="1" applyBorder="1" applyAlignment="1" applyProtection="1">
      <alignment horizontal="center" vertical="center"/>
      <protection locked="0"/>
    </xf>
    <xf numFmtId="0" fontId="0" fillId="2" borderId="91" xfId="0" applyNumberFormat="1" applyFont="1" applyFill="1" applyBorder="1" applyAlignment="1" applyProtection="1">
      <alignment horizontal="center" vertical="center"/>
      <protection locked="0"/>
    </xf>
    <xf numFmtId="0" fontId="0" fillId="2" borderId="203" xfId="0" applyNumberFormat="1" applyFont="1" applyFill="1" applyBorder="1" applyAlignment="1" applyProtection="1">
      <alignment horizontal="center" vertical="center"/>
      <protection locked="0"/>
    </xf>
    <xf numFmtId="0" fontId="16" fillId="2" borderId="93" xfId="0" applyNumberFormat="1" applyFont="1" applyFill="1" applyBorder="1" applyAlignment="1" applyProtection="1">
      <alignment horizontal="center" vertical="center"/>
      <protection locked="0"/>
    </xf>
    <xf numFmtId="0" fontId="0" fillId="2" borderId="95" xfId="0" applyNumberFormat="1" applyFont="1" applyFill="1" applyBorder="1" applyAlignment="1" applyProtection="1">
      <alignment horizontal="center" vertical="center"/>
      <protection locked="0"/>
    </xf>
    <xf numFmtId="0" fontId="0" fillId="2" borderId="100" xfId="0" applyNumberFormat="1" applyFont="1" applyFill="1" applyBorder="1" applyAlignment="1" applyProtection="1">
      <alignment horizontal="center" vertical="center"/>
      <protection locked="0"/>
    </xf>
    <xf numFmtId="0" fontId="16" fillId="2" borderId="90" xfId="0" applyNumberFormat="1" applyFont="1" applyFill="1" applyBorder="1" applyAlignment="1" applyProtection="1">
      <alignment horizontal="center" vertical="center"/>
      <protection locked="0"/>
    </xf>
    <xf numFmtId="0" fontId="0" fillId="2" borderId="217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NumberFormat="1" applyFont="1" applyFill="1" applyAlignment="1">
      <alignment horizontal="center" vertical="center"/>
    </xf>
    <xf numFmtId="0" fontId="0" fillId="8" borderId="27" xfId="0" applyNumberFormat="1" applyFont="1" applyFill="1" applyBorder="1" applyAlignment="1" applyProtection="1">
      <alignment horizontal="left" vertical="center"/>
    </xf>
    <xf numFmtId="0" fontId="0" fillId="8" borderId="28" xfId="0" applyNumberFormat="1" applyFont="1" applyFill="1" applyBorder="1" applyAlignment="1" applyProtection="1">
      <alignment horizontal="center" vertical="center"/>
      <protection locked="0"/>
    </xf>
    <xf numFmtId="0" fontId="0" fillId="8" borderId="29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NumberFormat="1" applyFont="1" applyFill="1" applyBorder="1" applyAlignment="1" applyProtection="1">
      <alignment horizontal="center" vertical="center"/>
      <protection locked="0"/>
    </xf>
    <xf numFmtId="0" fontId="16" fillId="8" borderId="60" xfId="0" applyNumberFormat="1" applyFont="1" applyFill="1" applyBorder="1" applyAlignment="1" applyProtection="1">
      <alignment horizontal="center" vertical="center"/>
      <protection locked="0"/>
    </xf>
    <xf numFmtId="0" fontId="0" fillId="8" borderId="60" xfId="0" applyNumberFormat="1" applyFont="1" applyFill="1" applyBorder="1" applyAlignment="1" applyProtection="1">
      <alignment horizontal="center" vertical="center"/>
      <protection locked="0"/>
    </xf>
    <xf numFmtId="0" fontId="0" fillId="8" borderId="145" xfId="0" applyNumberFormat="1" applyFont="1" applyFill="1" applyBorder="1" applyAlignment="1" applyProtection="1">
      <alignment horizontal="center" vertical="center"/>
      <protection locked="0"/>
    </xf>
    <xf numFmtId="0" fontId="0" fillId="8" borderId="61" xfId="0" applyNumberFormat="1" applyFont="1" applyFill="1" applyBorder="1" applyAlignment="1" applyProtection="1">
      <alignment horizontal="center" vertical="center"/>
      <protection locked="0"/>
    </xf>
    <xf numFmtId="0" fontId="0" fillId="8" borderId="195" xfId="0" applyNumberFormat="1" applyFont="1" applyFill="1" applyBorder="1" applyAlignment="1" applyProtection="1">
      <alignment horizontal="center" vertical="center"/>
      <protection locked="0"/>
    </xf>
    <xf numFmtId="0" fontId="0" fillId="8" borderId="184" xfId="0" applyNumberFormat="1" applyFont="1" applyFill="1" applyBorder="1" applyAlignment="1" applyProtection="1">
      <alignment horizontal="center" vertical="center"/>
      <protection locked="0"/>
    </xf>
    <xf numFmtId="0" fontId="0" fillId="8" borderId="77" xfId="0" applyNumberFormat="1" applyFont="1" applyFill="1" applyBorder="1" applyAlignment="1" applyProtection="1">
      <alignment horizontal="center" vertical="center"/>
      <protection locked="0"/>
    </xf>
    <xf numFmtId="0" fontId="0" fillId="8" borderId="59" xfId="0" applyNumberFormat="1" applyFont="1" applyFill="1" applyBorder="1" applyAlignment="1" applyProtection="1">
      <alignment horizontal="center" vertical="center"/>
      <protection locked="0"/>
    </xf>
    <xf numFmtId="0" fontId="0" fillId="8" borderId="101" xfId="0" applyNumberFormat="1" applyFont="1" applyFill="1" applyBorder="1" applyAlignment="1" applyProtection="1">
      <alignment horizontal="center" vertical="center"/>
      <protection locked="0"/>
    </xf>
    <xf numFmtId="0" fontId="16" fillId="8" borderId="28" xfId="0" applyNumberFormat="1" applyFont="1" applyFill="1" applyBorder="1" applyAlignment="1" applyProtection="1">
      <alignment horizontal="center" vertical="center"/>
      <protection locked="0"/>
    </xf>
    <xf numFmtId="0" fontId="0" fillId="8" borderId="146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Alignment="1">
      <alignment horizontal="left" vertical="center"/>
    </xf>
    <xf numFmtId="0" fontId="0" fillId="2" borderId="27" xfId="0" applyFont="1" applyFill="1" applyBorder="1" applyAlignment="1" applyProtection="1">
      <alignment horizontal="left" vertical="center"/>
    </xf>
    <xf numFmtId="0" fontId="0" fillId="0" borderId="28" xfId="0" applyNumberFormat="1" applyFont="1" applyFill="1" applyBorder="1" applyAlignment="1" applyProtection="1">
      <alignment horizontal="center" vertical="center"/>
      <protection locked="0"/>
    </xf>
    <xf numFmtId="0" fontId="0" fillId="0" borderId="29" xfId="0" applyNumberFormat="1" applyFont="1" applyFill="1" applyBorder="1" applyAlignment="1" applyProtection="1">
      <alignment horizontal="center" vertical="center"/>
      <protection locked="0"/>
    </xf>
    <xf numFmtId="0" fontId="0" fillId="0" borderId="30" xfId="0" applyNumberFormat="1" applyFont="1" applyFill="1" applyBorder="1" applyAlignment="1" applyProtection="1">
      <alignment horizontal="center" vertical="center"/>
      <protection locked="0"/>
    </xf>
    <xf numFmtId="0" fontId="16" fillId="0" borderId="60" xfId="0" applyNumberFormat="1" applyFont="1" applyFill="1" applyBorder="1" applyAlignment="1" applyProtection="1">
      <alignment horizontal="center" vertical="center"/>
      <protection locked="0"/>
    </xf>
    <xf numFmtId="0" fontId="0" fillId="0" borderId="60" xfId="0" applyNumberFormat="1" applyFont="1" applyFill="1" applyBorder="1" applyAlignment="1" applyProtection="1">
      <alignment horizontal="center" vertical="center"/>
      <protection locked="0"/>
    </xf>
    <xf numFmtId="0" fontId="0" fillId="0" borderId="184" xfId="0" applyNumberFormat="1" applyFont="1" applyFill="1" applyBorder="1" applyAlignment="1" applyProtection="1">
      <alignment horizontal="center" vertical="center"/>
      <protection locked="0"/>
    </xf>
    <xf numFmtId="0" fontId="0" fillId="0" borderId="195" xfId="0" applyNumberFormat="1" applyFont="1" applyFill="1" applyBorder="1" applyAlignment="1" applyProtection="1">
      <alignment horizontal="center" vertical="center"/>
      <protection locked="0"/>
    </xf>
    <xf numFmtId="0" fontId="0" fillId="0" borderId="145" xfId="0" applyNumberFormat="1" applyFont="1" applyFill="1" applyBorder="1" applyAlignment="1" applyProtection="1">
      <alignment horizontal="center" vertical="center"/>
      <protection locked="0"/>
    </xf>
    <xf numFmtId="0" fontId="0" fillId="2" borderId="184" xfId="0" applyNumberFormat="1" applyFont="1" applyFill="1" applyBorder="1" applyAlignment="1" applyProtection="1">
      <alignment horizontal="center" vertical="center"/>
      <protection locked="0"/>
    </xf>
    <xf numFmtId="0" fontId="0" fillId="0" borderId="77" xfId="0" applyNumberFormat="1" applyFont="1" applyFill="1" applyBorder="1" applyAlignment="1" applyProtection="1">
      <alignment horizontal="center" vertical="center"/>
      <protection locked="0"/>
    </xf>
    <xf numFmtId="0" fontId="0" fillId="0" borderId="59" xfId="0" applyNumberFormat="1" applyFont="1" applyFill="1" applyBorder="1" applyAlignment="1" applyProtection="1">
      <alignment horizontal="center" vertical="center"/>
      <protection locked="0"/>
    </xf>
    <xf numFmtId="0" fontId="0" fillId="0" borderId="101" xfId="0" applyNumberFormat="1" applyFont="1" applyFill="1" applyBorder="1" applyAlignment="1" applyProtection="1">
      <alignment horizontal="center" vertical="center"/>
      <protection locked="0"/>
    </xf>
    <xf numFmtId="0" fontId="16" fillId="0" borderId="28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NumberFormat="1" applyFont="1" applyFill="1" applyAlignment="1">
      <alignment horizontal="left" vertical="center"/>
    </xf>
    <xf numFmtId="0" fontId="0" fillId="2" borderId="28" xfId="0" applyNumberFormat="1" applyFont="1" applyFill="1" applyBorder="1" applyAlignment="1" applyProtection="1">
      <alignment horizontal="center" vertical="center"/>
      <protection locked="0"/>
    </xf>
    <xf numFmtId="0" fontId="0" fillId="2" borderId="29" xfId="0" applyNumberFormat="1" applyFont="1" applyFill="1" applyBorder="1" applyAlignment="1" applyProtection="1">
      <alignment horizontal="center" vertical="center"/>
      <protection locked="0"/>
    </xf>
    <xf numFmtId="0" fontId="0" fillId="2" borderId="30" xfId="0" applyNumberFormat="1" applyFont="1" applyFill="1" applyBorder="1" applyAlignment="1" applyProtection="1">
      <alignment horizontal="center" vertical="center"/>
      <protection locked="0"/>
    </xf>
    <xf numFmtId="0" fontId="16" fillId="2" borderId="60" xfId="0" applyNumberFormat="1" applyFont="1" applyFill="1" applyBorder="1" applyAlignment="1" applyProtection="1">
      <alignment horizontal="center" vertical="center"/>
      <protection locked="0"/>
    </xf>
    <xf numFmtId="0" fontId="0" fillId="2" borderId="60" xfId="0" applyNumberFormat="1" applyFont="1" applyFill="1" applyBorder="1" applyAlignment="1" applyProtection="1">
      <alignment horizontal="center" vertical="center"/>
      <protection locked="0"/>
    </xf>
    <xf numFmtId="0" fontId="0" fillId="2" borderId="195" xfId="0" applyNumberFormat="1" applyFont="1" applyFill="1" applyBorder="1" applyAlignment="1" applyProtection="1">
      <alignment horizontal="center" vertical="center"/>
      <protection locked="0"/>
    </xf>
    <xf numFmtId="0" fontId="0" fillId="2" borderId="145" xfId="0" applyNumberFormat="1" applyFont="1" applyFill="1" applyBorder="1" applyAlignment="1" applyProtection="1">
      <alignment horizontal="center" vertical="center"/>
      <protection locked="0"/>
    </xf>
    <xf numFmtId="0" fontId="0" fillId="2" borderId="77" xfId="0" applyNumberFormat="1" applyFont="1" applyFill="1" applyBorder="1" applyAlignment="1" applyProtection="1">
      <alignment horizontal="center" vertical="center"/>
      <protection locked="0"/>
    </xf>
    <xf numFmtId="0" fontId="0" fillId="2" borderId="59" xfId="0" applyNumberFormat="1" applyFont="1" applyFill="1" applyBorder="1" applyAlignment="1" applyProtection="1">
      <alignment horizontal="center" vertical="center"/>
      <protection locked="0"/>
    </xf>
    <xf numFmtId="0" fontId="0" fillId="2" borderId="101" xfId="0" applyNumberFormat="1" applyFont="1" applyFill="1" applyBorder="1" applyAlignment="1" applyProtection="1">
      <alignment horizontal="center" vertical="center"/>
      <protection locked="0"/>
    </xf>
    <xf numFmtId="0" fontId="16" fillId="2" borderId="28" xfId="0" applyNumberFormat="1" applyFont="1" applyFill="1" applyBorder="1" applyAlignment="1" applyProtection="1">
      <alignment horizontal="center" vertical="center"/>
      <protection locked="0"/>
    </xf>
    <xf numFmtId="0" fontId="0" fillId="2" borderId="209" xfId="0" applyNumberFormat="1" applyFont="1" applyFill="1" applyBorder="1" applyAlignment="1" applyProtection="1">
      <alignment horizontal="center" vertical="center"/>
      <protection locked="0"/>
    </xf>
    <xf numFmtId="0" fontId="0" fillId="2" borderId="103" xfId="0" applyNumberFormat="1" applyFont="1" applyFill="1" applyBorder="1" applyAlignment="1" applyProtection="1">
      <alignment horizontal="center" vertical="center"/>
      <protection locked="0"/>
    </xf>
    <xf numFmtId="0" fontId="0" fillId="2" borderId="208" xfId="0" applyNumberFormat="1" applyFont="1" applyFill="1" applyBorder="1" applyAlignment="1" applyProtection="1">
      <alignment horizontal="center" vertical="center"/>
      <protection locked="0"/>
    </xf>
    <xf numFmtId="0" fontId="16" fillId="2" borderId="209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Alignment="1">
      <alignment horizontal="center" vertical="center"/>
    </xf>
    <xf numFmtId="0" fontId="0" fillId="8" borderId="205" xfId="0" applyNumberFormat="1" applyFont="1" applyFill="1" applyBorder="1" applyAlignment="1" applyProtection="1">
      <alignment horizontal="left" vertical="center"/>
    </xf>
    <xf numFmtId="0" fontId="0" fillId="8" borderId="106" xfId="1" applyNumberFormat="1" applyFont="1" applyFill="1" applyBorder="1" applyAlignment="1" applyProtection="1">
      <alignment horizontal="center" vertical="center"/>
    </xf>
    <xf numFmtId="0" fontId="0" fillId="8" borderId="111" xfId="1" applyNumberFormat="1" applyFont="1" applyFill="1" applyBorder="1" applyAlignment="1" applyProtection="1">
      <alignment horizontal="center" vertical="center"/>
    </xf>
    <xf numFmtId="0" fontId="0" fillId="8" borderId="104" xfId="0" applyNumberFormat="1" applyFont="1" applyFill="1" applyBorder="1" applyAlignment="1" applyProtection="1">
      <alignment horizontal="center" vertical="center"/>
      <protection locked="0"/>
    </xf>
    <xf numFmtId="0" fontId="16" fillId="8" borderId="107" xfId="1" applyNumberFormat="1" applyFont="1" applyFill="1" applyBorder="1" applyAlignment="1" applyProtection="1">
      <alignment horizontal="center" vertical="center"/>
    </xf>
    <xf numFmtId="0" fontId="0" fillId="8" borderId="107" xfId="1" applyNumberFormat="1" applyFont="1" applyFill="1" applyBorder="1" applyAlignment="1" applyProtection="1">
      <alignment horizontal="center" vertical="center"/>
    </xf>
    <xf numFmtId="0" fontId="0" fillId="8" borderId="105" xfId="0" applyNumberFormat="1" applyFont="1" applyFill="1" applyBorder="1" applyAlignment="1" applyProtection="1">
      <alignment horizontal="center" vertical="center"/>
      <protection locked="0"/>
    </xf>
    <xf numFmtId="0" fontId="0" fillId="8" borderId="107" xfId="0" applyNumberFormat="1" applyFont="1" applyFill="1" applyBorder="1" applyAlignment="1" applyProtection="1">
      <alignment horizontal="center" vertical="center"/>
      <protection locked="0"/>
    </xf>
    <xf numFmtId="0" fontId="0" fillId="8" borderId="169" xfId="1" applyNumberFormat="1" applyFont="1" applyFill="1" applyBorder="1" applyAlignment="1" applyProtection="1">
      <alignment horizontal="center" vertical="center"/>
    </xf>
    <xf numFmtId="0" fontId="0" fillId="8" borderId="104" xfId="1" applyNumberFormat="1" applyFont="1" applyFill="1" applyBorder="1" applyAlignment="1" applyProtection="1">
      <alignment horizontal="center" vertical="center"/>
    </xf>
    <xf numFmtId="1" fontId="0" fillId="8" borderId="105" xfId="0" applyNumberFormat="1" applyFont="1" applyFill="1" applyBorder="1" applyAlignment="1" applyProtection="1">
      <alignment horizontal="center" vertical="center"/>
      <protection locked="0"/>
    </xf>
    <xf numFmtId="0" fontId="0" fillId="8" borderId="105" xfId="1" applyNumberFormat="1" applyFont="1" applyFill="1" applyBorder="1" applyAlignment="1" applyProtection="1">
      <alignment horizontal="center" vertical="center"/>
    </xf>
    <xf numFmtId="0" fontId="0" fillId="8" borderId="169" xfId="0" applyNumberFormat="1" applyFont="1" applyFill="1" applyBorder="1" applyAlignment="1" applyProtection="1">
      <alignment horizontal="center" vertical="center"/>
      <protection locked="0"/>
    </xf>
    <xf numFmtId="0" fontId="0" fillId="8" borderId="204" xfId="0" applyNumberFormat="1" applyFont="1" applyFill="1" applyBorder="1" applyAlignment="1" applyProtection="1">
      <alignment horizontal="center" vertical="center"/>
      <protection locked="0"/>
    </xf>
    <xf numFmtId="1" fontId="0" fillId="8" borderId="204" xfId="0" applyNumberFormat="1" applyFont="1" applyFill="1" applyBorder="1" applyAlignment="1" applyProtection="1">
      <alignment horizontal="center" vertical="center"/>
      <protection locked="0"/>
    </xf>
    <xf numFmtId="0" fontId="0" fillId="8" borderId="204" xfId="1" applyNumberFormat="1" applyFont="1" applyFill="1" applyBorder="1" applyAlignment="1" applyProtection="1">
      <alignment horizontal="center" vertical="center"/>
    </xf>
    <xf numFmtId="38" fontId="0" fillId="8" borderId="115" xfId="1" applyFont="1" applyFill="1" applyBorder="1" applyAlignment="1" applyProtection="1">
      <alignment horizontal="center" vertical="center"/>
      <protection locked="0"/>
    </xf>
    <xf numFmtId="0" fontId="0" fillId="8" borderId="115" xfId="1" applyNumberFormat="1" applyFont="1" applyFill="1" applyBorder="1" applyAlignment="1" applyProtection="1">
      <alignment horizontal="center" vertical="center"/>
    </xf>
    <xf numFmtId="0" fontId="0" fillId="8" borderId="110" xfId="1" applyNumberFormat="1" applyFont="1" applyFill="1" applyBorder="1" applyAlignment="1" applyProtection="1">
      <alignment horizontal="center" vertical="center"/>
    </xf>
    <xf numFmtId="0" fontId="0" fillId="2" borderId="18" xfId="0" applyNumberFormat="1" applyFont="1" applyFill="1" applyBorder="1" applyAlignment="1" applyProtection="1">
      <alignment horizontal="left" vertical="center"/>
    </xf>
    <xf numFmtId="0" fontId="0" fillId="2" borderId="31" xfId="0" applyNumberFormat="1" applyFont="1" applyFill="1" applyBorder="1" applyAlignment="1" applyProtection="1">
      <alignment horizontal="center" vertical="center"/>
    </xf>
    <xf numFmtId="0" fontId="0" fillId="2" borderId="241" xfId="0" applyNumberFormat="1" applyFont="1" applyFill="1" applyBorder="1" applyAlignment="1" applyProtection="1">
      <alignment horizontal="center" vertical="center"/>
      <protection locked="0"/>
    </xf>
    <xf numFmtId="0" fontId="0" fillId="2" borderId="8" xfId="0" applyNumberFormat="1" applyFont="1" applyFill="1" applyBorder="1" applyAlignment="1" applyProtection="1">
      <alignment horizontal="center" vertical="center"/>
      <protection locked="0"/>
    </xf>
    <xf numFmtId="0" fontId="16" fillId="2" borderId="22" xfId="0" applyNumberFormat="1" applyFont="1" applyFill="1" applyBorder="1" applyAlignment="1" applyProtection="1">
      <alignment horizontal="center" vertical="center"/>
    </xf>
    <xf numFmtId="0" fontId="0" fillId="2" borderId="22" xfId="0" applyNumberFormat="1" applyFont="1" applyFill="1" applyBorder="1" applyAlignment="1" applyProtection="1">
      <alignment horizontal="center" vertical="center"/>
    </xf>
    <xf numFmtId="0" fontId="0" fillId="2" borderId="23" xfId="0" applyNumberFormat="1" applyFont="1" applyFill="1" applyBorder="1" applyAlignment="1" applyProtection="1">
      <alignment horizontal="center" vertical="center"/>
    </xf>
    <xf numFmtId="0" fontId="0" fillId="2" borderId="24" xfId="0" applyNumberFormat="1" applyFont="1" applyFill="1" applyBorder="1" applyAlignment="1" applyProtection="1">
      <alignment horizontal="center" vertical="center"/>
      <protection locked="0"/>
    </xf>
    <xf numFmtId="0" fontId="0" fillId="2" borderId="73" xfId="0" applyNumberFormat="1" applyFont="1" applyFill="1" applyBorder="1" applyAlignment="1" applyProtection="1">
      <alignment horizontal="center" vertical="center"/>
    </xf>
    <xf numFmtId="0" fontId="0" fillId="0" borderId="22" xfId="0" applyNumberFormat="1" applyFont="1" applyFill="1" applyBorder="1" applyAlignment="1" applyProtection="1">
      <alignment horizontal="center" vertical="center"/>
      <protection locked="0"/>
    </xf>
    <xf numFmtId="0" fontId="16" fillId="2" borderId="24" xfId="0" applyNumberFormat="1" applyFont="1" applyFill="1" applyBorder="1" applyAlignment="1" applyProtection="1">
      <alignment horizontal="center" vertical="center"/>
      <protection locked="0"/>
    </xf>
    <xf numFmtId="179" fontId="0" fillId="2" borderId="22" xfId="0" applyNumberFormat="1" applyFont="1" applyFill="1" applyBorder="1" applyAlignment="1" applyProtection="1">
      <alignment horizontal="center" vertical="center"/>
    </xf>
    <xf numFmtId="0" fontId="0" fillId="2" borderId="47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ont="1" applyFill="1" applyBorder="1" applyAlignment="1" applyProtection="1">
      <alignment horizontal="center" vertical="center"/>
    </xf>
    <xf numFmtId="0" fontId="0" fillId="2" borderId="9" xfId="0" applyNumberFormat="1" applyFont="1" applyFill="1" applyBorder="1" applyAlignment="1" applyProtection="1">
      <alignment horizontal="center" vertical="center"/>
      <protection locked="0"/>
    </xf>
    <xf numFmtId="0" fontId="16" fillId="0" borderId="22" xfId="0" applyNumberFormat="1" applyFont="1" applyFill="1" applyBorder="1" applyAlignment="1" applyProtection="1">
      <alignment horizontal="center" vertical="center"/>
    </xf>
    <xf numFmtId="0" fontId="0" fillId="0" borderId="24" xfId="0" applyNumberFormat="1" applyFont="1" applyFill="1" applyBorder="1" applyAlignment="1" applyProtection="1">
      <alignment horizontal="center" vertical="center"/>
      <protection locked="0"/>
    </xf>
    <xf numFmtId="0" fontId="0" fillId="0" borderId="293" xfId="0" applyNumberFormat="1" applyFont="1" applyFill="1" applyBorder="1" applyAlignment="1" applyProtection="1">
      <alignment horizontal="center" vertical="center"/>
    </xf>
    <xf numFmtId="0" fontId="0" fillId="0" borderId="208" xfId="0" applyNumberFormat="1" applyFont="1" applyFill="1" applyBorder="1" applyAlignment="1" applyProtection="1">
      <alignment horizontal="center" vertical="center"/>
      <protection locked="0"/>
    </xf>
    <xf numFmtId="0" fontId="0" fillId="0" borderId="209" xfId="0" applyNumberFormat="1" applyFont="1" applyFill="1" applyBorder="1" applyAlignment="1" applyProtection="1">
      <alignment horizontal="center" vertical="center"/>
      <protection locked="0"/>
    </xf>
    <xf numFmtId="0" fontId="0" fillId="0" borderId="103" xfId="0" applyNumberFormat="1" applyFont="1" applyFill="1" applyBorder="1" applyAlignment="1" applyProtection="1">
      <alignment horizontal="center" vertical="center"/>
      <protection locked="0"/>
    </xf>
    <xf numFmtId="0" fontId="0" fillId="2" borderId="20" xfId="0" applyNumberFormat="1" applyFont="1" applyFill="1" applyBorder="1" applyAlignment="1" applyProtection="1">
      <alignment horizontal="center" vertical="center"/>
    </xf>
    <xf numFmtId="0" fontId="0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187" xfId="0" applyNumberFormat="1" applyFont="1" applyFill="1" applyBorder="1" applyAlignment="1" applyProtection="1">
      <alignment horizontal="center" vertical="center"/>
      <protection locked="0"/>
    </xf>
    <xf numFmtId="0" fontId="0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NumberFormat="1" applyFont="1" applyFill="1" applyBorder="1" applyAlignment="1" applyProtection="1">
      <alignment horizontal="center" vertical="center"/>
      <protection locked="0"/>
    </xf>
    <xf numFmtId="0" fontId="16" fillId="0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74" xfId="0" applyFont="1" applyFill="1" applyBorder="1" applyAlignment="1" applyProtection="1">
      <alignment horizontal="center" vertical="center"/>
    </xf>
    <xf numFmtId="0" fontId="0" fillId="2" borderId="22" xfId="0" applyFont="1" applyFill="1" applyBorder="1" applyAlignment="1" applyProtection="1">
      <alignment horizontal="center" vertical="center"/>
    </xf>
    <xf numFmtId="0" fontId="0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206" xfId="0" applyNumberFormat="1" applyFont="1" applyFill="1" applyBorder="1" applyAlignment="1" applyProtection="1">
      <alignment horizontal="center" vertical="center"/>
    </xf>
    <xf numFmtId="0" fontId="16" fillId="2" borderId="31" xfId="0" applyNumberFormat="1" applyFont="1" applyFill="1" applyBorder="1" applyAlignment="1" applyProtection="1">
      <alignment horizontal="center" vertical="center"/>
    </xf>
    <xf numFmtId="0" fontId="0" fillId="0" borderId="72" xfId="0" applyNumberFormat="1" applyFont="1" applyFill="1" applyBorder="1" applyAlignment="1" applyProtection="1">
      <alignment horizontal="center" vertical="center"/>
    </xf>
    <xf numFmtId="0" fontId="0" fillId="0" borderId="23" xfId="0" applyNumberFormat="1" applyFont="1" applyFill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31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NumberFormat="1" applyFont="1" applyFill="1" applyBorder="1" applyAlignment="1" applyProtection="1">
      <alignment horizontal="center" vertical="center"/>
    </xf>
    <xf numFmtId="0" fontId="0" fillId="0" borderId="206" xfId="0" applyNumberFormat="1" applyFont="1" applyFill="1" applyBorder="1" applyAlignment="1" applyProtection="1">
      <alignment horizontal="center" vertical="center"/>
    </xf>
    <xf numFmtId="0" fontId="0" fillId="2" borderId="191" xfId="0" applyNumberFormat="1" applyFont="1" applyFill="1" applyBorder="1" applyAlignment="1" applyProtection="1">
      <alignment horizontal="right" vertical="center"/>
    </xf>
    <xf numFmtId="0" fontId="0" fillId="2" borderId="32" xfId="0" applyNumberFormat="1" applyFont="1" applyFill="1" applyBorder="1" applyAlignment="1" applyProtection="1">
      <alignment horizontal="center" vertical="center"/>
    </xf>
    <xf numFmtId="0" fontId="0" fillId="2" borderId="33" xfId="0" applyNumberFormat="1" applyFont="1" applyFill="1" applyBorder="1" applyAlignment="1" applyProtection="1">
      <alignment horizontal="center" vertical="center"/>
      <protection locked="0"/>
    </xf>
    <xf numFmtId="0" fontId="16" fillId="2" borderId="76" xfId="0" applyNumberFormat="1" applyFont="1" applyFill="1" applyBorder="1" applyAlignment="1" applyProtection="1">
      <alignment horizontal="center" vertical="center"/>
    </xf>
    <xf numFmtId="0" fontId="0" fillId="2" borderId="76" xfId="0" applyNumberFormat="1" applyFont="1" applyFill="1" applyBorder="1" applyAlignment="1" applyProtection="1">
      <alignment horizontal="center" vertical="center"/>
    </xf>
    <xf numFmtId="0" fontId="0" fillId="2" borderId="33" xfId="0" applyNumberFormat="1" applyFont="1" applyFill="1" applyBorder="1" applyAlignment="1" applyProtection="1">
      <alignment horizontal="center" vertical="center"/>
    </xf>
    <xf numFmtId="0" fontId="0" fillId="2" borderId="201" xfId="0" applyNumberFormat="1" applyFont="1" applyFill="1" applyBorder="1" applyAlignment="1" applyProtection="1">
      <alignment horizontal="center" vertical="center"/>
    </xf>
    <xf numFmtId="0" fontId="0" fillId="0" borderId="76" xfId="0" applyNumberFormat="1" applyFont="1" applyFill="1" applyBorder="1" applyAlignment="1" applyProtection="1">
      <alignment horizontal="center" vertical="center"/>
      <protection locked="0"/>
    </xf>
    <xf numFmtId="0" fontId="0" fillId="2" borderId="202" xfId="0" applyNumberFormat="1" applyFont="1" applyFill="1" applyBorder="1" applyAlignment="1" applyProtection="1">
      <alignment horizontal="center" vertical="center"/>
      <protection locked="0"/>
    </xf>
    <xf numFmtId="0" fontId="0" fillId="2" borderId="34" xfId="0" applyNumberFormat="1" applyFont="1" applyFill="1" applyBorder="1" applyAlignment="1" applyProtection="1">
      <alignment horizontal="center" vertical="center"/>
    </xf>
    <xf numFmtId="0" fontId="16" fillId="0" borderId="76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2" borderId="119" xfId="0" applyNumberFormat="1" applyFont="1" applyFill="1" applyBorder="1" applyAlignment="1" applyProtection="1">
      <alignment horizontal="center" vertical="center"/>
      <protection locked="0"/>
    </xf>
    <xf numFmtId="0" fontId="0" fillId="2" borderId="144" xfId="0" applyNumberFormat="1" applyFont="1" applyFill="1" applyBorder="1" applyAlignment="1" applyProtection="1">
      <alignment horizontal="center" vertical="center"/>
    </xf>
    <xf numFmtId="0" fontId="0" fillId="2" borderId="201" xfId="0" applyNumberFormat="1" applyFont="1" applyFill="1" applyBorder="1" applyAlignment="1" applyProtection="1">
      <alignment horizontal="center" vertical="center"/>
      <protection locked="0"/>
    </xf>
    <xf numFmtId="0" fontId="0" fillId="0" borderId="201" xfId="0" applyNumberFormat="1" applyFont="1" applyFill="1" applyBorder="1" applyAlignment="1" applyProtection="1">
      <alignment horizontal="center" vertical="center"/>
      <protection locked="0"/>
    </xf>
    <xf numFmtId="0" fontId="0" fillId="0" borderId="34" xfId="0" applyNumberFormat="1" applyFont="1" applyFill="1" applyBorder="1" applyAlignment="1" applyProtection="1">
      <alignment horizontal="center" vertical="center"/>
    </xf>
    <xf numFmtId="0" fontId="0" fillId="0" borderId="144" xfId="0" applyNumberFormat="1" applyFont="1" applyFill="1" applyBorder="1" applyAlignment="1" applyProtection="1">
      <alignment horizontal="center" vertical="center"/>
    </xf>
    <xf numFmtId="0" fontId="0" fillId="0" borderId="32" xfId="0" applyNumberFormat="1" applyFont="1" applyFill="1" applyBorder="1" applyAlignment="1" applyProtection="1">
      <alignment horizontal="center" vertical="center"/>
    </xf>
    <xf numFmtId="0" fontId="0" fillId="0" borderId="32" xfId="0" applyNumberFormat="1" applyFont="1" applyFill="1" applyBorder="1" applyAlignment="1" applyProtection="1">
      <alignment horizontal="center" vertical="center"/>
      <protection locked="0"/>
    </xf>
    <xf numFmtId="0" fontId="0" fillId="0" borderId="203" xfId="0" applyNumberFormat="1" applyFont="1" applyFill="1" applyBorder="1" applyAlignment="1" applyProtection="1">
      <alignment horizontal="center" vertical="center"/>
      <protection locked="0"/>
    </xf>
    <xf numFmtId="0" fontId="0" fillId="0" borderId="76" xfId="0" applyNumberFormat="1" applyFont="1" applyFill="1" applyBorder="1" applyAlignment="1" applyProtection="1">
      <alignment horizontal="center" vertical="center"/>
    </xf>
    <xf numFmtId="0" fontId="16" fillId="0" borderId="76" xfId="0" applyNumberFormat="1" applyFont="1" applyFill="1" applyBorder="1" applyAlignment="1" applyProtection="1">
      <alignment horizontal="center" vertical="center"/>
      <protection locked="0"/>
    </xf>
    <xf numFmtId="0" fontId="0" fillId="0" borderId="75" xfId="0" applyNumberFormat="1" applyFont="1" applyFill="1" applyBorder="1" applyAlignment="1" applyProtection="1">
      <alignment horizontal="center" vertical="center"/>
      <protection locked="0"/>
    </xf>
    <xf numFmtId="0" fontId="0" fillId="0" borderId="144" xfId="0" applyNumberFormat="1" applyFont="1" applyFill="1" applyBorder="1" applyAlignment="1" applyProtection="1">
      <alignment horizontal="center" vertical="center"/>
      <protection locked="0"/>
    </xf>
    <xf numFmtId="0" fontId="0" fillId="0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203" xfId="0" applyFont="1" applyFill="1" applyBorder="1" applyAlignment="1" applyProtection="1">
      <alignment horizontal="center" vertical="center"/>
    </xf>
    <xf numFmtId="0" fontId="0" fillId="2" borderId="76" xfId="0" applyFont="1" applyFill="1" applyBorder="1" applyAlignment="1" applyProtection="1">
      <alignment horizontal="center" vertical="center"/>
    </xf>
    <xf numFmtId="0" fontId="0" fillId="2" borderId="207" xfId="0" applyNumberFormat="1" applyFont="1" applyFill="1" applyBorder="1" applyAlignment="1" applyProtection="1">
      <alignment horizontal="center" vertical="center"/>
      <protection locked="0"/>
    </xf>
    <xf numFmtId="0" fontId="0" fillId="2" borderId="207" xfId="0" applyNumberFormat="1" applyFont="1" applyFill="1" applyBorder="1" applyAlignment="1" applyProtection="1">
      <alignment horizontal="center" vertical="center"/>
    </xf>
    <xf numFmtId="0" fontId="16" fillId="2" borderId="32" xfId="0" applyNumberFormat="1" applyFont="1" applyFill="1" applyBorder="1" applyAlignment="1" applyProtection="1">
      <alignment horizontal="center" vertical="center"/>
    </xf>
    <xf numFmtId="0" fontId="0" fillId="0" borderId="202" xfId="0" applyNumberFormat="1" applyFont="1" applyFill="1" applyBorder="1" applyAlignment="1" applyProtection="1">
      <alignment horizontal="center" vertical="center"/>
    </xf>
    <xf numFmtId="0" fontId="0" fillId="0" borderId="33" xfId="0" applyNumberFormat="1" applyFont="1" applyFill="1" applyBorder="1" applyAlignment="1" applyProtection="1">
      <alignment horizontal="center" vertical="center"/>
    </xf>
    <xf numFmtId="0" fontId="0" fillId="0" borderId="207" xfId="0" applyNumberFormat="1" applyFont="1" applyFill="1" applyBorder="1" applyAlignment="1" applyProtection="1">
      <alignment horizontal="center" vertical="center"/>
    </xf>
    <xf numFmtId="0" fontId="0" fillId="2" borderId="28" xfId="0" applyNumberFormat="1" applyFont="1" applyFill="1" applyBorder="1" applyAlignment="1" applyProtection="1">
      <alignment horizontal="center" vertical="center"/>
    </xf>
    <xf numFmtId="0" fontId="0" fillId="2" borderId="30" xfId="0" applyNumberFormat="1" applyFont="1" applyFill="1" applyBorder="1" applyAlignment="1" applyProtection="1">
      <alignment horizontal="center" vertical="center"/>
    </xf>
    <xf numFmtId="0" fontId="16" fillId="2" borderId="60" xfId="0" applyNumberFormat="1" applyFont="1" applyFill="1" applyBorder="1" applyAlignment="1" applyProtection="1">
      <alignment horizontal="center" vertical="center"/>
    </xf>
    <xf numFmtId="0" fontId="0" fillId="2" borderId="60" xfId="0" applyNumberFormat="1" applyFont="1" applyFill="1" applyBorder="1" applyAlignment="1" applyProtection="1">
      <alignment horizontal="center" vertical="center"/>
    </xf>
    <xf numFmtId="0" fontId="0" fillId="2" borderId="145" xfId="0" applyNumberFormat="1" applyFont="1" applyFill="1" applyBorder="1" applyAlignment="1" applyProtection="1">
      <alignment horizontal="center" vertical="center"/>
    </xf>
    <xf numFmtId="0" fontId="0" fillId="2" borderId="29" xfId="0" applyNumberFormat="1" applyFont="1" applyFill="1" applyBorder="1" applyAlignment="1" applyProtection="1">
      <alignment horizontal="center" vertical="center"/>
    </xf>
    <xf numFmtId="0" fontId="0" fillId="2" borderId="184" xfId="0" applyNumberFormat="1" applyFont="1" applyFill="1" applyBorder="1" applyAlignment="1" applyProtection="1">
      <alignment horizontal="center" vertical="center"/>
    </xf>
    <xf numFmtId="0" fontId="0" fillId="0" borderId="60" xfId="0" applyNumberFormat="1" applyFont="1" applyFill="1" applyBorder="1" applyAlignment="1" applyProtection="1">
      <alignment horizontal="center" vertical="center"/>
    </xf>
    <xf numFmtId="0" fontId="0" fillId="2" borderId="195" xfId="0" applyNumberFormat="1" applyFont="1" applyFill="1" applyBorder="1" applyAlignment="1" applyProtection="1">
      <alignment horizontal="center" vertical="center"/>
    </xf>
    <xf numFmtId="0" fontId="16" fillId="0" borderId="60" xfId="0" applyNumberFormat="1" applyFont="1" applyFill="1" applyBorder="1" applyAlignment="1" applyProtection="1">
      <alignment horizontal="center" vertical="center"/>
    </xf>
    <xf numFmtId="0" fontId="0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8" xfId="0" applyNumberFormat="1" applyFont="1" applyFill="1" applyBorder="1" applyAlignment="1" applyProtection="1">
      <alignment horizontal="center" vertical="center"/>
    </xf>
    <xf numFmtId="0" fontId="0" fillId="0" borderId="184" xfId="0" applyNumberFormat="1" applyFont="1" applyFill="1" applyBorder="1" applyAlignment="1" applyProtection="1">
      <alignment horizontal="center" vertical="center"/>
    </xf>
    <xf numFmtId="0" fontId="0" fillId="0" borderId="30" xfId="0" applyNumberFormat="1" applyFont="1" applyFill="1" applyBorder="1" applyAlignment="1" applyProtection="1">
      <alignment horizontal="center" vertical="center"/>
    </xf>
    <xf numFmtId="0" fontId="0" fillId="0" borderId="145" xfId="0" applyNumberFormat="1" applyFont="1" applyFill="1" applyBorder="1" applyAlignment="1" applyProtection="1">
      <alignment horizontal="center" vertical="center"/>
    </xf>
    <xf numFmtId="0" fontId="0" fillId="0" borderId="28" xfId="0" applyNumberFormat="1" applyFont="1" applyFill="1" applyBorder="1" applyAlignment="1" applyProtection="1">
      <alignment horizontal="center" vertical="center"/>
    </xf>
    <xf numFmtId="0" fontId="0" fillId="0" borderId="77" xfId="0" applyNumberFormat="1" applyFont="1" applyFill="1" applyBorder="1" applyAlignment="1" applyProtection="1">
      <alignment horizontal="center" vertical="center"/>
    </xf>
    <xf numFmtId="0" fontId="0" fillId="0" borderId="59" xfId="0" applyNumberFormat="1" applyFont="1" applyFill="1" applyBorder="1" applyAlignment="1" applyProtection="1">
      <alignment horizontal="center" vertical="center"/>
    </xf>
    <xf numFmtId="0" fontId="0" fillId="2" borderId="77" xfId="0" applyNumberFormat="1" applyFont="1" applyFill="1" applyBorder="1" applyAlignment="1" applyProtection="1">
      <alignment horizontal="center" vertical="center"/>
    </xf>
    <xf numFmtId="0" fontId="0" fillId="2" borderId="77" xfId="0" applyFont="1" applyFill="1" applyBorder="1" applyAlignment="1" applyProtection="1">
      <alignment horizontal="center" vertical="center"/>
    </xf>
    <xf numFmtId="0" fontId="0" fillId="2" borderId="60" xfId="0" applyFont="1" applyFill="1" applyBorder="1" applyAlignment="1" applyProtection="1">
      <alignment horizontal="center" vertical="center"/>
    </xf>
    <xf numFmtId="0" fontId="0" fillId="2" borderId="101" xfId="0" applyNumberFormat="1" applyFont="1" applyFill="1" applyBorder="1" applyAlignment="1" applyProtection="1">
      <alignment horizontal="center" vertical="center"/>
    </xf>
    <xf numFmtId="0" fontId="16" fillId="2" borderId="28" xfId="0" applyNumberFormat="1" applyFont="1" applyFill="1" applyBorder="1" applyAlignment="1" applyProtection="1">
      <alignment horizontal="center" vertical="center"/>
    </xf>
    <xf numFmtId="0" fontId="0" fillId="0" borderId="177" xfId="0" applyNumberFormat="1" applyFont="1" applyFill="1" applyBorder="1" applyAlignment="1" applyProtection="1">
      <alignment horizontal="center" vertical="center"/>
    </xf>
    <xf numFmtId="0" fontId="0" fillId="0" borderId="10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Alignment="1">
      <alignment horizontal="left" vertical="center"/>
    </xf>
    <xf numFmtId="0" fontId="0" fillId="0" borderId="191" xfId="0" applyNumberFormat="1" applyFont="1" applyFill="1" applyBorder="1" applyAlignment="1" applyProtection="1">
      <alignment horizontal="right" vertical="center"/>
    </xf>
    <xf numFmtId="0" fontId="0" fillId="0" borderId="195" xfId="0" applyNumberFormat="1" applyFont="1" applyFill="1" applyBorder="1" applyAlignment="1" applyProtection="1">
      <alignment horizontal="center" vertical="center"/>
    </xf>
    <xf numFmtId="0" fontId="0" fillId="0" borderId="92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NumberFormat="1" applyFont="1" applyFill="1" applyBorder="1" applyAlignment="1" applyProtection="1">
      <alignment horizontal="right" vertical="center"/>
    </xf>
    <xf numFmtId="0" fontId="0" fillId="0" borderId="114" xfId="0" applyNumberFormat="1" applyFont="1" applyFill="1" applyBorder="1" applyAlignment="1" applyProtection="1">
      <alignment horizontal="center" vertical="center"/>
    </xf>
    <xf numFmtId="0" fontId="0" fillId="0" borderId="111" xfId="0" applyNumberFormat="1" applyFont="1" applyFill="1" applyBorder="1" applyAlignment="1" applyProtection="1">
      <alignment horizontal="center" vertical="center"/>
      <protection locked="0"/>
    </xf>
    <xf numFmtId="0" fontId="0" fillId="0" borderId="104" xfId="0" applyNumberFormat="1" applyFont="1" applyFill="1" applyBorder="1" applyAlignment="1" applyProtection="1">
      <alignment horizontal="center" vertical="center"/>
      <protection locked="0"/>
    </xf>
    <xf numFmtId="0" fontId="0" fillId="0" borderId="106" xfId="0" applyNumberFormat="1" applyFont="1" applyFill="1" applyBorder="1" applyAlignment="1" applyProtection="1">
      <alignment horizontal="center" vertical="center"/>
      <protection locked="0"/>
    </xf>
    <xf numFmtId="0" fontId="16" fillId="0" borderId="107" xfId="0" applyNumberFormat="1" applyFont="1" applyFill="1" applyBorder="1" applyAlignment="1" applyProtection="1">
      <alignment horizontal="center" vertical="center"/>
      <protection locked="0"/>
    </xf>
    <xf numFmtId="0" fontId="0" fillId="0" borderId="107" xfId="0" applyNumberFormat="1" applyFont="1" applyFill="1" applyBorder="1" applyAlignment="1" applyProtection="1">
      <alignment horizontal="center" vertical="center"/>
      <protection locked="0"/>
    </xf>
    <xf numFmtId="0" fontId="0" fillId="0" borderId="105" xfId="0" applyNumberFormat="1" applyFont="1" applyFill="1" applyBorder="1" applyAlignment="1" applyProtection="1">
      <alignment horizontal="center" vertical="center"/>
      <protection locked="0"/>
    </xf>
    <xf numFmtId="0" fontId="0" fillId="0" borderId="169" xfId="0" applyNumberFormat="1" applyFont="1" applyFill="1" applyBorder="1" applyAlignment="1" applyProtection="1">
      <alignment horizontal="center" vertical="center"/>
      <protection locked="0"/>
    </xf>
    <xf numFmtId="0" fontId="0" fillId="0" borderId="110" xfId="0" applyNumberFormat="1" applyFont="1" applyFill="1" applyBorder="1" applyAlignment="1" applyProtection="1">
      <alignment horizontal="center" vertical="center"/>
    </xf>
    <xf numFmtId="0" fontId="0" fillId="0" borderId="115" xfId="0" applyNumberFormat="1" applyFont="1" applyFill="1" applyBorder="1" applyAlignment="1" applyProtection="1">
      <alignment horizontal="center" vertical="center"/>
    </xf>
    <xf numFmtId="0" fontId="0" fillId="0" borderId="204" xfId="0" applyNumberFormat="1" applyFont="1" applyFill="1" applyBorder="1" applyAlignment="1" applyProtection="1">
      <alignment horizontal="center" vertical="center"/>
      <protection locked="0"/>
    </xf>
    <xf numFmtId="0" fontId="0" fillId="0" borderId="175" xfId="0" applyNumberFormat="1" applyFont="1" applyFill="1" applyBorder="1" applyAlignment="1" applyProtection="1">
      <alignment horizontal="center" vertical="center"/>
      <protection locked="0"/>
    </xf>
    <xf numFmtId="0" fontId="0" fillId="0" borderId="115" xfId="0" applyNumberFormat="1" applyFont="1" applyFill="1" applyBorder="1" applyAlignment="1" applyProtection="1">
      <alignment horizontal="center" vertical="center"/>
      <protection locked="0"/>
    </xf>
    <xf numFmtId="0" fontId="16" fillId="0" borderId="106" xfId="0" applyNumberFormat="1" applyFont="1" applyFill="1" applyBorder="1" applyAlignment="1" applyProtection="1">
      <alignment horizontal="center" vertical="center"/>
      <protection locked="0"/>
    </xf>
    <xf numFmtId="0" fontId="0" fillId="2" borderId="18" xfId="0" applyNumberFormat="1" applyFont="1" applyFill="1" applyBorder="1" applyAlignment="1" applyProtection="1">
      <alignment vertical="center"/>
    </xf>
    <xf numFmtId="178" fontId="0" fillId="2" borderId="31" xfId="0" applyNumberFormat="1" applyFont="1" applyFill="1" applyBorder="1" applyAlignment="1" applyProtection="1">
      <alignment horizontal="center" vertical="center"/>
    </xf>
    <xf numFmtId="178" fontId="0" fillId="2" borderId="36" xfId="0" applyNumberFormat="1" applyFont="1" applyFill="1" applyBorder="1" applyAlignment="1" applyProtection="1">
      <alignment horizontal="center" vertical="center"/>
      <protection locked="0"/>
    </xf>
    <xf numFmtId="178" fontId="0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1" applyNumberFormat="1" applyFont="1" applyFill="1" applyBorder="1" applyAlignment="1" applyProtection="1">
      <alignment horizontal="center" vertical="center"/>
      <protection locked="0"/>
    </xf>
    <xf numFmtId="178" fontId="0" fillId="2" borderId="23" xfId="0" applyNumberFormat="1" applyFont="1" applyFill="1" applyBorder="1" applyAlignment="1" applyProtection="1">
      <alignment horizontal="center" vertical="center"/>
    </xf>
    <xf numFmtId="182" fontId="16" fillId="2" borderId="22" xfId="0" applyNumberFormat="1" applyFont="1" applyFill="1" applyBorder="1" applyAlignment="1" applyProtection="1">
      <alignment horizontal="center" vertical="center"/>
    </xf>
    <xf numFmtId="182" fontId="16" fillId="2" borderId="22" xfId="0" applyNumberFormat="1" applyFont="1" applyFill="1" applyBorder="1" applyAlignment="1" applyProtection="1">
      <alignment horizontal="center" vertical="center"/>
      <protection locked="0"/>
    </xf>
    <xf numFmtId="178" fontId="0" fillId="2" borderId="72" xfId="0" applyNumberFormat="1" applyFont="1" applyFill="1" applyBorder="1" applyAlignment="1" applyProtection="1">
      <alignment horizontal="center" vertical="center"/>
      <protection locked="0"/>
    </xf>
    <xf numFmtId="178" fontId="0" fillId="2" borderId="19" xfId="0" applyNumberFormat="1" applyFont="1" applyFill="1" applyBorder="1" applyAlignment="1" applyProtection="1">
      <alignment horizontal="center" vertical="center"/>
    </xf>
    <xf numFmtId="178" fontId="0" fillId="2" borderId="22" xfId="0" applyNumberFormat="1" applyFont="1" applyFill="1" applyBorder="1" applyAlignment="1" applyProtection="1">
      <alignment horizontal="center" vertical="center"/>
    </xf>
    <xf numFmtId="0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73" xfId="0" applyNumberFormat="1" applyFont="1" applyFill="1" applyBorder="1" applyAlignment="1" applyProtection="1">
      <alignment horizontal="center" vertical="center"/>
      <protection locked="0"/>
    </xf>
    <xf numFmtId="0" fontId="16" fillId="2" borderId="22" xfId="0" applyNumberFormat="1" applyFont="1" applyFill="1" applyBorder="1" applyAlignment="1" applyProtection="1">
      <alignment horizontal="center" vertical="center"/>
      <protection locked="0"/>
    </xf>
    <xf numFmtId="178" fontId="0" fillId="2" borderId="73" xfId="0" applyNumberFormat="1" applyFont="1" applyFill="1" applyBorder="1" applyAlignment="1" applyProtection="1">
      <alignment horizontal="center" vertical="center"/>
      <protection locked="0"/>
    </xf>
    <xf numFmtId="178" fontId="0" fillId="2" borderId="20" xfId="0" applyNumberFormat="1" applyFont="1" applyFill="1" applyBorder="1" applyAlignment="1" applyProtection="1">
      <alignment horizontal="center" vertical="center"/>
    </xf>
    <xf numFmtId="0" fontId="0" fillId="2" borderId="31" xfId="0" applyNumberFormat="1" applyFont="1" applyFill="1" applyBorder="1" applyAlignment="1" applyProtection="1">
      <alignment horizontal="center" vertical="center"/>
      <protection locked="0"/>
    </xf>
    <xf numFmtId="178" fontId="0" fillId="2" borderId="74" xfId="0" applyNumberFormat="1" applyFont="1" applyFill="1" applyBorder="1" applyAlignment="1" applyProtection="1">
      <alignment horizontal="center" vertical="center"/>
      <protection locked="0"/>
    </xf>
    <xf numFmtId="178" fontId="0" fillId="0" borderId="187" xfId="0" applyNumberFormat="1" applyFont="1" applyFill="1" applyBorder="1" applyAlignment="1" applyProtection="1">
      <alignment horizontal="center" vertical="center"/>
      <protection locked="0"/>
    </xf>
    <xf numFmtId="178" fontId="0" fillId="0" borderId="22" xfId="0" applyNumberFormat="1" applyFont="1" applyFill="1" applyBorder="1" applyAlignment="1" applyProtection="1">
      <alignment horizontal="center" vertical="center"/>
      <protection locked="0"/>
    </xf>
    <xf numFmtId="178" fontId="0" fillId="2" borderId="184" xfId="0" applyNumberFormat="1" applyFont="1" applyFill="1" applyBorder="1" applyAlignment="1" applyProtection="1">
      <alignment horizontal="center" vertical="center"/>
      <protection locked="0"/>
    </xf>
    <xf numFmtId="178" fontId="0" fillId="2" borderId="30" xfId="0" applyNumberFormat="1" applyFont="1" applyFill="1" applyBorder="1" applyAlignment="1" applyProtection="1">
      <alignment horizontal="center" vertical="center"/>
      <protection locked="0"/>
    </xf>
    <xf numFmtId="178" fontId="0" fillId="2" borderId="60" xfId="0" applyNumberFormat="1" applyFont="1" applyFill="1" applyBorder="1" applyAlignment="1" applyProtection="1">
      <alignment horizontal="center" vertical="center"/>
      <protection locked="0"/>
    </xf>
    <xf numFmtId="178" fontId="0" fillId="2" borderId="77" xfId="0" applyNumberFormat="1" applyFont="1" applyFill="1" applyBorder="1" applyAlignment="1" applyProtection="1">
      <alignment horizontal="center" vertical="center"/>
      <protection locked="0"/>
    </xf>
    <xf numFmtId="178" fontId="0" fillId="2" borderId="72" xfId="0" applyNumberFormat="1" applyFont="1" applyFill="1" applyBorder="1" applyAlignment="1" applyProtection="1">
      <alignment horizontal="center" vertical="center"/>
    </xf>
    <xf numFmtId="0" fontId="16" fillId="0" borderId="31" xfId="0" applyNumberFormat="1" applyFont="1" applyFill="1" applyBorder="1" applyAlignment="1" applyProtection="1">
      <alignment horizontal="center" vertical="center"/>
    </xf>
    <xf numFmtId="0" fontId="0" fillId="2" borderId="18" xfId="0" applyFont="1" applyFill="1" applyBorder="1" applyAlignment="1" applyProtection="1">
      <alignment horizontal="right" vertical="center"/>
    </xf>
    <xf numFmtId="0" fontId="0" fillId="2" borderId="13" xfId="0" applyNumberFormat="1" applyFont="1" applyFill="1" applyBorder="1" applyAlignment="1" applyProtection="1">
      <alignment horizontal="center" vertical="center"/>
    </xf>
    <xf numFmtId="0" fontId="0" fillId="2" borderId="11" xfId="0" applyNumberFormat="1" applyFont="1" applyFill="1" applyBorder="1" applyAlignment="1" applyProtection="1">
      <alignment horizontal="center" vertical="center"/>
    </xf>
    <xf numFmtId="179" fontId="0" fillId="2" borderId="13" xfId="0" applyNumberFormat="1" applyFont="1" applyFill="1" applyBorder="1" applyAlignment="1" applyProtection="1">
      <alignment horizontal="center" vertical="center"/>
    </xf>
    <xf numFmtId="0" fontId="16" fillId="2" borderId="24" xfId="0" applyNumberFormat="1" applyFont="1" applyFill="1" applyBorder="1" applyAlignment="1" applyProtection="1">
      <alignment horizontal="center" vertical="center"/>
    </xf>
    <xf numFmtId="0" fontId="0" fillId="2" borderId="24" xfId="0" applyNumberFormat="1" applyFont="1" applyFill="1" applyBorder="1" applyAlignment="1" applyProtection="1">
      <alignment horizontal="center" vertical="center"/>
    </xf>
    <xf numFmtId="0" fontId="0" fillId="2" borderId="10" xfId="0" applyNumberFormat="1" applyFont="1" applyFill="1" applyBorder="1" applyAlignment="1" applyProtection="1">
      <alignment horizontal="center" vertical="center"/>
    </xf>
    <xf numFmtId="0" fontId="0" fillId="2" borderId="25" xfId="0" applyNumberFormat="1" applyFont="1" applyFill="1" applyBorder="1" applyAlignment="1" applyProtection="1">
      <alignment horizontal="center" vertical="center"/>
    </xf>
    <xf numFmtId="182" fontId="0" fillId="2" borderId="24" xfId="0" applyNumberFormat="1" applyFont="1" applyFill="1" applyBorder="1" applyAlignment="1" applyProtection="1">
      <alignment horizontal="center" vertical="center"/>
      <protection locked="0"/>
    </xf>
    <xf numFmtId="182" fontId="0" fillId="2" borderId="9" xfId="0" applyNumberFormat="1" applyFont="1" applyFill="1" applyBorder="1" applyAlignment="1" applyProtection="1">
      <alignment horizontal="center" vertical="center"/>
    </xf>
    <xf numFmtId="0" fontId="0" fillId="2" borderId="9" xfId="0" applyNumberFormat="1" applyFont="1" applyFill="1" applyBorder="1" applyAlignment="1" applyProtection="1">
      <alignment horizontal="center" vertical="center"/>
    </xf>
    <xf numFmtId="179" fontId="0" fillId="2" borderId="9" xfId="0" applyNumberFormat="1" applyFont="1" applyFill="1" applyBorder="1" applyAlignment="1" applyProtection="1">
      <alignment horizontal="center" vertical="center"/>
    </xf>
    <xf numFmtId="0" fontId="0" fillId="2" borderId="186" xfId="0" applyNumberFormat="1" applyFont="1" applyFill="1" applyBorder="1" applyAlignment="1" applyProtection="1">
      <alignment horizontal="center" vertical="center"/>
      <protection locked="0"/>
    </xf>
    <xf numFmtId="179" fontId="0" fillId="2" borderId="24" xfId="0" applyNumberFormat="1" applyFont="1" applyFill="1" applyBorder="1" applyAlignment="1" applyProtection="1">
      <alignment horizontal="center" vertical="center"/>
      <protection locked="0"/>
    </xf>
    <xf numFmtId="179" fontId="0" fillId="2" borderId="24" xfId="0" applyNumberFormat="1" applyFont="1" applyFill="1" applyBorder="1" applyAlignment="1" applyProtection="1">
      <alignment horizontal="center" vertical="center"/>
    </xf>
    <xf numFmtId="0" fontId="0" fillId="2" borderId="16" xfId="0" applyNumberFormat="1" applyFont="1" applyFill="1" applyBorder="1" applyAlignment="1" applyProtection="1">
      <alignment horizontal="center" vertical="center"/>
    </xf>
    <xf numFmtId="182" fontId="0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7" xfId="0" applyNumberFormat="1" applyFont="1" applyFill="1" applyBorder="1" applyAlignment="1" applyProtection="1">
      <alignment horizontal="center" vertical="center"/>
    </xf>
    <xf numFmtId="0" fontId="16" fillId="2" borderId="13" xfId="0" applyNumberFormat="1" applyFont="1" applyFill="1" applyBorder="1" applyAlignment="1" applyProtection="1">
      <alignment horizontal="center" vertical="center"/>
    </xf>
    <xf numFmtId="0" fontId="0" fillId="2" borderId="147" xfId="0" applyNumberFormat="1" applyFont="1" applyFill="1" applyBorder="1" applyAlignment="1" applyProtection="1">
      <alignment horizontal="center" vertical="center"/>
      <protection locked="0"/>
    </xf>
    <xf numFmtId="0" fontId="0" fillId="2" borderId="47" xfId="0" applyNumberFormat="1" applyFont="1" applyFill="1" applyBorder="1" applyAlignment="1" applyProtection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16" fillId="0" borderId="13" xfId="0" applyNumberFormat="1" applyFont="1" applyFill="1" applyBorder="1" applyAlignment="1" applyProtection="1">
      <alignment horizontal="center" vertical="center"/>
    </xf>
    <xf numFmtId="0" fontId="0" fillId="2" borderId="35" xfId="0" applyFont="1" applyFill="1" applyBorder="1" applyAlignment="1" applyProtection="1">
      <alignment vertical="center"/>
    </xf>
    <xf numFmtId="0" fontId="0" fillId="2" borderId="0" xfId="0" applyNumberFormat="1" applyFont="1" applyFill="1" applyBorder="1" applyAlignment="1" applyProtection="1">
      <alignment horizontal="center" vertical="center"/>
      <protection locked="0"/>
    </xf>
    <xf numFmtId="0" fontId="0" fillId="2" borderId="36" xfId="0" applyNumberFormat="1" applyFont="1" applyFill="1" applyBorder="1" applyAlignment="1" applyProtection="1">
      <alignment horizontal="center" vertical="center"/>
      <protection locked="0"/>
    </xf>
    <xf numFmtId="0" fontId="0" fillId="2" borderId="37" xfId="0" applyNumberFormat="1" applyFont="1" applyFill="1" applyBorder="1" applyAlignment="1" applyProtection="1">
      <alignment horizontal="center" vertical="center"/>
      <protection locked="0"/>
    </xf>
    <xf numFmtId="0" fontId="16" fillId="2" borderId="123" xfId="0" applyNumberFormat="1" applyFont="1" applyFill="1" applyBorder="1" applyAlignment="1" applyProtection="1">
      <alignment horizontal="center" vertical="center"/>
      <protection locked="0"/>
    </xf>
    <xf numFmtId="0" fontId="0" fillId="2" borderId="123" xfId="0" applyNumberFormat="1" applyFont="1" applyFill="1" applyBorder="1" applyAlignment="1" applyProtection="1">
      <alignment horizontal="center" vertical="center"/>
      <protection locked="0"/>
    </xf>
    <xf numFmtId="0" fontId="0" fillId="2" borderId="88" xfId="0" applyNumberFormat="1" applyFont="1" applyFill="1" applyBorder="1" applyAlignment="1" applyProtection="1">
      <alignment horizontal="center" vertical="center"/>
      <protection locked="0"/>
    </xf>
    <xf numFmtId="0" fontId="0" fillId="2" borderId="50" xfId="0" applyNumberFormat="1" applyFont="1" applyFill="1" applyBorder="1" applyAlignment="1" applyProtection="1">
      <alignment horizontal="center" vertical="center"/>
      <protection locked="0"/>
    </xf>
    <xf numFmtId="0" fontId="0" fillId="2" borderId="71" xfId="0" applyNumberFormat="1" applyFont="1" applyFill="1" applyBorder="1" applyAlignment="1" applyProtection="1">
      <alignment horizontal="center" vertical="center"/>
      <protection locked="0"/>
    </xf>
    <xf numFmtId="0" fontId="0" fillId="2" borderId="68" xfId="0" applyNumberFormat="1" applyFont="1" applyFill="1" applyBorder="1" applyAlignment="1" applyProtection="1">
      <alignment horizontal="center" vertical="center"/>
      <protection locked="0"/>
    </xf>
    <xf numFmtId="0" fontId="0" fillId="2" borderId="70" xfId="0" applyNumberFormat="1" applyFont="1" applyFill="1" applyBorder="1" applyAlignment="1" applyProtection="1">
      <alignment horizontal="center" vertical="center"/>
      <protection locked="0"/>
    </xf>
    <xf numFmtId="0" fontId="0" fillId="2" borderId="188" xfId="0" applyNumberFormat="1" applyFont="1" applyFill="1" applyBorder="1" applyAlignment="1" applyProtection="1">
      <alignment horizontal="center" vertical="center"/>
      <protection locked="0"/>
    </xf>
    <xf numFmtId="0" fontId="0" fillId="2" borderId="124" xfId="0" applyNumberFormat="1" applyFont="1" applyFill="1" applyBorder="1" applyAlignment="1" applyProtection="1">
      <alignment horizontal="center" vertical="center"/>
      <protection locked="0"/>
    </xf>
    <xf numFmtId="0" fontId="16" fillId="2" borderId="0" xfId="0" applyNumberFormat="1" applyFont="1" applyFill="1" applyBorder="1" applyAlignment="1" applyProtection="1">
      <alignment horizontal="center" vertical="center"/>
      <protection locked="0"/>
    </xf>
    <xf numFmtId="0" fontId="0" fillId="2" borderId="86" xfId="0" applyNumberFormat="1" applyFont="1" applyFill="1" applyBorder="1" applyAlignment="1" applyProtection="1">
      <alignment horizontal="center" vertical="center"/>
      <protection locked="0"/>
    </xf>
    <xf numFmtId="0" fontId="0" fillId="2" borderId="38" xfId="0" applyFont="1" applyFill="1" applyBorder="1" applyAlignment="1" applyProtection="1">
      <alignment vertical="center"/>
    </xf>
    <xf numFmtId="0" fontId="0" fillId="2" borderId="39" xfId="0" applyNumberFormat="1" applyFont="1" applyFill="1" applyBorder="1" applyAlignment="1" applyProtection="1">
      <alignment horizontal="center" vertical="center"/>
      <protection locked="0"/>
    </xf>
    <xf numFmtId="0" fontId="0" fillId="2" borderId="40" xfId="0" applyNumberFormat="1" applyFont="1" applyFill="1" applyBorder="1" applyAlignment="1" applyProtection="1">
      <alignment horizontal="center" vertical="center"/>
      <protection locked="0"/>
    </xf>
    <xf numFmtId="0" fontId="0" fillId="2" borderId="41" xfId="0" applyNumberFormat="1" applyFont="1" applyFill="1" applyBorder="1" applyAlignment="1" applyProtection="1">
      <alignment horizontal="center" vertical="center"/>
      <protection locked="0"/>
    </xf>
    <xf numFmtId="0" fontId="16" fillId="2" borderId="183" xfId="0" applyNumberFormat="1" applyFont="1" applyFill="1" applyBorder="1" applyAlignment="1" applyProtection="1">
      <alignment horizontal="center" vertical="center"/>
      <protection locked="0"/>
    </xf>
    <xf numFmtId="0" fontId="0" fillId="2" borderId="183" xfId="0" applyNumberFormat="1" applyFont="1" applyFill="1" applyBorder="1" applyAlignment="1" applyProtection="1">
      <alignment horizontal="center" vertical="center"/>
      <protection locked="0"/>
    </xf>
    <xf numFmtId="0" fontId="0" fillId="2" borderId="189" xfId="0" applyNumberFormat="1" applyFont="1" applyFill="1" applyBorder="1" applyAlignment="1" applyProtection="1">
      <alignment horizontal="center" vertical="center"/>
      <protection locked="0"/>
    </xf>
    <xf numFmtId="0" fontId="0" fillId="2" borderId="185" xfId="0" applyNumberFormat="1" applyFont="1" applyFill="1" applyBorder="1" applyAlignment="1" applyProtection="1">
      <alignment horizontal="center" vertical="center"/>
      <protection locked="0"/>
    </xf>
    <xf numFmtId="0" fontId="0" fillId="2" borderId="79" xfId="0" applyNumberFormat="1" applyFont="1" applyFill="1" applyBorder="1" applyAlignment="1" applyProtection="1">
      <alignment horizontal="center" vertical="center"/>
      <protection locked="0"/>
    </xf>
    <xf numFmtId="0" fontId="0" fillId="2" borderId="148" xfId="0" applyNumberFormat="1" applyFont="1" applyFill="1" applyBorder="1" applyAlignment="1" applyProtection="1">
      <alignment horizontal="center" vertical="center"/>
      <protection locked="0"/>
    </xf>
    <xf numFmtId="0" fontId="0" fillId="2" borderId="129" xfId="0" applyNumberFormat="1" applyFont="1" applyFill="1" applyBorder="1" applyAlignment="1" applyProtection="1">
      <alignment horizontal="center" vertical="center"/>
      <protection locked="0"/>
    </xf>
    <xf numFmtId="0" fontId="0" fillId="2" borderId="194" xfId="0" applyNumberFormat="1" applyFont="1" applyFill="1" applyBorder="1" applyAlignment="1" applyProtection="1">
      <alignment horizontal="center" vertical="center"/>
      <protection locked="0"/>
    </xf>
    <xf numFmtId="0" fontId="0" fillId="2" borderId="87" xfId="0" applyNumberFormat="1" applyFont="1" applyFill="1" applyBorder="1" applyAlignment="1" applyProtection="1">
      <alignment horizontal="center" vertical="center"/>
      <protection locked="0"/>
    </xf>
    <xf numFmtId="0" fontId="16" fillId="2" borderId="87" xfId="0" applyNumberFormat="1" applyFont="1" applyFill="1" applyBorder="1" applyAlignment="1" applyProtection="1">
      <alignment horizontal="center" vertical="center"/>
      <protection locked="0"/>
    </xf>
    <xf numFmtId="0" fontId="0" fillId="2" borderId="80" xfId="0" applyNumberFormat="1" applyFont="1" applyFill="1" applyBorder="1" applyAlignment="1" applyProtection="1">
      <alignment horizontal="center" vertical="center"/>
      <protection locked="0"/>
    </xf>
    <xf numFmtId="0" fontId="0" fillId="2" borderId="149" xfId="0" applyNumberFormat="1" applyFont="1" applyFill="1" applyBorder="1" applyAlignment="1" applyProtection="1">
      <alignment horizontal="center" vertical="center"/>
      <protection locked="0"/>
    </xf>
    <xf numFmtId="0" fontId="16" fillId="2" borderId="39" xfId="0" applyNumberFormat="1" applyFont="1" applyFill="1" applyBorder="1" applyAlignment="1" applyProtection="1">
      <alignment horizontal="center" vertical="center"/>
      <protection locked="0"/>
    </xf>
    <xf numFmtId="0" fontId="0" fillId="2" borderId="150" xfId="0" applyNumberFormat="1" applyFont="1" applyFill="1" applyBorder="1" applyAlignment="1" applyProtection="1">
      <alignment horizontal="center" vertical="center"/>
      <protection locked="0"/>
    </xf>
    <xf numFmtId="0" fontId="0" fillId="2" borderId="27" xfId="0" applyFont="1" applyFill="1" applyBorder="1" applyAlignment="1">
      <alignment horizontal="right" vertical="center"/>
    </xf>
    <xf numFmtId="0" fontId="1" fillId="2" borderId="0" xfId="0" applyNumberFormat="1" applyFont="1" applyFill="1" applyAlignment="1">
      <alignment vertical="center"/>
    </xf>
    <xf numFmtId="0" fontId="12" fillId="14" borderId="2" xfId="0" applyFont="1" applyFill="1" applyBorder="1" applyAlignment="1">
      <alignment vertical="center"/>
    </xf>
    <xf numFmtId="0" fontId="13" fillId="2" borderId="27" xfId="0" applyFont="1" applyFill="1" applyBorder="1" applyAlignment="1" applyProtection="1">
      <alignment horizontal="left" vertical="center"/>
    </xf>
    <xf numFmtId="0" fontId="13" fillId="2" borderId="28" xfId="0" applyNumberFormat="1" applyFont="1" applyFill="1" applyBorder="1" applyAlignment="1" applyProtection="1">
      <alignment horizontal="center" vertical="center"/>
      <protection locked="0"/>
    </xf>
    <xf numFmtId="0" fontId="13" fillId="2" borderId="29" xfId="0" applyNumberFormat="1" applyFont="1" applyFill="1" applyBorder="1" applyAlignment="1" applyProtection="1">
      <alignment horizontal="center" vertical="center"/>
      <protection locked="0"/>
    </xf>
    <xf numFmtId="0" fontId="13" fillId="2" borderId="30" xfId="0" applyNumberFormat="1" applyFont="1" applyFill="1" applyBorder="1" applyAlignment="1" applyProtection="1">
      <alignment horizontal="center" vertical="center"/>
      <protection locked="0"/>
    </xf>
    <xf numFmtId="0" fontId="13" fillId="2" borderId="60" xfId="0" applyNumberFormat="1" applyFont="1" applyFill="1" applyBorder="1" applyAlignment="1" applyProtection="1">
      <alignment horizontal="center" vertical="center"/>
      <protection locked="0"/>
    </xf>
    <xf numFmtId="179" fontId="13" fillId="2" borderId="60" xfId="0" applyNumberFormat="1" applyFont="1" applyFill="1" applyBorder="1" applyAlignment="1" applyProtection="1">
      <alignment horizontal="center" vertical="center"/>
      <protection locked="0"/>
    </xf>
    <xf numFmtId="0" fontId="13" fillId="2" borderId="184" xfId="0" applyNumberFormat="1" applyFont="1" applyFill="1" applyBorder="1" applyAlignment="1" applyProtection="1">
      <alignment horizontal="center" vertical="center"/>
      <protection locked="0"/>
    </xf>
    <xf numFmtId="0" fontId="13" fillId="2" borderId="93" xfId="0" applyNumberFormat="1" applyFont="1" applyFill="1" applyBorder="1" applyAlignment="1" applyProtection="1">
      <alignment horizontal="center" vertical="center"/>
      <protection locked="0"/>
    </xf>
    <xf numFmtId="0" fontId="13" fillId="2" borderId="195" xfId="0" applyNumberFormat="1" applyFont="1" applyFill="1" applyBorder="1" applyAlignment="1" applyProtection="1">
      <alignment horizontal="center" vertical="center"/>
      <protection locked="0"/>
    </xf>
    <xf numFmtId="0" fontId="13" fillId="2" borderId="145" xfId="0" applyNumberFormat="1" applyFont="1" applyFill="1" applyBorder="1" applyAlignment="1" applyProtection="1">
      <alignment horizontal="center" vertical="center"/>
      <protection locked="0"/>
    </xf>
    <xf numFmtId="179" fontId="13" fillId="2" borderId="145" xfId="0" applyNumberFormat="1" applyFont="1" applyFill="1" applyBorder="1" applyAlignment="1" applyProtection="1">
      <alignment horizontal="center" vertical="center"/>
      <protection locked="0"/>
    </xf>
    <xf numFmtId="180" fontId="13" fillId="2" borderId="145" xfId="0" applyNumberFormat="1" applyFont="1" applyFill="1" applyBorder="1" applyAlignment="1" applyProtection="1">
      <alignment horizontal="center" vertical="center"/>
      <protection locked="0"/>
    </xf>
    <xf numFmtId="180" fontId="13" fillId="2" borderId="184" xfId="0" applyNumberFormat="1" applyFont="1" applyFill="1" applyBorder="1" applyAlignment="1" applyProtection="1">
      <alignment horizontal="center" vertical="center"/>
      <protection locked="0"/>
    </xf>
    <xf numFmtId="180" fontId="13" fillId="2" borderId="60" xfId="0" applyNumberFormat="1" applyFont="1" applyFill="1" applyBorder="1" applyAlignment="1" applyProtection="1">
      <alignment horizontal="center" vertical="center"/>
      <protection locked="0"/>
    </xf>
    <xf numFmtId="0" fontId="13" fillId="2" borderId="77" xfId="0" applyNumberFormat="1" applyFont="1" applyFill="1" applyBorder="1" applyAlignment="1" applyProtection="1">
      <alignment horizontal="center" vertical="center"/>
      <protection locked="0"/>
    </xf>
    <xf numFmtId="0" fontId="13" fillId="2" borderId="59" xfId="0" applyNumberFormat="1" applyFont="1" applyFill="1" applyBorder="1" applyAlignment="1" applyProtection="1">
      <alignment horizontal="center" vertical="center"/>
      <protection locked="0"/>
    </xf>
    <xf numFmtId="0" fontId="13" fillId="2" borderId="91" xfId="0" applyNumberFormat="1" applyFont="1" applyFill="1" applyBorder="1" applyAlignment="1" applyProtection="1">
      <alignment horizontal="center" vertical="center"/>
      <protection locked="0"/>
    </xf>
    <xf numFmtId="0" fontId="13" fillId="2" borderId="92" xfId="0" applyNumberFormat="1" applyFont="1" applyFill="1" applyBorder="1" applyAlignment="1" applyProtection="1">
      <alignment horizontal="center" vertical="center"/>
      <protection locked="0"/>
    </xf>
    <xf numFmtId="0" fontId="13" fillId="2" borderId="101" xfId="0" applyNumberFormat="1" applyFont="1" applyFill="1" applyBorder="1" applyAlignment="1" applyProtection="1">
      <alignment horizontal="center" vertical="center"/>
      <protection locked="0"/>
    </xf>
    <xf numFmtId="179" fontId="13" fillId="2" borderId="101" xfId="0" applyNumberFormat="1" applyFont="1" applyFill="1" applyBorder="1" applyAlignment="1" applyProtection="1">
      <alignment horizontal="center" vertical="center"/>
      <protection locked="0"/>
    </xf>
    <xf numFmtId="0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180" fontId="13" fillId="2" borderId="28" xfId="0" applyNumberFormat="1" applyFont="1" applyFill="1" applyBorder="1" applyAlignment="1" applyProtection="1">
      <alignment horizontal="center" vertical="center"/>
      <protection locked="0"/>
    </xf>
    <xf numFmtId="192" fontId="37" fillId="0" borderId="0" xfId="0" applyNumberFormat="1" applyFont="1" applyAlignment="1">
      <alignment horizontal="center" wrapText="1"/>
    </xf>
    <xf numFmtId="0" fontId="9" fillId="0" borderId="4" xfId="0" applyNumberFormat="1" applyFont="1" applyBorder="1" applyAlignment="1" applyProtection="1">
      <alignment horizontal="center" vertical="center"/>
    </xf>
    <xf numFmtId="0" fontId="9" fillId="0" borderId="2" xfId="0" applyNumberFormat="1" applyFont="1" applyBorder="1" applyAlignment="1" applyProtection="1">
      <alignment horizontal="center" vertical="center"/>
    </xf>
    <xf numFmtId="0" fontId="9" fillId="0" borderId="3" xfId="0" applyNumberFormat="1" applyFont="1" applyBorder="1" applyAlignment="1" applyProtection="1">
      <alignment horizontal="center" vertical="center"/>
    </xf>
    <xf numFmtId="0" fontId="9" fillId="0" borderId="296" xfId="0" applyNumberFormat="1" applyFont="1" applyBorder="1" applyAlignment="1" applyProtection="1">
      <alignment horizontal="center" vertical="center"/>
    </xf>
    <xf numFmtId="0" fontId="9" fillId="0" borderId="10" xfId="0" applyNumberFormat="1" applyFont="1" applyBorder="1" applyAlignment="1" applyProtection="1">
      <alignment horizontal="center" vertical="center"/>
    </xf>
    <xf numFmtId="0" fontId="9" fillId="0" borderId="2" xfId="0" applyNumberFormat="1" applyFont="1" applyBorder="1" applyAlignment="1" applyProtection="1">
      <alignment horizontal="left" vertical="center"/>
    </xf>
    <xf numFmtId="0" fontId="9" fillId="0" borderId="15" xfId="0" applyNumberFormat="1" applyFont="1" applyBorder="1" applyAlignment="1" applyProtection="1">
      <alignment horizontal="center" vertical="center"/>
    </xf>
    <xf numFmtId="0" fontId="9" fillId="0" borderId="0" xfId="0" applyNumberFormat="1" applyFont="1" applyBorder="1" applyAlignment="1">
      <alignment horizontal="left" vertical="center"/>
    </xf>
    <xf numFmtId="0" fontId="11" fillId="0" borderId="0" xfId="0" applyNumberFormat="1" applyFont="1" applyBorder="1" applyAlignment="1">
      <alignment horizontal="left" vertical="center"/>
    </xf>
    <xf numFmtId="0" fontId="9" fillId="0" borderId="89" xfId="0" applyNumberFormat="1" applyFont="1" applyBorder="1" applyAlignment="1" applyProtection="1">
      <alignment horizontal="center" vertical="center"/>
    </xf>
    <xf numFmtId="0" fontId="9" fillId="0" borderId="93" xfId="1" applyNumberFormat="1" applyFont="1" applyFill="1" applyBorder="1" applyAlignment="1" applyProtection="1">
      <alignment horizontal="center" vertical="center"/>
      <protection locked="0"/>
    </xf>
    <xf numFmtId="0" fontId="9" fillId="0" borderId="93" xfId="1" applyNumberFormat="1" applyFont="1" applyFill="1" applyBorder="1" applyAlignment="1" applyProtection="1">
      <alignment horizontal="center" vertical="center"/>
    </xf>
    <xf numFmtId="0" fontId="9" fillId="0" borderId="218" xfId="0" applyNumberFormat="1" applyFont="1" applyBorder="1" applyAlignment="1" applyProtection="1">
      <alignment horizontal="center" vertical="center"/>
    </xf>
    <xf numFmtId="0" fontId="9" fillId="0" borderId="100" xfId="0" applyNumberFormat="1" applyFont="1" applyBorder="1" applyAlignment="1" applyProtection="1">
      <alignment horizontal="center" vertical="center"/>
    </xf>
    <xf numFmtId="0" fontId="9" fillId="0" borderId="93" xfId="1" applyNumberFormat="1" applyFont="1" applyBorder="1" applyAlignment="1" applyProtection="1">
      <alignment horizontal="center" vertical="center"/>
      <protection locked="0"/>
    </xf>
    <xf numFmtId="0" fontId="9" fillId="0" borderId="93" xfId="0" applyNumberFormat="1" applyFont="1" applyBorder="1" applyAlignment="1" applyProtection="1">
      <alignment horizontal="center" vertical="center"/>
      <protection locked="0"/>
    </xf>
    <xf numFmtId="0" fontId="9" fillId="0" borderId="96" xfId="0" applyNumberFormat="1" applyFont="1" applyBorder="1" applyAlignment="1" applyProtection="1">
      <alignment horizontal="center" vertical="center"/>
      <protection locked="0"/>
    </xf>
    <xf numFmtId="0" fontId="9" fillId="0" borderId="218" xfId="0" applyNumberFormat="1" applyFont="1" applyBorder="1" applyAlignment="1" applyProtection="1">
      <alignment horizontal="center" vertical="center"/>
      <protection locked="0"/>
    </xf>
    <xf numFmtId="0" fontId="9" fillId="0" borderId="98" xfId="0" applyNumberFormat="1" applyFont="1" applyBorder="1" applyAlignment="1" applyProtection="1">
      <alignment horizontal="center" vertical="center"/>
      <protection locked="0"/>
    </xf>
    <xf numFmtId="0" fontId="9" fillId="0" borderId="102" xfId="0" applyNumberFormat="1" applyFont="1" applyBorder="1" applyAlignment="1" applyProtection="1">
      <alignment horizontal="center" vertical="center"/>
      <protection locked="0"/>
    </xf>
    <xf numFmtId="0" fontId="9" fillId="0" borderId="76" xfId="1" applyNumberFormat="1" applyFont="1" applyBorder="1" applyAlignment="1" applyProtection="1">
      <alignment horizontal="center" vertical="center"/>
      <protection locked="0"/>
    </xf>
    <xf numFmtId="0" fontId="9" fillId="0" borderId="146" xfId="1" applyNumberFormat="1" applyFont="1" applyBorder="1" applyAlignment="1" applyProtection="1">
      <alignment horizontal="center" vertical="center"/>
      <protection locked="0"/>
    </xf>
    <xf numFmtId="0" fontId="9" fillId="0" borderId="105" xfId="1" applyNumberFormat="1" applyFont="1" applyBorder="1" applyAlignment="1" applyProtection="1">
      <alignment horizontal="center" vertical="center"/>
      <protection locked="0"/>
    </xf>
    <xf numFmtId="0" fontId="9" fillId="0" borderId="24" xfId="1" applyNumberFormat="1" applyFont="1" applyFill="1" applyBorder="1" applyAlignment="1" applyProtection="1">
      <alignment horizontal="center" vertical="center"/>
      <protection locked="0"/>
    </xf>
    <xf numFmtId="0" fontId="9" fillId="0" borderId="212" xfId="1" applyNumberFormat="1" applyFont="1" applyFill="1" applyBorder="1" applyAlignment="1" applyProtection="1">
      <alignment horizontal="center" vertical="center"/>
    </xf>
    <xf numFmtId="0" fontId="9" fillId="0" borderId="125" xfId="1" applyNumberFormat="1" applyFont="1" applyFill="1" applyBorder="1" applyAlignment="1" applyProtection="1">
      <alignment horizontal="center" vertical="center"/>
      <protection locked="0"/>
    </xf>
    <xf numFmtId="0" fontId="9" fillId="0" borderId="12" xfId="1" applyNumberFormat="1" applyFont="1" applyBorder="1" applyAlignment="1" applyProtection="1">
      <alignment horizontal="center" vertical="center"/>
      <protection locked="0"/>
    </xf>
    <xf numFmtId="0" fontId="9" fillId="0" borderId="188" xfId="1" applyNumberFormat="1" applyFont="1" applyBorder="1" applyAlignment="1" applyProtection="1">
      <alignment horizontal="center" vertical="center"/>
    </xf>
    <xf numFmtId="0" fontId="11" fillId="0" borderId="27" xfId="1" applyNumberFormat="1" applyFont="1" applyBorder="1" applyAlignment="1" applyProtection="1">
      <alignment horizontal="center" vertical="center"/>
    </xf>
    <xf numFmtId="0" fontId="11" fillId="0" borderId="60" xfId="1" applyNumberFormat="1" applyFont="1" applyFill="1" applyBorder="1" applyAlignment="1" applyProtection="1">
      <alignment horizontal="center" vertical="center"/>
      <protection locked="0"/>
    </xf>
    <xf numFmtId="0" fontId="11" fillId="0" borderId="30" xfId="1" applyNumberFormat="1" applyFont="1" applyFill="1" applyBorder="1" applyAlignment="1" applyProtection="1">
      <alignment horizontal="center" vertical="center"/>
      <protection locked="0"/>
    </xf>
    <xf numFmtId="0" fontId="11" fillId="0" borderId="61" xfId="1" applyNumberFormat="1" applyFont="1" applyFill="1" applyBorder="1" applyAlignment="1" applyProtection="1">
      <alignment horizontal="center" vertical="center"/>
    </xf>
    <xf numFmtId="0" fontId="11" fillId="0" borderId="0" xfId="1" applyNumberFormat="1" applyFont="1" applyAlignment="1">
      <alignment horizontal="left" vertical="center"/>
    </xf>
    <xf numFmtId="0" fontId="9" fillId="0" borderId="90" xfId="0" applyNumberFormat="1" applyFont="1" applyBorder="1" applyAlignment="1" applyProtection="1">
      <alignment horizontal="center" vertical="center"/>
      <protection locked="0"/>
    </xf>
    <xf numFmtId="0" fontId="38" fillId="0" borderId="0" xfId="0" applyNumberFormat="1" applyFont="1" applyAlignment="1">
      <alignment horizontal="left"/>
    </xf>
    <xf numFmtId="177" fontId="0" fillId="2" borderId="24" xfId="0" applyNumberFormat="1" applyFont="1" applyFill="1" applyBorder="1" applyAlignment="1">
      <alignment vertical="center"/>
    </xf>
    <xf numFmtId="0" fontId="28" fillId="0" borderId="301" xfId="0" applyNumberFormat="1" applyFont="1" applyFill="1" applyBorder="1" applyAlignment="1" applyProtection="1">
      <alignment horizontal="center" vertical="center"/>
    </xf>
    <xf numFmtId="0" fontId="28" fillId="0" borderId="334" xfId="0" applyNumberFormat="1" applyFont="1" applyFill="1" applyBorder="1" applyAlignment="1" applyProtection="1">
      <alignment horizontal="center" vertical="center"/>
    </xf>
    <xf numFmtId="0" fontId="28" fillId="0" borderId="315" xfId="0" applyNumberFormat="1" applyFont="1" applyFill="1" applyBorder="1" applyAlignment="1" applyProtection="1">
      <alignment horizontal="center" vertical="center"/>
    </xf>
    <xf numFmtId="0" fontId="28" fillId="0" borderId="308" xfId="0" applyNumberFormat="1" applyFont="1" applyFill="1" applyBorder="1" applyAlignment="1">
      <alignment horizontal="center" vertical="center"/>
    </xf>
    <xf numFmtId="0" fontId="28" fillId="0" borderId="307" xfId="0" applyNumberFormat="1" applyFont="1" applyFill="1" applyBorder="1" applyAlignment="1">
      <alignment horizontal="center" vertical="center"/>
    </xf>
    <xf numFmtId="0" fontId="28" fillId="0" borderId="278" xfId="0" applyNumberFormat="1" applyFont="1" applyFill="1" applyBorder="1" applyAlignment="1">
      <alignment horizontal="center" vertical="center"/>
    </xf>
    <xf numFmtId="0" fontId="28" fillId="0" borderId="308" xfId="1" applyNumberFormat="1" applyFont="1" applyFill="1" applyBorder="1" applyAlignment="1">
      <alignment horizontal="center" vertical="center"/>
    </xf>
    <xf numFmtId="0" fontId="28" fillId="0" borderId="316" xfId="0" applyNumberFormat="1" applyFont="1" applyFill="1" applyBorder="1" applyAlignment="1">
      <alignment horizontal="center" vertical="center"/>
    </xf>
    <xf numFmtId="0" fontId="28" fillId="0" borderId="335" xfId="0" applyNumberFormat="1" applyFont="1" applyFill="1" applyBorder="1" applyAlignment="1">
      <alignment horizontal="center" vertical="center"/>
    </xf>
    <xf numFmtId="0" fontId="28" fillId="0" borderId="317" xfId="0" applyNumberFormat="1" applyFont="1" applyFill="1" applyBorder="1" applyAlignment="1">
      <alignment horizontal="center" vertical="center"/>
    </xf>
    <xf numFmtId="0" fontId="28" fillId="2" borderId="318" xfId="0" applyNumberFormat="1" applyFont="1" applyFill="1" applyBorder="1" applyAlignment="1">
      <alignment horizontal="center" vertical="center"/>
    </xf>
    <xf numFmtId="0" fontId="28" fillId="0" borderId="318" xfId="1" applyNumberFormat="1" applyFont="1" applyFill="1" applyBorder="1" applyAlignment="1">
      <alignment horizontal="center" vertical="center"/>
    </xf>
    <xf numFmtId="0" fontId="28" fillId="0" borderId="318" xfId="0" applyNumberFormat="1" applyFont="1" applyFill="1" applyBorder="1" applyAlignment="1">
      <alignment horizontal="center" vertical="center"/>
    </xf>
    <xf numFmtId="0" fontId="28" fillId="0" borderId="336" xfId="0" applyNumberFormat="1" applyFont="1" applyFill="1" applyBorder="1" applyAlignment="1">
      <alignment horizontal="center" vertical="center"/>
    </xf>
    <xf numFmtId="0" fontId="28" fillId="0" borderId="319" xfId="0" applyNumberFormat="1" applyFont="1" applyFill="1" applyBorder="1" applyAlignment="1">
      <alignment horizontal="center" vertical="center"/>
    </xf>
    <xf numFmtId="0" fontId="28" fillId="2" borderId="318" xfId="1" applyNumberFormat="1" applyFont="1" applyFill="1" applyBorder="1" applyAlignment="1">
      <alignment horizontal="center" vertical="center"/>
    </xf>
    <xf numFmtId="0" fontId="28" fillId="0" borderId="336" xfId="1" applyNumberFormat="1" applyFont="1" applyFill="1" applyBorder="1" applyAlignment="1">
      <alignment horizontal="center" vertical="center"/>
    </xf>
    <xf numFmtId="0" fontId="28" fillId="2" borderId="336" xfId="1" applyNumberFormat="1" applyFont="1" applyFill="1" applyBorder="1" applyAlignment="1">
      <alignment horizontal="center" vertical="center"/>
    </xf>
    <xf numFmtId="0" fontId="28" fillId="2" borderId="319" xfId="1" applyNumberFormat="1" applyFont="1" applyFill="1" applyBorder="1" applyAlignment="1">
      <alignment horizontal="center" vertical="center"/>
    </xf>
    <xf numFmtId="0" fontId="28" fillId="2" borderId="308" xfId="0" applyNumberFormat="1" applyFont="1" applyFill="1" applyBorder="1" applyAlignment="1">
      <alignment horizontal="center" vertical="center"/>
    </xf>
    <xf numFmtId="0" fontId="28" fillId="2" borderId="307" xfId="0" applyNumberFormat="1" applyFont="1" applyFill="1" applyBorder="1" applyAlignment="1">
      <alignment horizontal="center" vertical="center"/>
    </xf>
    <xf numFmtId="0" fontId="28" fillId="2" borderId="278" xfId="0" applyNumberFormat="1" applyFont="1" applyFill="1" applyBorder="1" applyAlignment="1">
      <alignment horizontal="center" vertical="center"/>
    </xf>
    <xf numFmtId="0" fontId="28" fillId="2" borderId="226" xfId="0" applyNumberFormat="1" applyFont="1" applyFill="1" applyBorder="1" applyAlignment="1">
      <alignment horizontal="center" vertical="center"/>
    </xf>
    <xf numFmtId="0" fontId="28" fillId="0" borderId="226" xfId="0" applyNumberFormat="1" applyFont="1" applyFill="1" applyBorder="1" applyAlignment="1">
      <alignment horizontal="center" vertical="center"/>
    </xf>
    <xf numFmtId="0" fontId="28" fillId="0" borderId="229" xfId="0" applyNumberFormat="1" applyFont="1" applyFill="1" applyBorder="1" applyAlignment="1">
      <alignment horizontal="center" vertical="center"/>
    </xf>
    <xf numFmtId="0" fontId="28" fillId="2" borderId="229" xfId="0" applyNumberFormat="1" applyFont="1" applyFill="1" applyBorder="1" applyAlignment="1">
      <alignment horizontal="center" vertical="center"/>
    </xf>
    <xf numFmtId="0" fontId="28" fillId="2" borderId="228" xfId="0" applyNumberFormat="1" applyFont="1" applyFill="1" applyBorder="1" applyAlignment="1">
      <alignment horizontal="center" vertical="center"/>
    </xf>
    <xf numFmtId="0" fontId="39" fillId="0" borderId="0" xfId="0" applyFont="1" applyAlignment="1">
      <alignment vertical="center"/>
    </xf>
    <xf numFmtId="0" fontId="0" fillId="0" borderId="13" xfId="0" applyNumberFormat="1" applyFont="1" applyFill="1" applyBorder="1" applyAlignment="1" applyProtection="1">
      <alignment horizontal="center" vertical="center"/>
      <protection locked="0"/>
    </xf>
    <xf numFmtId="180" fontId="13" fillId="0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88" xfId="0" applyNumberFormat="1" applyFont="1" applyFill="1" applyBorder="1" applyAlignment="1" applyProtection="1">
      <alignment horizontal="center" vertical="center"/>
      <protection locked="0"/>
    </xf>
    <xf numFmtId="0" fontId="0" fillId="0" borderId="189" xfId="0" applyNumberFormat="1" applyFont="1" applyFill="1" applyBorder="1" applyAlignment="1" applyProtection="1">
      <alignment horizontal="center" vertical="center"/>
      <protection locked="0"/>
    </xf>
    <xf numFmtId="0" fontId="13" fillId="0" borderId="9" xfId="0" applyNumberFormat="1" applyFont="1" applyFill="1" applyBorder="1" applyAlignment="1" applyProtection="1">
      <alignment horizontal="center" vertical="center"/>
      <protection locked="0"/>
    </xf>
    <xf numFmtId="0" fontId="13" fillId="0" borderId="195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NumberFormat="1" applyFont="1" applyFill="1" applyBorder="1" applyAlignment="1" applyProtection="1">
      <alignment horizontal="center" vertical="center"/>
    </xf>
    <xf numFmtId="0" fontId="0" fillId="19" borderId="24" xfId="0" applyNumberFormat="1" applyFont="1" applyFill="1" applyBorder="1" applyAlignment="1">
      <alignment vertical="center"/>
    </xf>
    <xf numFmtId="0" fontId="9" fillId="19" borderId="24" xfId="0" applyFont="1" applyFill="1" applyBorder="1" applyAlignment="1">
      <alignment horizontal="left" vertical="center"/>
    </xf>
    <xf numFmtId="0" fontId="17" fillId="0" borderId="195" xfId="0" applyFont="1" applyFill="1" applyBorder="1" applyAlignment="1" applyProtection="1"/>
    <xf numFmtId="0" fontId="17" fillId="0" borderId="61" xfId="0" applyFont="1" applyFill="1" applyBorder="1" applyAlignment="1" applyProtection="1"/>
    <xf numFmtId="37" fontId="17" fillId="0" borderId="68" xfId="0" applyNumberFormat="1" applyFont="1" applyFill="1" applyBorder="1" applyAlignment="1" applyProtection="1">
      <alignment horizontal="left" vertical="center"/>
    </xf>
    <xf numFmtId="0" fontId="17" fillId="0" borderId="37" xfId="0" applyFont="1" applyFill="1" applyBorder="1" applyAlignment="1" applyProtection="1">
      <alignment horizontal="center" vertical="center"/>
    </xf>
    <xf numFmtId="0" fontId="17" fillId="0" borderId="215" xfId="0" applyFont="1" applyFill="1" applyBorder="1" applyAlignment="1" applyProtection="1">
      <alignment horizontal="center" vertical="center"/>
    </xf>
    <xf numFmtId="0" fontId="17" fillId="0" borderId="123" xfId="0" applyFont="1" applyFill="1" applyBorder="1" applyAlignment="1" applyProtection="1">
      <alignment horizontal="center" vertical="center"/>
    </xf>
    <xf numFmtId="0" fontId="17" fillId="0" borderId="71" xfId="0" applyFont="1" applyFill="1" applyBorder="1" applyAlignment="1" applyProtection="1">
      <alignment horizontal="center" vertical="center"/>
    </xf>
    <xf numFmtId="0" fontId="17" fillId="0" borderId="70" xfId="0" applyFont="1" applyFill="1" applyBorder="1" applyAlignment="1" applyProtection="1">
      <alignment horizontal="center" vertical="center"/>
    </xf>
    <xf numFmtId="0" fontId="17" fillId="0" borderId="188" xfId="0" applyFont="1" applyFill="1" applyBorder="1" applyAlignment="1" applyProtection="1">
      <alignment horizontal="center" vertical="center"/>
    </xf>
    <xf numFmtId="0" fontId="17" fillId="0" borderId="166" xfId="0" applyFont="1" applyFill="1" applyBorder="1" applyAlignment="1" applyProtection="1">
      <alignment horizontal="center" vertical="center"/>
    </xf>
    <xf numFmtId="0" fontId="17" fillId="0" borderId="233" xfId="0" applyFont="1" applyFill="1" applyBorder="1" applyAlignment="1" applyProtection="1">
      <alignment horizontal="center" vertical="center"/>
    </xf>
    <xf numFmtId="0" fontId="17" fillId="0" borderId="35" xfId="0" applyFont="1" applyFill="1" applyBorder="1" applyAlignment="1" applyProtection="1">
      <alignment horizontal="left" vertical="center"/>
    </xf>
    <xf numFmtId="0" fontId="0" fillId="0" borderId="61" xfId="0" applyFont="1" applyFill="1" applyBorder="1" applyAlignment="1"/>
    <xf numFmtId="0" fontId="14" fillId="0" borderId="60" xfId="0" applyFont="1" applyFill="1" applyBorder="1" applyAlignment="1"/>
    <xf numFmtId="0" fontId="14" fillId="17" borderId="60" xfId="0" applyFont="1" applyFill="1" applyBorder="1" applyAlignment="1"/>
    <xf numFmtId="0" fontId="14" fillId="0" borderId="145" xfId="0" applyFont="1" applyFill="1" applyBorder="1" applyAlignment="1"/>
    <xf numFmtId="0" fontId="14" fillId="0" borderId="28" xfId="0" applyFont="1" applyFill="1" applyBorder="1" applyAlignment="1"/>
    <xf numFmtId="0" fontId="14" fillId="0" borderId="30" xfId="0" applyFont="1" applyFill="1" applyBorder="1" applyAlignment="1"/>
    <xf numFmtId="180" fontId="17" fillId="0" borderId="60" xfId="0" applyNumberFormat="1" applyFont="1" applyFill="1" applyBorder="1" applyAlignment="1" applyProtection="1"/>
    <xf numFmtId="0" fontId="14" fillId="16" borderId="60" xfId="0" applyFont="1" applyFill="1" applyBorder="1" applyAlignment="1"/>
    <xf numFmtId="0" fontId="25" fillId="0" borderId="60" xfId="0" applyFont="1" applyFill="1" applyBorder="1" applyAlignment="1">
      <alignment horizontal="center"/>
    </xf>
    <xf numFmtId="0" fontId="14" fillId="16" borderId="343" xfId="0" applyFont="1" applyFill="1" applyBorder="1" applyAlignment="1"/>
    <xf numFmtId="0" fontId="14" fillId="16" borderId="344" xfId="0" applyFont="1" applyFill="1" applyBorder="1" applyAlignment="1"/>
    <xf numFmtId="0" fontId="25" fillId="16" borderId="344" xfId="0" applyFont="1" applyFill="1" applyBorder="1" applyAlignment="1">
      <alignment horizontal="center"/>
    </xf>
    <xf numFmtId="0" fontId="14" fillId="16" borderId="345" xfId="0" applyFont="1" applyFill="1" applyBorder="1" applyAlignment="1"/>
    <xf numFmtId="186" fontId="14" fillId="0" borderId="28" xfId="0" applyNumberFormat="1" applyFont="1" applyFill="1" applyBorder="1" applyAlignment="1"/>
    <xf numFmtId="186" fontId="14" fillId="0" borderId="30" xfId="0" applyNumberFormat="1" applyFont="1" applyFill="1" applyBorder="1" applyAlignment="1"/>
    <xf numFmtId="0" fontId="14" fillId="16" borderId="61" xfId="0" applyFont="1" applyFill="1" applyBorder="1" applyAlignment="1"/>
    <xf numFmtId="0" fontId="0" fillId="0" borderId="61" xfId="0" applyFont="1" applyBorder="1" applyAlignment="1"/>
    <xf numFmtId="0" fontId="1" fillId="0" borderId="60" xfId="0" applyFont="1" applyBorder="1" applyAlignment="1"/>
    <xf numFmtId="0" fontId="0" fillId="17" borderId="60" xfId="0" applyFont="1" applyFill="1" applyBorder="1" applyAlignment="1"/>
    <xf numFmtId="0" fontId="1" fillId="17" borderId="60" xfId="0" applyFont="1" applyFill="1" applyBorder="1" applyAlignment="1"/>
    <xf numFmtId="0" fontId="1" fillId="0" borderId="145" xfId="0" applyFont="1" applyBorder="1" applyAlignment="1"/>
    <xf numFmtId="0" fontId="1" fillId="0" borderId="28" xfId="0" applyFont="1" applyBorder="1" applyAlignment="1"/>
    <xf numFmtId="0" fontId="1" fillId="0" borderId="30" xfId="0" applyFont="1" applyBorder="1" applyAlignment="1"/>
    <xf numFmtId="0" fontId="1" fillId="0" borderId="60" xfId="0" applyFont="1" applyFill="1" applyBorder="1" applyAlignment="1"/>
    <xf numFmtId="0" fontId="1" fillId="16" borderId="60" xfId="0" applyFont="1" applyFill="1" applyBorder="1" applyAlignment="1"/>
    <xf numFmtId="180" fontId="17" fillId="0" borderId="28" xfId="0" applyNumberFormat="1" applyFont="1" applyFill="1" applyBorder="1" applyAlignment="1" applyProtection="1"/>
    <xf numFmtId="0" fontId="1" fillId="16" borderId="343" xfId="0" applyFont="1" applyFill="1" applyBorder="1" applyAlignment="1"/>
    <xf numFmtId="0" fontId="1" fillId="16" borderId="344" xfId="0" applyFont="1" applyFill="1" applyBorder="1" applyAlignment="1"/>
    <xf numFmtId="180" fontId="17" fillId="16" borderId="345" xfId="0" applyNumberFormat="1" applyFont="1" applyFill="1" applyBorder="1" applyAlignment="1" applyProtection="1"/>
    <xf numFmtId="180" fontId="17" fillId="0" borderId="30" xfId="0" applyNumberFormat="1" applyFont="1" applyFill="1" applyBorder="1" applyAlignment="1" applyProtection="1"/>
    <xf numFmtId="0" fontId="1" fillId="16" borderId="61" xfId="0" applyFont="1" applyFill="1" applyBorder="1" applyAlignment="1"/>
    <xf numFmtId="0" fontId="1" fillId="18" borderId="60" xfId="0" applyFont="1" applyFill="1" applyBorder="1" applyAlignment="1"/>
    <xf numFmtId="0" fontId="0" fillId="0" borderId="60" xfId="0" applyFont="1" applyFill="1" applyBorder="1" applyAlignment="1"/>
    <xf numFmtId="0" fontId="1" fillId="0" borderId="145" xfId="0" applyFont="1" applyFill="1" applyBorder="1" applyAlignment="1"/>
    <xf numFmtId="0" fontId="1" fillId="0" borderId="28" xfId="0" applyFont="1" applyFill="1" applyBorder="1" applyAlignment="1"/>
    <xf numFmtId="0" fontId="1" fillId="0" borderId="30" xfId="0" applyFont="1" applyFill="1" applyBorder="1" applyAlignment="1"/>
    <xf numFmtId="0" fontId="1" fillId="0" borderId="343" xfId="0" applyFont="1" applyFill="1" applyBorder="1" applyAlignment="1"/>
    <xf numFmtId="0" fontId="1" fillId="0" borderId="344" xfId="0" applyFont="1" applyFill="1" applyBorder="1" applyAlignment="1"/>
    <xf numFmtId="180" fontId="17" fillId="0" borderId="345" xfId="0" applyNumberFormat="1" applyFont="1" applyFill="1" applyBorder="1" applyAlignment="1" applyProtection="1"/>
    <xf numFmtId="0" fontId="1" fillId="0" borderId="61" xfId="0" applyFont="1" applyFill="1" applyBorder="1" applyAlignment="1"/>
    <xf numFmtId="37" fontId="1" fillId="18" borderId="60" xfId="0" applyNumberFormat="1" applyFont="1" applyFill="1" applyBorder="1" applyAlignment="1" applyProtection="1">
      <alignment horizontal="right"/>
    </xf>
    <xf numFmtId="0" fontId="1" fillId="18" borderId="60" xfId="0" applyFont="1" applyFill="1" applyBorder="1" applyAlignment="1" applyProtection="1">
      <alignment horizontal="right"/>
    </xf>
    <xf numFmtId="0" fontId="17" fillId="18" borderId="60" xfId="0" applyFont="1" applyFill="1" applyBorder="1" applyAlignment="1" applyProtection="1"/>
    <xf numFmtId="37" fontId="1" fillId="13" borderId="60" xfId="0" applyNumberFormat="1" applyFont="1" applyFill="1" applyBorder="1" applyAlignment="1" applyProtection="1"/>
    <xf numFmtId="37" fontId="1" fillId="13" borderId="77" xfId="0" applyNumberFormat="1" applyFont="1" applyFill="1" applyBorder="1" applyAlignment="1" applyProtection="1"/>
    <xf numFmtId="37" fontId="17" fillId="13" borderId="60" xfId="0" applyNumberFormat="1" applyFont="1" applyFill="1" applyBorder="1" applyAlignment="1" applyProtection="1"/>
    <xf numFmtId="0" fontId="1" fillId="13" borderId="60" xfId="0" applyFont="1" applyFill="1" applyBorder="1" applyAlignment="1" applyProtection="1"/>
    <xf numFmtId="180" fontId="1" fillId="18" borderId="60" xfId="0" applyNumberFormat="1" applyFont="1" applyFill="1" applyBorder="1" applyAlignment="1" applyProtection="1">
      <alignment horizontal="right"/>
    </xf>
    <xf numFmtId="180" fontId="0" fillId="0" borderId="60" xfId="0" applyNumberFormat="1" applyFont="1" applyFill="1" applyBorder="1" applyAlignment="1" applyProtection="1">
      <alignment horizontal="right"/>
    </xf>
    <xf numFmtId="179" fontId="1" fillId="13" borderId="60" xfId="1" applyNumberFormat="1" applyFont="1" applyFill="1" applyBorder="1" applyAlignment="1" applyProtection="1">
      <alignment horizontal="left"/>
    </xf>
    <xf numFmtId="49" fontId="1" fillId="13" borderId="60" xfId="0" applyNumberFormat="1" applyFont="1" applyFill="1" applyBorder="1" applyAlignment="1" applyProtection="1">
      <alignment horizontal="left"/>
    </xf>
    <xf numFmtId="178" fontId="1" fillId="13" borderId="77" xfId="1" applyNumberFormat="1" applyFont="1" applyFill="1" applyBorder="1" applyAlignment="1" applyProtection="1"/>
    <xf numFmtId="179" fontId="1" fillId="13" borderId="77" xfId="0" applyNumberFormat="1" applyFont="1" applyFill="1" applyBorder="1" applyAlignment="1" applyProtection="1"/>
    <xf numFmtId="179" fontId="17" fillId="13" borderId="60" xfId="0" applyNumberFormat="1" applyFont="1" applyFill="1" applyBorder="1" applyAlignment="1" applyProtection="1"/>
    <xf numFmtId="0" fontId="1" fillId="13" borderId="60" xfId="0" applyFont="1" applyFill="1" applyBorder="1" applyAlignment="1" applyProtection="1">
      <alignment horizontal="left"/>
    </xf>
    <xf numFmtId="0" fontId="1" fillId="13" borderId="60" xfId="0" applyNumberFormat="1" applyFont="1" applyFill="1" applyBorder="1" applyAlignment="1" applyProtection="1"/>
    <xf numFmtId="38" fontId="1" fillId="13" borderId="60" xfId="1" applyFont="1" applyFill="1" applyBorder="1" applyAlignment="1" applyProtection="1"/>
    <xf numFmtId="0" fontId="17" fillId="5" borderId="60" xfId="0" applyFont="1" applyFill="1" applyBorder="1" applyAlignment="1" applyProtection="1">
      <alignment horizontal="left"/>
    </xf>
    <xf numFmtId="178" fontId="1" fillId="13" borderId="60" xfId="1" applyNumberFormat="1" applyFont="1" applyFill="1" applyBorder="1" applyAlignment="1" applyProtection="1"/>
    <xf numFmtId="179" fontId="1" fillId="13" borderId="60" xfId="0" applyNumberFormat="1" applyFont="1" applyFill="1" applyBorder="1" applyAlignment="1" applyProtection="1"/>
    <xf numFmtId="0" fontId="1" fillId="0" borderId="256" xfId="0" applyFont="1" applyBorder="1" applyAlignment="1"/>
    <xf numFmtId="0" fontId="1" fillId="0" borderId="63" xfId="0" applyFont="1" applyBorder="1" applyAlignment="1"/>
    <xf numFmtId="0" fontId="17" fillId="0" borderId="63" xfId="0" applyFont="1" applyFill="1" applyBorder="1" applyAlignment="1" applyProtection="1"/>
    <xf numFmtId="0" fontId="1" fillId="0" borderId="63" xfId="0" applyFont="1" applyFill="1" applyBorder="1" applyAlignment="1"/>
    <xf numFmtId="181" fontId="0" fillId="0" borderId="50" xfId="0" applyNumberFormat="1" applyFont="1" applyBorder="1" applyAlignment="1">
      <alignment horizontal="left" vertical="center"/>
    </xf>
    <xf numFmtId="0" fontId="0" fillId="0" borderId="50" xfId="0" applyFont="1" applyBorder="1" applyAlignment="1">
      <alignment horizontal="left" vertical="center"/>
    </xf>
    <xf numFmtId="180" fontId="0" fillId="0" borderId="50" xfId="0" applyNumberFormat="1" applyFont="1" applyBorder="1" applyAlignment="1">
      <alignment horizontal="left" vertical="center"/>
    </xf>
    <xf numFmtId="0" fontId="0" fillId="0" borderId="199" xfId="0" applyFont="1" applyBorder="1" applyAlignment="1">
      <alignment horizontal="left" vertical="center"/>
    </xf>
    <xf numFmtId="56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180" fontId="0" fillId="0" borderId="0" xfId="0" applyNumberFormat="1" applyFont="1" applyAlignment="1">
      <alignment horizontal="left" vertical="center"/>
    </xf>
    <xf numFmtId="176" fontId="0" fillId="0" borderId="0" xfId="0" applyNumberFormat="1" applyFont="1" applyAlignment="1">
      <alignment horizontal="left" vertical="center"/>
    </xf>
    <xf numFmtId="179" fontId="0" fillId="0" borderId="0" xfId="0" applyNumberFormat="1" applyFont="1" applyAlignment="1">
      <alignment horizontal="left" vertical="center"/>
    </xf>
    <xf numFmtId="38" fontId="0" fillId="0" borderId="0" xfId="0" applyNumberFormat="1" applyFont="1" applyAlignment="1">
      <alignment horizontal="left" vertical="center"/>
    </xf>
    <xf numFmtId="0" fontId="9" fillId="0" borderId="296" xfId="0" applyNumberFormat="1" applyFont="1" applyBorder="1" applyAlignment="1" applyProtection="1">
      <alignment horizontal="center" vertical="center"/>
    </xf>
    <xf numFmtId="0" fontId="9" fillId="0" borderId="175" xfId="0" applyNumberFormat="1" applyFont="1" applyFill="1" applyBorder="1" applyAlignment="1" applyProtection="1">
      <alignment horizontal="center" vertical="center"/>
    </xf>
    <xf numFmtId="0" fontId="9" fillId="0" borderId="112" xfId="0" applyNumberFormat="1" applyFont="1" applyFill="1" applyBorder="1" applyAlignment="1" applyProtection="1">
      <alignment horizontal="center" vertical="center"/>
    </xf>
    <xf numFmtId="0" fontId="9" fillId="0" borderId="105" xfId="0" applyNumberFormat="1" applyFont="1" applyFill="1" applyBorder="1" applyAlignment="1" applyProtection="1">
      <alignment horizontal="center" vertical="center"/>
    </xf>
    <xf numFmtId="0" fontId="9" fillId="0" borderId="114" xfId="0" applyNumberFormat="1" applyFont="1" applyFill="1" applyBorder="1" applyAlignment="1" applyProtection="1">
      <alignment horizontal="center" vertical="center"/>
    </xf>
    <xf numFmtId="0" fontId="9" fillId="0" borderId="115" xfId="0" applyNumberFormat="1" applyFont="1" applyFill="1" applyBorder="1" applyAlignment="1" applyProtection="1">
      <alignment horizontal="center" vertical="center"/>
    </xf>
    <xf numFmtId="0" fontId="9" fillId="0" borderId="111" xfId="0" applyNumberFormat="1" applyFont="1" applyFill="1" applyBorder="1" applyAlignment="1" applyProtection="1">
      <alignment horizontal="center" vertical="center"/>
    </xf>
    <xf numFmtId="0" fontId="17" fillId="0" borderId="216" xfId="0" applyFont="1" applyFill="1" applyBorder="1" applyAlignment="1" applyProtection="1"/>
    <xf numFmtId="0" fontId="0" fillId="0" borderId="62" xfId="0" applyFont="1" applyBorder="1" applyAlignment="1"/>
    <xf numFmtId="0" fontId="0" fillId="0" borderId="248" xfId="0" applyFont="1" applyBorder="1" applyAlignment="1"/>
    <xf numFmtId="0" fontId="1" fillId="0" borderId="248" xfId="0" applyFont="1" applyBorder="1" applyAlignment="1"/>
    <xf numFmtId="0" fontId="17" fillId="0" borderId="256" xfId="0" applyFont="1" applyFill="1" applyBorder="1" applyAlignment="1" applyProtection="1"/>
    <xf numFmtId="0" fontId="17" fillId="0" borderId="272" xfId="0" applyFont="1" applyFill="1" applyBorder="1" applyAlignment="1" applyProtection="1"/>
    <xf numFmtId="0" fontId="1" fillId="0" borderId="272" xfId="0" applyFont="1" applyBorder="1" applyAlignment="1"/>
    <xf numFmtId="0" fontId="1" fillId="0" borderId="5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vertical="center" shrinkToFit="1"/>
    </xf>
    <xf numFmtId="0" fontId="40" fillId="0" borderId="51" xfId="0" applyFont="1" applyBorder="1" applyAlignment="1"/>
    <xf numFmtId="0" fontId="7" fillId="0" borderId="0" xfId="0" applyFont="1" applyBorder="1" applyAlignment="1"/>
    <xf numFmtId="0" fontId="40" fillId="0" borderId="0" xfId="0" applyFont="1" applyAlignment="1"/>
    <xf numFmtId="0" fontId="4" fillId="0" borderId="0" xfId="0" applyFont="1" applyFill="1" applyAlignment="1">
      <alignment horizontal="left" vertical="center"/>
    </xf>
    <xf numFmtId="0" fontId="0" fillId="0" borderId="0" xfId="0" applyNumberFormat="1" applyFill="1" applyBorder="1"/>
    <xf numFmtId="176" fontId="7" fillId="20" borderId="82" xfId="0" applyNumberFormat="1" applyFont="1" applyFill="1" applyBorder="1" applyAlignment="1"/>
    <xf numFmtId="38" fontId="7" fillId="20" borderId="35" xfId="0" applyNumberFormat="1" applyFont="1" applyFill="1" applyBorder="1" applyAlignment="1"/>
    <xf numFmtId="176" fontId="7" fillId="20" borderId="35" xfId="0" applyNumberFormat="1" applyFont="1" applyFill="1" applyBorder="1" applyAlignment="1"/>
    <xf numFmtId="179" fontId="7" fillId="20" borderId="35" xfId="0" applyNumberFormat="1" applyFont="1" applyFill="1" applyBorder="1" applyAlignment="1"/>
    <xf numFmtId="38" fontId="7" fillId="20" borderId="346" xfId="0" applyNumberFormat="1" applyFont="1" applyFill="1" applyBorder="1" applyAlignment="1"/>
    <xf numFmtId="38" fontId="7" fillId="20" borderId="81" xfId="0" applyNumberFormat="1" applyFont="1" applyFill="1" applyBorder="1" applyAlignment="1"/>
    <xf numFmtId="56" fontId="0" fillId="21" borderId="82" xfId="0" applyNumberFormat="1" applyFont="1" applyFill="1" applyBorder="1" applyAlignment="1">
      <alignment horizontal="left" vertical="center"/>
    </xf>
    <xf numFmtId="0" fontId="0" fillId="21" borderId="35" xfId="0" applyFont="1" applyFill="1" applyBorder="1" applyAlignment="1">
      <alignment horizontal="left" vertical="center"/>
    </xf>
    <xf numFmtId="0" fontId="0" fillId="21" borderId="81" xfId="0" applyFont="1" applyFill="1" applyBorder="1" applyAlignment="1">
      <alignment horizontal="left" vertical="center"/>
    </xf>
    <xf numFmtId="181" fontId="1" fillId="18" borderId="82" xfId="0" applyNumberFormat="1" applyFont="1" applyFill="1" applyBorder="1" applyAlignment="1">
      <alignment horizontal="left" vertical="center"/>
    </xf>
    <xf numFmtId="181" fontId="1" fillId="18" borderId="35" xfId="0" applyNumberFormat="1" applyFont="1" applyFill="1" applyBorder="1" applyAlignment="1">
      <alignment horizontal="left" vertical="center"/>
    </xf>
    <xf numFmtId="181" fontId="1" fillId="18" borderId="81" xfId="0" applyNumberFormat="1" applyFont="1" applyFill="1" applyBorder="1" applyAlignment="1">
      <alignment horizontal="left" vertical="center"/>
    </xf>
    <xf numFmtId="180" fontId="1" fillId="22" borderId="82" xfId="0" applyNumberFormat="1" applyFont="1" applyFill="1" applyBorder="1" applyAlignment="1"/>
    <xf numFmtId="180" fontId="1" fillId="22" borderId="35" xfId="0" applyNumberFormat="1" applyFont="1" applyFill="1" applyBorder="1" applyAlignment="1"/>
    <xf numFmtId="180" fontId="1" fillId="22" borderId="81" xfId="0" applyNumberFormat="1" applyFont="1" applyFill="1" applyBorder="1" applyAlignment="1"/>
    <xf numFmtId="38" fontId="0" fillId="2" borderId="64" xfId="1" applyFont="1" applyFill="1" applyBorder="1" applyAlignment="1" applyProtection="1">
      <alignment horizontal="left" vertical="center"/>
      <protection locked="0"/>
    </xf>
    <xf numFmtId="38" fontId="0" fillId="2" borderId="67" xfId="1" applyFont="1" applyFill="1" applyBorder="1" applyAlignment="1" applyProtection="1">
      <alignment horizontal="left" vertical="center"/>
      <protection locked="0"/>
    </xf>
    <xf numFmtId="38" fontId="0" fillId="2" borderId="48" xfId="1" applyFont="1" applyFill="1" applyBorder="1" applyAlignment="1" applyProtection="1">
      <alignment horizontal="left" vertical="center"/>
      <protection locked="0"/>
    </xf>
    <xf numFmtId="3" fontId="0" fillId="2" borderId="24" xfId="0" applyNumberFormat="1" applyFont="1" applyFill="1" applyBorder="1" applyAlignment="1">
      <alignment vertical="center"/>
    </xf>
    <xf numFmtId="176" fontId="0" fillId="2" borderId="24" xfId="0" applyNumberFormat="1" applyFont="1" applyFill="1" applyBorder="1" applyAlignment="1">
      <alignment vertical="center"/>
    </xf>
    <xf numFmtId="38" fontId="0" fillId="2" borderId="27" xfId="1" applyFont="1" applyFill="1" applyBorder="1" applyAlignment="1" applyProtection="1">
      <alignment horizontal="left" vertical="center"/>
    </xf>
    <xf numFmtId="38" fontId="0" fillId="10" borderId="27" xfId="1" applyFont="1" applyFill="1" applyBorder="1" applyAlignment="1" applyProtection="1">
      <alignment horizontal="left" vertical="center"/>
      <protection locked="0"/>
    </xf>
    <xf numFmtId="179" fontId="0" fillId="2" borderId="27" xfId="0" applyNumberFormat="1" applyFont="1" applyFill="1" applyBorder="1" applyAlignment="1" applyProtection="1">
      <alignment horizontal="left" vertical="center" shrinkToFit="1"/>
      <protection locked="0"/>
    </xf>
    <xf numFmtId="38" fontId="0" fillId="2" borderId="48" xfId="1" applyFont="1" applyFill="1" applyBorder="1" applyAlignment="1">
      <alignment vertical="center"/>
    </xf>
    <xf numFmtId="176" fontId="0" fillId="2" borderId="48" xfId="0" applyNumberFormat="1" applyFont="1" applyFill="1" applyBorder="1" applyAlignment="1" applyProtection="1">
      <alignment horizontal="left" vertical="center"/>
    </xf>
    <xf numFmtId="179" fontId="0" fillId="2" borderId="27" xfId="0" applyNumberFormat="1" applyFont="1" applyFill="1" applyBorder="1" applyAlignment="1" applyProtection="1">
      <alignment horizontal="left" vertical="center"/>
    </xf>
    <xf numFmtId="180" fontId="0" fillId="2" borderId="27" xfId="0" applyNumberFormat="1" applyFont="1" applyFill="1" applyBorder="1" applyAlignment="1" applyProtection="1">
      <alignment horizontal="left" vertical="center"/>
    </xf>
    <xf numFmtId="0" fontId="0" fillId="2" borderId="35" xfId="0" applyFont="1" applyFill="1" applyBorder="1" applyAlignment="1" applyProtection="1">
      <alignment horizontal="left" vertical="center"/>
      <protection locked="0"/>
    </xf>
    <xf numFmtId="194" fontId="12" fillId="0" borderId="263" xfId="1" applyNumberFormat="1" applyFont="1" applyBorder="1" applyAlignment="1" applyProtection="1">
      <alignment horizontal="center" vertical="center"/>
    </xf>
    <xf numFmtId="194" fontId="12" fillId="0" borderId="44" xfId="1" applyNumberFormat="1" applyFont="1" applyBorder="1" applyAlignment="1" applyProtection="1">
      <alignment horizontal="center" vertical="center"/>
    </xf>
    <xf numFmtId="194" fontId="12" fillId="0" borderId="56" xfId="1" applyNumberFormat="1" applyFont="1" applyBorder="1" applyAlignment="1" applyProtection="1">
      <alignment horizontal="center" vertical="center"/>
    </xf>
    <xf numFmtId="194" fontId="12" fillId="0" borderId="264" xfId="1" applyNumberFormat="1" applyFont="1" applyBorder="1" applyAlignment="1" applyProtection="1">
      <alignment horizontal="center" vertical="center"/>
    </xf>
    <xf numFmtId="194" fontId="12" fillId="0" borderId="58" xfId="1" applyNumberFormat="1" applyFont="1" applyBorder="1" applyAlignment="1" applyProtection="1">
      <alignment horizontal="center" vertical="center"/>
    </xf>
    <xf numFmtId="194" fontId="12" fillId="0" borderId="265" xfId="1" applyNumberFormat="1" applyFont="1" applyBorder="1" applyAlignment="1" applyProtection="1">
      <alignment horizontal="center" vertical="center"/>
    </xf>
    <xf numFmtId="194" fontId="12" fillId="0" borderId="57" xfId="1" applyNumberFormat="1" applyFont="1" applyBorder="1" applyAlignment="1" applyProtection="1">
      <alignment horizontal="center" vertical="center"/>
    </xf>
    <xf numFmtId="194" fontId="12" fillId="0" borderId="266" xfId="0" applyNumberFormat="1" applyFont="1" applyBorder="1" applyAlignment="1">
      <alignment horizontal="center" vertical="center"/>
    </xf>
    <xf numFmtId="194" fontId="12" fillId="0" borderId="266" xfId="1" applyNumberFormat="1" applyFont="1" applyBorder="1" applyAlignment="1" applyProtection="1">
      <alignment horizontal="center" vertical="center"/>
    </xf>
    <xf numFmtId="194" fontId="12" fillId="0" borderId="261" xfId="1" applyNumberFormat="1" applyFont="1" applyBorder="1" applyAlignment="1" applyProtection="1">
      <alignment horizontal="center" vertical="center"/>
    </xf>
    <xf numFmtId="194" fontId="12" fillId="0" borderId="253" xfId="1" applyNumberFormat="1" applyFont="1" applyBorder="1" applyAlignment="1" applyProtection="1">
      <alignment horizontal="center" vertical="center"/>
    </xf>
    <xf numFmtId="194" fontId="12" fillId="0" borderId="49" xfId="1" applyNumberFormat="1" applyFont="1" applyBorder="1" applyAlignment="1" applyProtection="1">
      <alignment horizontal="center" vertical="center"/>
    </xf>
    <xf numFmtId="194" fontId="12" fillId="0" borderId="62" xfId="1" applyNumberFormat="1" applyFont="1" applyBorder="1" applyAlignment="1" applyProtection="1">
      <alignment horizontal="center" vertical="center"/>
    </xf>
    <xf numFmtId="194" fontId="12" fillId="0" borderId="257" xfId="1" applyNumberFormat="1" applyFont="1" applyBorder="1" applyAlignment="1" applyProtection="1">
      <alignment horizontal="center" vertical="center"/>
    </xf>
    <xf numFmtId="194" fontId="12" fillId="0" borderId="248" xfId="1" applyNumberFormat="1" applyFont="1" applyBorder="1" applyAlignment="1" applyProtection="1">
      <alignment horizontal="center" vertical="center"/>
    </xf>
    <xf numFmtId="194" fontId="12" fillId="0" borderId="256" xfId="1" applyNumberFormat="1" applyFont="1" applyBorder="1" applyAlignment="1" applyProtection="1">
      <alignment horizontal="center" vertical="center"/>
    </xf>
    <xf numFmtId="194" fontId="12" fillId="0" borderId="63" xfId="1" applyNumberFormat="1" applyFont="1" applyBorder="1" applyAlignment="1" applyProtection="1">
      <alignment horizontal="center" vertical="center"/>
    </xf>
    <xf numFmtId="194" fontId="12" fillId="0" borderId="258" xfId="0" applyNumberFormat="1" applyFont="1" applyBorder="1" applyAlignment="1">
      <alignment horizontal="center" vertical="center"/>
    </xf>
    <xf numFmtId="194" fontId="12" fillId="0" borderId="258" xfId="1" applyNumberFormat="1" applyFont="1" applyBorder="1" applyAlignment="1" applyProtection="1">
      <alignment horizontal="center" vertical="center"/>
    </xf>
    <xf numFmtId="194" fontId="12" fillId="0" borderId="252" xfId="1" applyNumberFormat="1" applyFont="1" applyBorder="1" applyAlignment="1" applyProtection="1">
      <alignment horizontal="center" vertical="center"/>
    </xf>
    <xf numFmtId="194" fontId="12" fillId="0" borderId="268" xfId="1" applyNumberFormat="1" applyFont="1" applyBorder="1" applyAlignment="1" applyProtection="1">
      <alignment horizontal="center" vertical="center"/>
    </xf>
    <xf numFmtId="194" fontId="12" fillId="0" borderId="58" xfId="1" applyNumberFormat="1" applyFont="1" applyBorder="1" applyAlignment="1">
      <alignment horizontal="center" vertical="center"/>
    </xf>
    <xf numFmtId="194" fontId="12" fillId="0" borderId="267" xfId="1" applyNumberFormat="1" applyFont="1" applyBorder="1" applyAlignment="1" applyProtection="1">
      <alignment horizontal="center" vertical="center"/>
    </xf>
    <xf numFmtId="194" fontId="12" fillId="0" borderId="248" xfId="1" applyNumberFormat="1" applyFont="1" applyBorder="1" applyAlignment="1">
      <alignment horizontal="center" vertical="center"/>
    </xf>
    <xf numFmtId="194" fontId="12" fillId="0" borderId="98" xfId="1" applyNumberFormat="1" applyFont="1" applyBorder="1" applyAlignment="1" applyProtection="1">
      <alignment horizontal="center" vertical="center"/>
    </xf>
    <xf numFmtId="194" fontId="12" fillId="0" borderId="93" xfId="1" applyNumberFormat="1" applyFont="1" applyBorder="1" applyAlignment="1" applyProtection="1">
      <alignment horizontal="center" vertical="center"/>
    </xf>
    <xf numFmtId="194" fontId="12" fillId="0" borderId="90" xfId="0" applyNumberFormat="1" applyFont="1" applyBorder="1" applyAlignment="1" applyProtection="1">
      <alignment horizontal="center" vertical="center"/>
    </xf>
    <xf numFmtId="194" fontId="12" fillId="0" borderId="96" xfId="0" applyNumberFormat="1" applyFont="1" applyBorder="1" applyAlignment="1" applyProtection="1">
      <alignment horizontal="center" vertical="center"/>
    </xf>
    <xf numFmtId="194" fontId="12" fillId="0" borderId="218" xfId="1" applyNumberFormat="1" applyFont="1" applyBorder="1" applyAlignment="1" applyProtection="1">
      <alignment horizontal="center" vertical="center"/>
    </xf>
    <xf numFmtId="194" fontId="12" fillId="0" borderId="96" xfId="1" applyNumberFormat="1" applyFont="1" applyBorder="1" applyAlignment="1" applyProtection="1">
      <alignment horizontal="center" vertical="center"/>
    </xf>
    <xf numFmtId="194" fontId="12" fillId="0" borderId="218" xfId="0" applyNumberFormat="1" applyFont="1" applyBorder="1" applyAlignment="1" applyProtection="1">
      <alignment horizontal="center" vertical="center"/>
    </xf>
    <xf numFmtId="194" fontId="12" fillId="0" borderId="93" xfId="0" applyNumberFormat="1" applyFont="1" applyBorder="1" applyAlignment="1" applyProtection="1">
      <alignment horizontal="center" vertical="center"/>
    </xf>
    <xf numFmtId="194" fontId="12" fillId="0" borderId="91" xfId="1" applyNumberFormat="1" applyFont="1" applyBorder="1" applyAlignment="1" applyProtection="1">
      <alignment horizontal="center" vertical="center"/>
    </xf>
    <xf numFmtId="194" fontId="12" fillId="0" borderId="271" xfId="0" applyNumberFormat="1" applyFont="1" applyBorder="1" applyAlignment="1" applyProtection="1">
      <alignment horizontal="center" vertical="center"/>
    </xf>
    <xf numFmtId="194" fontId="12" fillId="0" borderId="26" xfId="1" applyNumberFormat="1" applyFont="1" applyBorder="1" applyAlignment="1" applyProtection="1">
      <alignment horizontal="center" vertical="center"/>
    </xf>
    <xf numFmtId="194" fontId="12" fillId="0" borderId="95" xfId="1" applyNumberFormat="1" applyFont="1" applyBorder="1" applyAlignment="1" applyProtection="1">
      <alignment horizontal="center" vertical="center"/>
    </xf>
    <xf numFmtId="194" fontId="12" fillId="0" borderId="217" xfId="1" applyNumberFormat="1" applyFont="1" applyBorder="1" applyAlignment="1" applyProtection="1">
      <alignment horizontal="center" vertical="center"/>
    </xf>
    <xf numFmtId="194" fontId="12" fillId="0" borderId="256" xfId="0" applyNumberFormat="1" applyFont="1" applyBorder="1" applyAlignment="1" applyProtection="1">
      <alignment horizontal="center" vertical="center"/>
    </xf>
    <xf numFmtId="194" fontId="12" fillId="0" borderId="63" xfId="0" applyNumberFormat="1" applyFont="1" applyBorder="1" applyAlignment="1" applyProtection="1">
      <alignment horizontal="center" vertical="center"/>
    </xf>
    <xf numFmtId="194" fontId="12" fillId="0" borderId="257" xfId="0" applyNumberFormat="1" applyFont="1" applyBorder="1" applyAlignment="1" applyProtection="1">
      <alignment horizontal="center" vertical="center"/>
    </xf>
    <xf numFmtId="194" fontId="12" fillId="0" borderId="248" xfId="0" applyNumberFormat="1" applyFont="1" applyBorder="1" applyAlignment="1" applyProtection="1">
      <alignment horizontal="center" vertical="center"/>
    </xf>
    <xf numFmtId="194" fontId="12" fillId="0" borderId="62" xfId="0" applyNumberFormat="1" applyFont="1" applyBorder="1" applyAlignment="1" applyProtection="1">
      <alignment horizontal="center" vertical="center"/>
    </xf>
    <xf numFmtId="194" fontId="12" fillId="0" borderId="272" xfId="1" applyNumberFormat="1" applyFont="1" applyBorder="1" applyAlignment="1" applyProtection="1">
      <alignment horizontal="center" vertical="center"/>
    </xf>
    <xf numFmtId="194" fontId="12" fillId="0" borderId="273" xfId="0" applyNumberFormat="1" applyFont="1" applyBorder="1" applyAlignment="1" applyProtection="1">
      <alignment horizontal="center" vertical="center"/>
    </xf>
    <xf numFmtId="0" fontId="0" fillId="23" borderId="54" xfId="0" applyFill="1" applyBorder="1" applyAlignment="1" applyProtection="1">
      <alignment horizontal="center" vertical="center"/>
    </xf>
    <xf numFmtId="0" fontId="0" fillId="23" borderId="290" xfId="0" applyFill="1" applyBorder="1" applyAlignment="1" applyProtection="1">
      <alignment horizontal="center" vertical="center"/>
    </xf>
    <xf numFmtId="0" fontId="0" fillId="23" borderId="55" xfId="0" applyFill="1" applyBorder="1" applyAlignment="1" applyProtection="1">
      <alignment horizontal="center" vertical="center"/>
    </xf>
    <xf numFmtId="0" fontId="0" fillId="23" borderId="156" xfId="0" applyFill="1" applyBorder="1" applyAlignment="1" applyProtection="1">
      <alignment horizontal="center" vertical="center"/>
    </xf>
    <xf numFmtId="0" fontId="0" fillId="23" borderId="291" xfId="0" applyFill="1" applyBorder="1" applyAlignment="1" applyProtection="1">
      <alignment horizontal="center" vertical="center"/>
    </xf>
    <xf numFmtId="0" fontId="0" fillId="23" borderId="193" xfId="0" applyFill="1" applyBorder="1" applyAlignment="1" applyProtection="1">
      <alignment horizontal="left" vertical="center"/>
    </xf>
    <xf numFmtId="0" fontId="12" fillId="14" borderId="2" xfId="0" applyFont="1" applyFill="1" applyBorder="1" applyAlignment="1">
      <alignment vertical="center"/>
    </xf>
    <xf numFmtId="0" fontId="28" fillId="2" borderId="2" xfId="0" applyNumberFormat="1" applyFont="1" applyFill="1" applyBorder="1" applyAlignment="1">
      <alignment horizontal="center" vertical="center"/>
    </xf>
    <xf numFmtId="0" fontId="0" fillId="24" borderId="284" xfId="0" applyNumberFormat="1" applyFill="1" applyBorder="1" applyAlignment="1" applyProtection="1">
      <alignment horizontal="center"/>
    </xf>
    <xf numFmtId="0" fontId="0" fillId="24" borderId="224" xfId="0" applyNumberFormat="1" applyFill="1" applyBorder="1" applyAlignment="1" applyProtection="1">
      <alignment horizontal="center"/>
    </xf>
    <xf numFmtId="0" fontId="0" fillId="24" borderId="53" xfId="0" applyFill="1" applyBorder="1" applyAlignment="1" applyProtection="1">
      <alignment horizontal="center" vertical="center"/>
    </xf>
    <xf numFmtId="0" fontId="0" fillId="24" borderId="225" xfId="0" applyFill="1" applyBorder="1" applyAlignment="1" applyProtection="1">
      <alignment horizontal="center" vertical="center"/>
    </xf>
    <xf numFmtId="0" fontId="0" fillId="24" borderId="224" xfId="0" applyFill="1" applyBorder="1" applyAlignment="1" applyProtection="1">
      <alignment horizontal="center"/>
    </xf>
    <xf numFmtId="0" fontId="0" fillId="24" borderId="52" xfId="0" applyFill="1" applyBorder="1" applyAlignment="1" applyProtection="1">
      <alignment horizontal="center"/>
    </xf>
    <xf numFmtId="0" fontId="0" fillId="24" borderId="192" xfId="0" applyFill="1" applyBorder="1" applyAlignment="1" applyProtection="1">
      <alignment horizontal="center" vertical="center"/>
    </xf>
    <xf numFmtId="0" fontId="0" fillId="24" borderId="137" xfId="0" applyFill="1" applyBorder="1" applyAlignment="1" applyProtection="1">
      <alignment horizontal="center"/>
    </xf>
    <xf numFmtId="37" fontId="0" fillId="6" borderId="347" xfId="0" applyNumberFormat="1" applyFill="1" applyBorder="1" applyAlignment="1" applyProtection="1">
      <alignment horizontal="left" vertical="center"/>
    </xf>
    <xf numFmtId="37" fontId="0" fillId="0" borderId="222" xfId="0" applyNumberFormat="1" applyFill="1" applyBorder="1" applyAlignment="1" applyProtection="1">
      <alignment horizontal="left" vertical="center"/>
    </xf>
    <xf numFmtId="0" fontId="0" fillId="6" borderId="222" xfId="0" applyNumberFormat="1" applyFill="1" applyBorder="1" applyAlignment="1" applyProtection="1">
      <alignment horizontal="left" vertical="center"/>
    </xf>
    <xf numFmtId="180" fontId="0" fillId="4" borderId="154" xfId="0" applyNumberFormat="1" applyFill="1" applyBorder="1" applyAlignment="1">
      <alignment horizontal="center" vertical="center"/>
    </xf>
    <xf numFmtId="37" fontId="0" fillId="6" borderId="348" xfId="0" applyNumberFormat="1" applyFill="1" applyBorder="1" applyAlignment="1" applyProtection="1">
      <alignment horizontal="left" vertical="center"/>
    </xf>
    <xf numFmtId="0" fontId="0" fillId="4" borderId="174" xfId="0" applyFill="1" applyBorder="1" applyAlignment="1" applyProtection="1">
      <alignment horizontal="center" vertical="center"/>
    </xf>
    <xf numFmtId="37" fontId="0" fillId="0" borderId="347" xfId="0" applyNumberFormat="1" applyFill="1" applyBorder="1" applyAlignment="1" applyProtection="1">
      <alignment horizontal="left" vertical="center"/>
    </xf>
    <xf numFmtId="0" fontId="0" fillId="0" borderId="284" xfId="0" applyFill="1" applyBorder="1" applyAlignment="1" applyProtection="1">
      <alignment horizontal="center" vertical="center"/>
    </xf>
    <xf numFmtId="37" fontId="0" fillId="0" borderId="342" xfId="0" applyNumberFormat="1" applyFill="1" applyBorder="1" applyAlignment="1" applyProtection="1">
      <alignment horizontal="left" vertical="center"/>
    </xf>
    <xf numFmtId="0" fontId="0" fillId="0" borderId="340" xfId="0" applyFill="1" applyBorder="1" applyAlignment="1" applyProtection="1">
      <alignment horizontal="center" vertical="center"/>
    </xf>
    <xf numFmtId="37" fontId="6" fillId="6" borderId="342" xfId="0" applyNumberFormat="1" applyFont="1" applyFill="1" applyBorder="1" applyAlignment="1" applyProtection="1">
      <alignment horizontal="left" vertical="center"/>
    </xf>
    <xf numFmtId="0" fontId="0" fillId="6" borderId="340" xfId="0" applyFill="1" applyBorder="1" applyAlignment="1" applyProtection="1">
      <alignment horizontal="center" vertical="center"/>
    </xf>
    <xf numFmtId="0" fontId="0" fillId="23" borderId="342" xfId="0" applyNumberFormat="1" applyFill="1" applyBorder="1" applyAlignment="1" applyProtection="1">
      <alignment horizontal="left" vertical="center"/>
    </xf>
    <xf numFmtId="0" fontId="0" fillId="23" borderId="340" xfId="0" applyFill="1" applyBorder="1" applyAlignment="1" applyProtection="1">
      <alignment horizontal="center" vertical="center"/>
    </xf>
    <xf numFmtId="0" fontId="0" fillId="0" borderId="222" xfId="0" applyNumberFormat="1" applyFill="1" applyBorder="1" applyAlignment="1" applyProtection="1">
      <alignment horizontal="left" vertical="center"/>
    </xf>
    <xf numFmtId="0" fontId="0" fillId="0" borderId="284" xfId="0" applyNumberFormat="1" applyFill="1" applyBorder="1" applyAlignment="1" applyProtection="1">
      <alignment horizontal="center" vertical="center"/>
    </xf>
    <xf numFmtId="0" fontId="0" fillId="0" borderId="222" xfId="0" applyFill="1" applyBorder="1" applyAlignment="1" applyProtection="1">
      <alignment horizontal="left" vertical="center"/>
    </xf>
    <xf numFmtId="0" fontId="0" fillId="0" borderId="179" xfId="0" applyFill="1" applyBorder="1" applyAlignment="1" applyProtection="1">
      <alignment horizontal="left" vertical="center"/>
    </xf>
    <xf numFmtId="0" fontId="0" fillId="0" borderId="179" xfId="0" applyFill="1" applyBorder="1" applyAlignment="1" applyProtection="1">
      <alignment horizontal="left" vertical="center" shrinkToFit="1"/>
    </xf>
    <xf numFmtId="180" fontId="0" fillId="0" borderId="154" xfId="0" applyNumberFormat="1" applyFill="1" applyBorder="1" applyAlignment="1" applyProtection="1">
      <alignment horizontal="center" vertical="center" shrinkToFit="1"/>
    </xf>
    <xf numFmtId="0" fontId="0" fillId="11" borderId="220" xfId="0" applyNumberFormat="1" applyFill="1" applyBorder="1" applyAlignment="1" applyProtection="1">
      <alignment horizontal="left" vertical="center" shrinkToFit="1"/>
    </xf>
    <xf numFmtId="0" fontId="0" fillId="7" borderId="340" xfId="0" applyFill="1" applyBorder="1" applyAlignment="1" applyProtection="1">
      <alignment horizontal="center" vertical="center" shrinkToFit="1"/>
    </xf>
    <xf numFmtId="49" fontId="28" fillId="2" borderId="323" xfId="0" applyNumberFormat="1" applyFont="1" applyFill="1" applyBorder="1" applyAlignment="1">
      <alignment horizontal="center" vertical="center" shrinkToFit="1"/>
    </xf>
    <xf numFmtId="0" fontId="28" fillId="0" borderId="320" xfId="0" applyNumberFormat="1" applyFont="1" applyFill="1" applyBorder="1" applyAlignment="1" applyProtection="1">
      <alignment horizontal="center" vertical="center"/>
    </xf>
    <xf numFmtId="0" fontId="28" fillId="0" borderId="321" xfId="0" applyNumberFormat="1" applyFont="1" applyFill="1" applyBorder="1" applyAlignment="1">
      <alignment horizontal="center" vertical="center"/>
    </xf>
    <xf numFmtId="0" fontId="28" fillId="0" borderId="322" xfId="0" applyNumberFormat="1" applyFont="1" applyFill="1" applyBorder="1" applyAlignment="1">
      <alignment horizontal="center" vertical="center"/>
    </xf>
    <xf numFmtId="0" fontId="28" fillId="2" borderId="323" xfId="0" applyNumberFormat="1" applyFont="1" applyFill="1" applyBorder="1" applyAlignment="1">
      <alignment horizontal="center" vertical="center"/>
    </xf>
    <xf numFmtId="0" fontId="28" fillId="2" borderId="321" xfId="0" applyNumberFormat="1" applyFont="1" applyFill="1" applyBorder="1" applyAlignment="1">
      <alignment horizontal="center" vertical="center"/>
    </xf>
    <xf numFmtId="0" fontId="28" fillId="2" borderId="237" xfId="0" applyNumberFormat="1" applyFont="1" applyFill="1" applyBorder="1" applyAlignment="1">
      <alignment horizontal="center" vertical="center"/>
    </xf>
    <xf numFmtId="176" fontId="7" fillId="20" borderId="349" xfId="0" applyNumberFormat="1" applyFont="1" applyFill="1" applyBorder="1" applyAlignment="1"/>
    <xf numFmtId="189" fontId="28" fillId="2" borderId="250" xfId="0" applyNumberFormat="1" applyFont="1" applyFill="1" applyBorder="1" applyAlignment="1">
      <alignment horizontal="center" vertical="center" shrinkToFit="1"/>
    </xf>
    <xf numFmtId="0" fontId="0" fillId="22" borderId="35" xfId="0" applyFill="1" applyBorder="1"/>
    <xf numFmtId="0" fontId="0" fillId="22" borderId="81" xfId="0" applyFill="1" applyBorder="1"/>
    <xf numFmtId="180" fontId="1" fillId="20" borderId="0" xfId="0" applyNumberFormat="1" applyFont="1" applyFill="1" applyAlignment="1"/>
    <xf numFmtId="0" fontId="1" fillId="0" borderId="0" xfId="0" applyFont="1" applyBorder="1" applyAlignment="1"/>
    <xf numFmtId="180" fontId="17" fillId="14" borderId="75" xfId="0" applyNumberFormat="1" applyFont="1" applyFill="1" applyBorder="1" applyAlignment="1" applyProtection="1"/>
    <xf numFmtId="2" fontId="17" fillId="14" borderId="59" xfId="0" applyNumberFormat="1" applyFont="1" applyFill="1" applyBorder="1" applyAlignment="1" applyProtection="1"/>
    <xf numFmtId="180" fontId="17" fillId="14" borderId="59" xfId="0" applyNumberFormat="1" applyFont="1" applyFill="1" applyBorder="1" applyAlignment="1" applyProtection="1"/>
    <xf numFmtId="0" fontId="17" fillId="14" borderId="59" xfId="0" applyFont="1" applyFill="1" applyBorder="1" applyAlignment="1" applyProtection="1"/>
    <xf numFmtId="37" fontId="17" fillId="14" borderId="59" xfId="0" applyNumberFormat="1" applyFont="1" applyFill="1" applyBorder="1" applyAlignment="1" applyProtection="1"/>
    <xf numFmtId="0" fontId="0" fillId="20" borderId="0" xfId="0" applyFill="1"/>
    <xf numFmtId="0" fontId="0" fillId="26" borderId="0" xfId="0" applyFill="1"/>
    <xf numFmtId="0" fontId="0" fillId="27" borderId="0" xfId="0" applyFill="1"/>
    <xf numFmtId="0" fontId="9" fillId="0" borderId="202" xfId="0" applyNumberFormat="1" applyFont="1" applyFill="1" applyBorder="1" applyAlignment="1" applyProtection="1">
      <alignment horizontal="center" vertical="center"/>
      <protection locked="0"/>
    </xf>
    <xf numFmtId="0" fontId="9" fillId="0" borderId="32" xfId="1" applyNumberFormat="1" applyFont="1" applyFill="1" applyBorder="1" applyAlignment="1" applyProtection="1">
      <alignment horizontal="center" vertical="center"/>
      <protection locked="0"/>
    </xf>
    <xf numFmtId="0" fontId="9" fillId="0" borderId="243" xfId="0" applyNumberFormat="1" applyFont="1" applyFill="1" applyBorder="1" applyAlignment="1" applyProtection="1">
      <alignment horizontal="center" vertical="center"/>
      <protection locked="0"/>
    </xf>
    <xf numFmtId="0" fontId="9" fillId="0" borderId="201" xfId="0" applyNumberFormat="1" applyFont="1" applyFill="1" applyBorder="1" applyAlignment="1" applyProtection="1">
      <alignment horizontal="center" vertical="center"/>
      <protection locked="0"/>
    </xf>
    <xf numFmtId="0" fontId="9" fillId="0" borderId="32" xfId="0" applyNumberFormat="1" applyFont="1" applyFill="1" applyBorder="1" applyAlignment="1" applyProtection="1">
      <alignment horizontal="center" vertical="center"/>
      <protection locked="0"/>
    </xf>
    <xf numFmtId="0" fontId="9" fillId="0" borderId="203" xfId="0" applyNumberFormat="1" applyFont="1" applyFill="1" applyBorder="1" applyAlignment="1" applyProtection="1">
      <alignment horizontal="center" vertical="center"/>
    </xf>
    <xf numFmtId="0" fontId="9" fillId="0" borderId="32" xfId="1" applyNumberFormat="1" applyFont="1" applyFill="1" applyBorder="1" applyAlignment="1" applyProtection="1">
      <alignment horizontal="center" vertical="center"/>
    </xf>
    <xf numFmtId="0" fontId="9" fillId="0" borderId="243" xfId="0" applyNumberFormat="1" applyFont="1" applyFill="1" applyBorder="1" applyAlignment="1" applyProtection="1">
      <alignment horizontal="center" vertical="center"/>
    </xf>
    <xf numFmtId="0" fontId="9" fillId="0" borderId="201" xfId="0" applyNumberFormat="1" applyFont="1" applyBorder="1" applyAlignment="1" applyProtection="1">
      <alignment horizontal="center" vertical="center"/>
    </xf>
    <xf numFmtId="0" fontId="9" fillId="0" borderId="32" xfId="1" applyNumberFormat="1" applyFont="1" applyBorder="1" applyAlignment="1" applyProtection="1">
      <alignment horizontal="center" vertical="center"/>
    </xf>
    <xf numFmtId="0" fontId="9" fillId="0" borderId="243" xfId="0" applyNumberFormat="1" applyFont="1" applyBorder="1" applyAlignment="1" applyProtection="1">
      <alignment horizontal="center" vertical="center"/>
    </xf>
    <xf numFmtId="0" fontId="9" fillId="0" borderId="201" xfId="0" applyNumberFormat="1" applyFont="1" applyBorder="1" applyAlignment="1" applyProtection="1">
      <alignment horizontal="center" vertical="center"/>
      <protection locked="0"/>
    </xf>
    <xf numFmtId="0" fontId="9" fillId="0" borderId="243" xfId="0" applyNumberFormat="1" applyFont="1" applyBorder="1" applyAlignment="1" applyProtection="1">
      <alignment horizontal="center" vertical="center"/>
      <protection locked="0"/>
    </xf>
    <xf numFmtId="0" fontId="9" fillId="0" borderId="32" xfId="0" applyNumberFormat="1" applyFont="1" applyBorder="1" applyAlignment="1" applyProtection="1">
      <alignment horizontal="center" vertical="center"/>
      <protection locked="0"/>
    </xf>
    <xf numFmtId="0" fontId="9" fillId="0" borderId="202" xfId="0" applyNumberFormat="1" applyFont="1" applyBorder="1" applyAlignment="1" applyProtection="1">
      <alignment horizontal="center" vertical="center"/>
      <protection locked="0"/>
    </xf>
    <xf numFmtId="0" fontId="9" fillId="0" borderId="32" xfId="1" applyNumberFormat="1" applyFont="1" applyBorder="1" applyAlignment="1" applyProtection="1">
      <alignment horizontal="center" vertical="center"/>
      <protection locked="0"/>
    </xf>
    <xf numFmtId="0" fontId="9" fillId="0" borderId="243" xfId="1" applyNumberFormat="1" applyFont="1" applyBorder="1" applyAlignment="1" applyProtection="1">
      <alignment horizontal="center" vertical="center"/>
      <protection locked="0"/>
    </xf>
    <xf numFmtId="0" fontId="0" fillId="0" borderId="0" xfId="0" applyAlignment="1"/>
    <xf numFmtId="0" fontId="9" fillId="0" borderId="88" xfId="0" applyNumberFormat="1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9" fillId="0" borderId="296" xfId="0" applyNumberFormat="1" applyFont="1" applyFill="1" applyBorder="1" applyAlignment="1" applyProtection="1">
      <alignment horizontal="center" vertical="center"/>
    </xf>
    <xf numFmtId="0" fontId="9" fillId="0" borderId="122" xfId="0" applyNumberFormat="1" applyFont="1" applyFill="1" applyBorder="1" applyAlignment="1">
      <alignment horizontal="center" vertical="center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99" xfId="0" applyNumberFormat="1" applyFont="1" applyFill="1" applyBorder="1" applyAlignment="1" applyProtection="1">
      <alignment horizontal="center" vertical="center"/>
      <protection locked="0"/>
    </xf>
    <xf numFmtId="0" fontId="11" fillId="0" borderId="177" xfId="0" applyNumberFormat="1" applyFont="1" applyFill="1" applyBorder="1" applyAlignment="1" applyProtection="1">
      <alignment horizontal="center" vertical="center"/>
      <protection locked="0"/>
    </xf>
    <xf numFmtId="0" fontId="11" fillId="0" borderId="177" xfId="1" applyNumberFormat="1" applyFont="1" applyFill="1" applyBorder="1" applyAlignment="1" applyProtection="1">
      <alignment horizontal="center" vertical="center"/>
      <protection locked="0"/>
    </xf>
    <xf numFmtId="0" fontId="9" fillId="0" borderId="122" xfId="1" applyNumberFormat="1" applyFont="1" applyFill="1" applyBorder="1" applyAlignment="1" applyProtection="1">
      <alignment horizontal="center" vertical="center"/>
      <protection locked="0"/>
    </xf>
    <xf numFmtId="0" fontId="9" fillId="0" borderId="88" xfId="1" applyNumberFormat="1" applyFont="1" applyFill="1" applyBorder="1" applyAlignment="1" applyProtection="1">
      <alignment horizontal="center" vertical="center"/>
      <protection locked="0"/>
    </xf>
    <xf numFmtId="0" fontId="9" fillId="0" borderId="342" xfId="1" applyNumberFormat="1" applyFont="1" applyFill="1" applyBorder="1" applyAlignment="1" applyProtection="1">
      <alignment horizontal="center" vertical="center"/>
      <protection locked="0"/>
    </xf>
    <xf numFmtId="0" fontId="9" fillId="0" borderId="339" xfId="1" applyNumberFormat="1" applyFont="1" applyFill="1" applyBorder="1" applyAlignment="1" applyProtection="1">
      <alignment horizontal="center" vertical="center"/>
      <protection locked="0"/>
    </xf>
    <xf numFmtId="0" fontId="6" fillId="25" borderId="0" xfId="0" applyFont="1" applyFill="1" applyBorder="1" applyAlignment="1" applyProtection="1">
      <alignment shrinkToFit="1"/>
    </xf>
    <xf numFmtId="49" fontId="6" fillId="25" borderId="31" xfId="0" applyNumberFormat="1" applyFont="1" applyFill="1" applyBorder="1" applyAlignment="1" applyProtection="1">
      <alignment shrinkToFit="1"/>
    </xf>
    <xf numFmtId="0" fontId="17" fillId="25" borderId="76" xfId="0" applyFont="1" applyFill="1" applyBorder="1" applyAlignment="1" applyProtection="1"/>
    <xf numFmtId="0" fontId="17" fillId="25" borderId="60" xfId="0" applyFont="1" applyFill="1" applyBorder="1" applyAlignment="1" applyProtection="1"/>
    <xf numFmtId="0" fontId="14" fillId="25" borderId="60" xfId="0" applyFont="1" applyFill="1" applyBorder="1" applyAlignment="1"/>
    <xf numFmtId="0" fontId="1" fillId="25" borderId="60" xfId="0" applyFont="1" applyFill="1" applyBorder="1" applyAlignment="1"/>
    <xf numFmtId="0" fontId="1" fillId="25" borderId="63" xfId="0" applyFont="1" applyFill="1" applyBorder="1" applyAlignment="1"/>
    <xf numFmtId="0" fontId="6" fillId="0" borderId="48" xfId="0" applyFont="1" applyBorder="1" applyAlignment="1" applyProtection="1"/>
    <xf numFmtId="0" fontId="1" fillId="0" borderId="67" xfId="0" applyFont="1" applyBorder="1" applyAlignment="1"/>
    <xf numFmtId="0" fontId="17" fillId="5" borderId="96" xfId="0" applyFont="1" applyFill="1" applyBorder="1" applyAlignment="1" applyProtection="1"/>
    <xf numFmtId="0" fontId="41" fillId="0" borderId="82" xfId="0" applyFont="1" applyBorder="1" applyAlignment="1" applyProtection="1">
      <alignment wrapText="1" shrinkToFit="1"/>
    </xf>
    <xf numFmtId="186" fontId="6" fillId="5" borderId="81" xfId="0" applyNumberFormat="1" applyFont="1" applyFill="1" applyBorder="1" applyAlignment="1" applyProtection="1">
      <alignment shrinkToFit="1"/>
    </xf>
    <xf numFmtId="0" fontId="0" fillId="0" borderId="9" xfId="0" applyFont="1" applyFill="1" applyBorder="1" applyAlignment="1" applyProtection="1">
      <alignment horizontal="center" vertical="center"/>
    </xf>
    <xf numFmtId="0" fontId="0" fillId="0" borderId="90" xfId="0" applyNumberFormat="1" applyFont="1" applyFill="1" applyBorder="1" applyAlignment="1" applyProtection="1">
      <alignment horizontal="center" vertical="center"/>
      <protection locked="0"/>
    </xf>
    <xf numFmtId="179" fontId="13" fillId="0" borderId="28" xfId="0" applyNumberFormat="1" applyFont="1" applyFill="1" applyBorder="1" applyAlignment="1" applyProtection="1">
      <alignment horizontal="center" vertical="center"/>
      <protection locked="0"/>
    </xf>
    <xf numFmtId="0" fontId="13" fillId="0" borderId="145" xfId="0" applyNumberFormat="1" applyFont="1" applyFill="1" applyBorder="1" applyAlignment="1" applyProtection="1">
      <alignment horizontal="center" vertical="center"/>
      <protection locked="0"/>
    </xf>
    <xf numFmtId="0" fontId="0" fillId="0" borderId="106" xfId="1" applyNumberFormat="1" applyFont="1" applyFill="1" applyBorder="1" applyAlignment="1" applyProtection="1">
      <alignment horizontal="center" vertical="center"/>
    </xf>
    <xf numFmtId="179" fontId="0" fillId="0" borderId="20" xfId="0" applyNumberFormat="1" applyFont="1" applyFill="1" applyBorder="1" applyAlignment="1" applyProtection="1">
      <alignment horizontal="center" vertical="center"/>
      <protection locked="0"/>
    </xf>
    <xf numFmtId="182" fontId="0" fillId="0" borderId="13" xfId="0" applyNumberFormat="1" applyFont="1" applyFill="1" applyBorder="1" applyAlignment="1" applyProtection="1">
      <alignment horizontal="center" vertical="center"/>
    </xf>
    <xf numFmtId="179" fontId="0" fillId="0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39" xfId="0" applyNumberFormat="1" applyFont="1" applyFill="1" applyBorder="1" applyAlignment="1" applyProtection="1">
      <alignment horizontal="center" vertical="center"/>
      <protection locked="0"/>
    </xf>
    <xf numFmtId="0" fontId="0" fillId="25" borderId="8" xfId="0" applyFont="1" applyFill="1" applyBorder="1" applyAlignment="1" applyProtection="1">
      <alignment horizontal="center" vertical="center"/>
    </xf>
    <xf numFmtId="0" fontId="0" fillId="25" borderId="92" xfId="0" applyNumberFormat="1" applyFont="1" applyFill="1" applyBorder="1" applyAlignment="1" applyProtection="1">
      <alignment horizontal="center" vertical="center"/>
      <protection locked="0"/>
    </xf>
    <xf numFmtId="0" fontId="0" fillId="25" borderId="30" xfId="0" applyNumberFormat="1" applyFont="1" applyFill="1" applyBorder="1" applyAlignment="1" applyProtection="1">
      <alignment horizontal="center" vertical="center"/>
      <protection locked="0"/>
    </xf>
    <xf numFmtId="0" fontId="13" fillId="25" borderId="30" xfId="0" applyNumberFormat="1" applyFont="1" applyFill="1" applyBorder="1" applyAlignment="1" applyProtection="1">
      <alignment horizontal="center" vertical="center"/>
      <protection locked="0"/>
    </xf>
    <xf numFmtId="0" fontId="0" fillId="25" borderId="104" xfId="0" applyNumberFormat="1" applyFont="1" applyFill="1" applyBorder="1" applyAlignment="1" applyProtection="1">
      <alignment horizontal="center" vertical="center"/>
      <protection locked="0"/>
    </xf>
    <xf numFmtId="0" fontId="0" fillId="25" borderId="8" xfId="0" applyNumberFormat="1" applyFont="1" applyFill="1" applyBorder="1" applyAlignment="1" applyProtection="1">
      <alignment horizontal="center" vertical="center"/>
      <protection locked="0"/>
    </xf>
    <xf numFmtId="0" fontId="0" fillId="25" borderId="34" xfId="0" applyNumberFormat="1" applyFont="1" applyFill="1" applyBorder="1" applyAlignment="1" applyProtection="1">
      <alignment horizontal="center" vertical="center"/>
      <protection locked="0"/>
    </xf>
    <xf numFmtId="178" fontId="0" fillId="25" borderId="19" xfId="0" applyNumberFormat="1" applyFont="1" applyFill="1" applyBorder="1" applyAlignment="1" applyProtection="1">
      <alignment horizontal="center" vertical="center"/>
      <protection locked="0"/>
    </xf>
    <xf numFmtId="179" fontId="0" fillId="25" borderId="8" xfId="0" applyNumberFormat="1" applyFont="1" applyFill="1" applyBorder="1" applyAlignment="1" applyProtection="1">
      <alignment horizontal="center" vertical="center"/>
      <protection locked="0"/>
    </xf>
    <xf numFmtId="0" fontId="0" fillId="25" borderId="37" xfId="0" applyNumberFormat="1" applyFont="1" applyFill="1" applyBorder="1" applyAlignment="1" applyProtection="1">
      <alignment horizontal="center" vertical="center"/>
      <protection locked="0"/>
    </xf>
    <xf numFmtId="0" fontId="0" fillId="25" borderId="41" xfId="0" applyNumberFormat="1" applyFont="1" applyFill="1" applyBorder="1" applyAlignment="1" applyProtection="1">
      <alignment horizontal="center" vertical="center"/>
      <protection locked="0"/>
    </xf>
    <xf numFmtId="0" fontId="0" fillId="25" borderId="15" xfId="0" applyFont="1" applyFill="1" applyBorder="1" applyAlignment="1" applyProtection="1">
      <alignment horizontal="center" vertical="center"/>
    </xf>
    <xf numFmtId="0" fontId="0" fillId="25" borderId="94" xfId="0" applyNumberFormat="1" applyFont="1" applyFill="1" applyBorder="1" applyAlignment="1" applyProtection="1">
      <alignment horizontal="center" vertical="center"/>
      <protection locked="0"/>
    </xf>
    <xf numFmtId="0" fontId="0" fillId="25" borderId="184" xfId="0" applyNumberFormat="1" applyFont="1" applyFill="1" applyBorder="1" applyAlignment="1" applyProtection="1">
      <alignment horizontal="center" vertical="center"/>
      <protection locked="0"/>
    </xf>
    <xf numFmtId="0" fontId="13" fillId="25" borderId="184" xfId="0" applyNumberFormat="1" applyFont="1" applyFill="1" applyBorder="1" applyAlignment="1" applyProtection="1">
      <alignment horizontal="center" vertical="center"/>
      <protection locked="0"/>
    </xf>
    <xf numFmtId="0" fontId="0" fillId="25" borderId="169" xfId="1" applyNumberFormat="1" applyFont="1" applyFill="1" applyBorder="1" applyAlignment="1" applyProtection="1">
      <alignment horizontal="center" vertical="center"/>
    </xf>
    <xf numFmtId="0" fontId="0" fillId="25" borderId="73" xfId="0" applyNumberFormat="1" applyFont="1" applyFill="1" applyBorder="1" applyAlignment="1" applyProtection="1">
      <alignment horizontal="center" vertical="center"/>
    </xf>
    <xf numFmtId="0" fontId="0" fillId="25" borderId="201" xfId="0" applyNumberFormat="1" applyFont="1" applyFill="1" applyBorder="1" applyAlignment="1" applyProtection="1">
      <alignment horizontal="center" vertical="center"/>
    </xf>
    <xf numFmtId="0" fontId="0" fillId="25" borderId="184" xfId="0" applyNumberFormat="1" applyFont="1" applyFill="1" applyBorder="1" applyAlignment="1" applyProtection="1">
      <alignment horizontal="center" vertical="center"/>
    </xf>
    <xf numFmtId="0" fontId="0" fillId="25" borderId="169" xfId="0" applyNumberFormat="1" applyFont="1" applyFill="1" applyBorder="1" applyAlignment="1" applyProtection="1">
      <alignment horizontal="center" vertical="center"/>
      <protection locked="0"/>
    </xf>
    <xf numFmtId="178" fontId="0" fillId="25" borderId="73" xfId="0" applyNumberFormat="1" applyFont="1" applyFill="1" applyBorder="1" applyAlignment="1" applyProtection="1">
      <alignment horizontal="center" vertical="center"/>
    </xf>
    <xf numFmtId="179" fontId="0" fillId="25" borderId="10" xfId="0" applyNumberFormat="1" applyFont="1" applyFill="1" applyBorder="1" applyAlignment="1" applyProtection="1">
      <alignment horizontal="center" vertical="center"/>
    </xf>
    <xf numFmtId="0" fontId="0" fillId="25" borderId="10" xfId="0" applyNumberFormat="1" applyFont="1" applyFill="1" applyBorder="1" applyAlignment="1" applyProtection="1">
      <alignment horizontal="center" vertical="center"/>
    </xf>
    <xf numFmtId="0" fontId="0" fillId="25" borderId="185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vertical="center" shrinkToFit="1"/>
    </xf>
    <xf numFmtId="38" fontId="12" fillId="0" borderId="0" xfId="1" applyFont="1" applyBorder="1" applyAlignment="1" applyProtection="1">
      <alignment horizontal="center" vertical="center"/>
    </xf>
    <xf numFmtId="194" fontId="12" fillId="0" borderId="0" xfId="0" applyNumberFormat="1" applyFont="1" applyBorder="1" applyAlignment="1" applyProtection="1">
      <alignment horizontal="center" vertical="center"/>
    </xf>
    <xf numFmtId="2" fontId="12" fillId="0" borderId="0" xfId="0" applyNumberFormat="1" applyFont="1" applyBorder="1" applyAlignment="1" applyProtection="1">
      <alignment horizontal="center" vertical="center"/>
    </xf>
    <xf numFmtId="0" fontId="12" fillId="25" borderId="254" xfId="0" applyFont="1" applyFill="1" applyBorder="1" applyAlignment="1">
      <alignment horizontal="center" vertical="center" shrinkToFit="1"/>
    </xf>
    <xf numFmtId="38" fontId="12" fillId="25" borderId="95" xfId="1" applyFont="1" applyFill="1" applyBorder="1" applyAlignment="1" applyProtection="1">
      <alignment horizontal="center" vertical="center"/>
    </xf>
    <xf numFmtId="38" fontId="12" fillId="25" borderId="258" xfId="1" applyFont="1" applyFill="1" applyBorder="1" applyAlignment="1" applyProtection="1">
      <alignment horizontal="center" vertical="center"/>
    </xf>
    <xf numFmtId="0" fontId="42" fillId="0" borderId="187" xfId="0" applyFont="1" applyBorder="1" applyAlignment="1">
      <alignment horizontal="center" vertical="center" wrapText="1"/>
    </xf>
    <xf numFmtId="0" fontId="42" fillId="0" borderId="22" xfId="0" applyFont="1" applyBorder="1" applyAlignment="1">
      <alignment horizontal="center" vertical="center" wrapText="1"/>
    </xf>
    <xf numFmtId="0" fontId="42" fillId="0" borderId="74" xfId="0" applyFont="1" applyBorder="1" applyAlignment="1">
      <alignment horizontal="center" vertical="center" wrapText="1"/>
    </xf>
    <xf numFmtId="0" fontId="42" fillId="0" borderId="89" xfId="0" applyFont="1" applyBorder="1" applyAlignment="1">
      <alignment horizontal="center" vertical="center" wrapText="1"/>
    </xf>
    <xf numFmtId="0" fontId="42" fillId="0" borderId="22" xfId="0" applyFont="1" applyFill="1" applyBorder="1" applyAlignment="1">
      <alignment horizontal="center" vertical="center" wrapText="1"/>
    </xf>
    <xf numFmtId="0" fontId="6" fillId="24" borderId="70" xfId="0" applyFont="1" applyFill="1" applyBorder="1" applyAlignment="1" applyProtection="1">
      <alignment shrinkToFit="1"/>
    </xf>
    <xf numFmtId="0" fontId="6" fillId="24" borderId="74" xfId="0" applyFont="1" applyFill="1" applyBorder="1" applyAlignment="1" applyProtection="1">
      <alignment shrinkToFit="1"/>
    </xf>
    <xf numFmtId="0" fontId="17" fillId="24" borderId="76" xfId="0" applyFont="1" applyFill="1" applyBorder="1" applyAlignment="1" applyProtection="1"/>
    <xf numFmtId="0" fontId="17" fillId="24" borderId="60" xfId="0" applyFont="1" applyFill="1" applyBorder="1" applyAlignment="1" applyProtection="1"/>
    <xf numFmtId="0" fontId="17" fillId="24" borderId="60" xfId="1" applyNumberFormat="1" applyFont="1" applyFill="1" applyBorder="1" applyAlignment="1" applyProtection="1"/>
    <xf numFmtId="0" fontId="14" fillId="24" borderId="60" xfId="0" applyFont="1" applyFill="1" applyBorder="1" applyAlignment="1"/>
    <xf numFmtId="180" fontId="17" fillId="24" borderId="60" xfId="0" applyNumberFormat="1" applyFont="1" applyFill="1" applyBorder="1" applyAlignment="1" applyProtection="1"/>
    <xf numFmtId="0" fontId="1" fillId="24" borderId="60" xfId="0" applyFont="1" applyFill="1" applyBorder="1" applyAlignment="1"/>
    <xf numFmtId="0" fontId="1" fillId="24" borderId="63" xfId="0" applyFont="1" applyFill="1" applyBorder="1" applyAlignment="1"/>
    <xf numFmtId="180" fontId="1" fillId="24" borderId="60" xfId="0" applyNumberFormat="1" applyFont="1" applyFill="1" applyBorder="1" applyAlignment="1"/>
    <xf numFmtId="0" fontId="14" fillId="24" borderId="61" xfId="0" applyFont="1" applyFill="1" applyBorder="1" applyAlignment="1"/>
    <xf numFmtId="0" fontId="1" fillId="24" borderId="61" xfId="0" applyFont="1" applyFill="1" applyBorder="1" applyAlignment="1"/>
    <xf numFmtId="0" fontId="14" fillId="18" borderId="60" xfId="0" applyFont="1" applyFill="1" applyBorder="1" applyAlignment="1"/>
    <xf numFmtId="0" fontId="31" fillId="0" borderId="195" xfId="0" applyFont="1" applyFill="1" applyBorder="1" applyAlignment="1" applyProtection="1"/>
    <xf numFmtId="0" fontId="11" fillId="0" borderId="228" xfId="0" applyFont="1" applyBorder="1" applyAlignment="1">
      <alignment horizontal="center" vertical="center"/>
    </xf>
    <xf numFmtId="0" fontId="11" fillId="0" borderId="350" xfId="0" applyFont="1" applyBorder="1" applyAlignment="1">
      <alignment horizontal="center" vertical="center"/>
    </xf>
    <xf numFmtId="0" fontId="0" fillId="0" borderId="0" xfId="0" applyFont="1"/>
    <xf numFmtId="180" fontId="0" fillId="14" borderId="0" xfId="0" applyNumberFormat="1" applyFont="1" applyFill="1" applyBorder="1" applyAlignment="1"/>
    <xf numFmtId="0" fontId="1" fillId="14" borderId="0" xfId="0" applyFont="1" applyFill="1" applyBorder="1" applyAlignment="1"/>
    <xf numFmtId="180" fontId="1" fillId="14" borderId="0" xfId="0" applyNumberFormat="1" applyFont="1" applyFill="1" applyBorder="1" applyAlignment="1"/>
    <xf numFmtId="0" fontId="0" fillId="21" borderId="0" xfId="0" applyFill="1"/>
    <xf numFmtId="0" fontId="0" fillId="28" borderId="0" xfId="0" applyFill="1"/>
    <xf numFmtId="14" fontId="0" fillId="2" borderId="27" xfId="0" applyNumberFormat="1" applyFont="1" applyFill="1" applyBorder="1" applyAlignment="1" applyProtection="1">
      <alignment horizontal="left" vertical="center"/>
    </xf>
    <xf numFmtId="184" fontId="13" fillId="0" borderId="294" xfId="0" applyNumberFormat="1" applyFont="1" applyFill="1" applyBorder="1" applyAlignment="1" applyProtection="1">
      <alignment horizontal="left" vertical="center"/>
    </xf>
    <xf numFmtId="0" fontId="13" fillId="0" borderId="8" xfId="0" applyNumberFormat="1" applyFont="1" applyFill="1" applyBorder="1" applyAlignment="1">
      <alignment horizontal="center" vertical="center"/>
    </xf>
    <xf numFmtId="0" fontId="13" fillId="0" borderId="24" xfId="0" applyNumberFormat="1" applyFont="1" applyFill="1" applyBorder="1" applyAlignment="1">
      <alignment horizontal="center" vertical="center"/>
    </xf>
    <xf numFmtId="0" fontId="13" fillId="2" borderId="184" xfId="0" applyFont="1" applyFill="1" applyBorder="1" applyAlignment="1" applyProtection="1">
      <alignment horizontal="center" vertical="center"/>
      <protection locked="0"/>
    </xf>
    <xf numFmtId="0" fontId="13" fillId="0" borderId="153" xfId="0" applyNumberFormat="1" applyFont="1" applyFill="1" applyBorder="1" applyAlignment="1">
      <alignment horizontal="center" vertical="center"/>
    </xf>
    <xf numFmtId="0" fontId="13" fillId="0" borderId="16" xfId="0" applyNumberFormat="1" applyFont="1" applyFill="1" applyBorder="1" applyAlignment="1">
      <alignment horizontal="center" vertical="center"/>
    </xf>
    <xf numFmtId="0" fontId="13" fillId="2" borderId="177" xfId="0" applyNumberFormat="1" applyFont="1" applyFill="1" applyBorder="1" applyAlignment="1" applyProtection="1">
      <alignment horizontal="center" vertical="center"/>
      <protection locked="0"/>
    </xf>
    <xf numFmtId="0" fontId="13" fillId="0" borderId="11" xfId="0" applyNumberFormat="1" applyFont="1" applyFill="1" applyBorder="1" applyAlignment="1">
      <alignment horizontal="center" vertical="center"/>
    </xf>
    <xf numFmtId="0" fontId="13" fillId="0" borderId="15" xfId="0" applyNumberFormat="1" applyFont="1" applyFill="1" applyBorder="1" applyAlignment="1">
      <alignment horizontal="center" vertical="center"/>
    </xf>
    <xf numFmtId="0" fontId="13" fillId="0" borderId="154" xfId="0" applyNumberFormat="1" applyFont="1" applyFill="1" applyBorder="1" applyAlignment="1">
      <alignment horizontal="center" vertical="center"/>
    </xf>
    <xf numFmtId="0" fontId="13" fillId="0" borderId="9" xfId="0" applyNumberFormat="1" applyFont="1" applyFill="1" applyBorder="1" applyAlignment="1">
      <alignment horizontal="center" vertical="center"/>
    </xf>
    <xf numFmtId="181" fontId="13" fillId="9" borderId="27" xfId="0" applyNumberFormat="1" applyFont="1" applyFill="1" applyBorder="1" applyAlignment="1" applyProtection="1">
      <alignment horizontal="left" vertical="center"/>
    </xf>
    <xf numFmtId="0" fontId="13" fillId="9" borderId="28" xfId="0" applyNumberFormat="1" applyFont="1" applyFill="1" applyBorder="1" applyAlignment="1" applyProtection="1">
      <alignment horizontal="center" vertical="center"/>
      <protection locked="0"/>
    </xf>
    <xf numFmtId="0" fontId="13" fillId="9" borderId="29" xfId="0" applyNumberFormat="1" applyFont="1" applyFill="1" applyBorder="1" applyAlignment="1" applyProtection="1">
      <alignment horizontal="center" vertical="center"/>
      <protection locked="0"/>
    </xf>
    <xf numFmtId="0" fontId="13" fillId="9" borderId="30" xfId="0" applyNumberFormat="1" applyFont="1" applyFill="1" applyBorder="1" applyAlignment="1" applyProtection="1">
      <alignment horizontal="center" vertical="center"/>
      <protection locked="0"/>
    </xf>
    <xf numFmtId="179" fontId="13" fillId="9" borderId="60" xfId="0" applyNumberFormat="1" applyFont="1" applyFill="1" applyBorder="1" applyAlignment="1" applyProtection="1">
      <alignment horizontal="center" vertical="center"/>
      <protection locked="0"/>
    </xf>
    <xf numFmtId="0" fontId="13" fillId="9" borderId="60" xfId="0" applyNumberFormat="1" applyFont="1" applyFill="1" applyBorder="1" applyAlignment="1" applyProtection="1">
      <alignment horizontal="center" vertical="center"/>
      <protection locked="0"/>
    </xf>
    <xf numFmtId="0" fontId="13" fillId="9" borderId="145" xfId="0" applyNumberFormat="1" applyFont="1" applyFill="1" applyBorder="1" applyAlignment="1" applyProtection="1">
      <alignment horizontal="center" vertical="center"/>
      <protection locked="0"/>
    </xf>
    <xf numFmtId="180" fontId="13" fillId="9" borderId="60" xfId="0" applyNumberFormat="1" applyFont="1" applyFill="1" applyBorder="1" applyAlignment="1" applyProtection="1">
      <alignment horizontal="center" vertical="center"/>
      <protection locked="0"/>
    </xf>
    <xf numFmtId="179" fontId="13" fillId="9" borderId="30" xfId="0" applyNumberFormat="1" applyFont="1" applyFill="1" applyBorder="1" applyAlignment="1" applyProtection="1">
      <alignment horizontal="center" vertical="center"/>
      <protection locked="0"/>
    </xf>
    <xf numFmtId="0" fontId="13" fillId="9" borderId="61" xfId="0" applyNumberFormat="1" applyFont="1" applyFill="1" applyBorder="1" applyAlignment="1" applyProtection="1">
      <alignment horizontal="center" vertical="center"/>
      <protection locked="0"/>
    </xf>
    <xf numFmtId="0" fontId="13" fillId="9" borderId="195" xfId="0" applyNumberFormat="1" applyFont="1" applyFill="1" applyBorder="1" applyAlignment="1" applyProtection="1">
      <alignment horizontal="center" vertical="center"/>
      <protection locked="0"/>
    </xf>
    <xf numFmtId="180" fontId="13" fillId="9" borderId="145" xfId="0" applyNumberFormat="1" applyFont="1" applyFill="1" applyBorder="1" applyAlignment="1" applyProtection="1">
      <alignment horizontal="center" vertical="center"/>
      <protection locked="0"/>
    </xf>
    <xf numFmtId="180" fontId="13" fillId="9" borderId="30" xfId="0" applyNumberFormat="1" applyFont="1" applyFill="1" applyBorder="1" applyAlignment="1" applyProtection="1">
      <alignment horizontal="center" vertical="center"/>
      <protection locked="0"/>
    </xf>
    <xf numFmtId="180" fontId="13" fillId="9" borderId="184" xfId="0" applyNumberFormat="1" applyFont="1" applyFill="1" applyBorder="1" applyAlignment="1" applyProtection="1">
      <alignment horizontal="center" vertical="center"/>
      <protection locked="0"/>
    </xf>
    <xf numFmtId="180" fontId="13" fillId="9" borderId="29" xfId="0" applyNumberFormat="1" applyFont="1" applyFill="1" applyBorder="1" applyAlignment="1" applyProtection="1">
      <alignment horizontal="center" vertical="center"/>
      <protection locked="0"/>
    </xf>
    <xf numFmtId="0" fontId="13" fillId="9" borderId="184" xfId="0" applyNumberFormat="1" applyFont="1" applyFill="1" applyBorder="1" applyAlignment="1" applyProtection="1">
      <alignment horizontal="center" vertical="center"/>
      <protection locked="0"/>
    </xf>
    <xf numFmtId="180" fontId="13" fillId="9" borderId="28" xfId="0" applyNumberFormat="1" applyFont="1" applyFill="1" applyBorder="1" applyAlignment="1" applyProtection="1">
      <alignment horizontal="center" vertical="center"/>
      <protection locked="0"/>
    </xf>
    <xf numFmtId="0" fontId="13" fillId="9" borderId="77" xfId="0" applyNumberFormat="1" applyFont="1" applyFill="1" applyBorder="1" applyAlignment="1" applyProtection="1">
      <alignment horizontal="center" vertical="center"/>
      <protection locked="0"/>
    </xf>
    <xf numFmtId="0" fontId="13" fillId="9" borderId="59" xfId="0" applyNumberFormat="1" applyFont="1" applyFill="1" applyBorder="1" applyAlignment="1" applyProtection="1">
      <alignment horizontal="center" vertical="center"/>
      <protection locked="0"/>
    </xf>
    <xf numFmtId="180" fontId="13" fillId="9" borderId="77" xfId="0" applyNumberFormat="1" applyFont="1" applyFill="1" applyBorder="1" applyAlignment="1" applyProtection="1">
      <alignment horizontal="center" vertical="center"/>
      <protection locked="0"/>
    </xf>
    <xf numFmtId="179" fontId="13" fillId="9" borderId="101" xfId="0" applyNumberFormat="1" applyFont="1" applyFill="1" applyBorder="1" applyAlignment="1" applyProtection="1">
      <alignment horizontal="center" vertical="center"/>
      <protection locked="0"/>
    </xf>
    <xf numFmtId="179" fontId="13" fillId="9" borderId="28" xfId="0" applyNumberFormat="1" applyFont="1" applyFill="1" applyBorder="1" applyAlignment="1" applyProtection="1">
      <alignment horizontal="center" vertical="center"/>
      <protection locked="0"/>
    </xf>
    <xf numFmtId="0" fontId="13" fillId="9" borderId="146" xfId="0" applyNumberFormat="1" applyFont="1" applyFill="1" applyBorder="1" applyAlignment="1" applyProtection="1">
      <alignment horizontal="center" vertical="center"/>
      <protection locked="0"/>
    </xf>
    <xf numFmtId="179" fontId="13" fillId="0" borderId="145" xfId="0" applyNumberFormat="1" applyFont="1" applyFill="1" applyBorder="1" applyAlignment="1" applyProtection="1">
      <alignment horizontal="center" vertical="center"/>
      <protection locked="0"/>
    </xf>
    <xf numFmtId="180" fontId="13" fillId="9" borderId="101" xfId="0" applyNumberFormat="1" applyFont="1" applyFill="1" applyBorder="1" applyAlignment="1" applyProtection="1">
      <alignment horizontal="center" vertical="center"/>
      <protection locked="0"/>
    </xf>
    <xf numFmtId="0" fontId="13" fillId="9" borderId="101" xfId="0" applyNumberFormat="1" applyFont="1" applyFill="1" applyBorder="1" applyAlignment="1" applyProtection="1">
      <alignment horizontal="center" vertical="center"/>
      <protection locked="0"/>
    </xf>
    <xf numFmtId="0" fontId="16" fillId="7" borderId="154" xfId="0" applyFont="1" applyFill="1" applyBorder="1" applyAlignment="1" applyProtection="1">
      <alignment horizontal="center" vertical="center"/>
    </xf>
    <xf numFmtId="0" fontId="16" fillId="7" borderId="153" xfId="0" applyFont="1" applyFill="1" applyBorder="1" applyAlignment="1" applyProtection="1">
      <alignment horizontal="center" vertical="center"/>
    </xf>
    <xf numFmtId="0" fontId="16" fillId="7" borderId="141" xfId="0" applyFont="1" applyFill="1" applyBorder="1" applyAlignment="1" applyProtection="1">
      <alignment horizontal="center" vertical="center"/>
    </xf>
    <xf numFmtId="0" fontId="16" fillId="0" borderId="155" xfId="0" applyFont="1" applyFill="1" applyBorder="1" applyAlignment="1" applyProtection="1">
      <alignment horizontal="center" vertical="center"/>
    </xf>
    <xf numFmtId="0" fontId="16" fillId="7" borderId="155" xfId="0" applyFont="1" applyFill="1" applyBorder="1" applyAlignment="1" applyProtection="1">
      <alignment horizontal="center" vertical="center"/>
    </xf>
    <xf numFmtId="0" fontId="16" fillId="7" borderId="221" xfId="0" applyFont="1" applyFill="1" applyBorder="1" applyAlignment="1" applyProtection="1">
      <alignment horizontal="center" vertical="center"/>
    </xf>
    <xf numFmtId="0" fontId="16" fillId="7" borderId="142" xfId="0" applyFont="1" applyFill="1" applyBorder="1" applyAlignment="1" applyProtection="1">
      <alignment horizontal="center" vertical="center"/>
    </xf>
    <xf numFmtId="0" fontId="16" fillId="7" borderId="152" xfId="0" applyFont="1" applyFill="1" applyBorder="1" applyAlignment="1" applyProtection="1">
      <alignment horizontal="center" vertical="center"/>
    </xf>
    <xf numFmtId="0" fontId="16" fillId="7" borderId="162" xfId="0" applyFont="1" applyFill="1" applyBorder="1" applyAlignment="1" applyProtection="1">
      <alignment horizontal="center" vertical="center"/>
    </xf>
    <xf numFmtId="0" fontId="16" fillId="0" borderId="152" xfId="0" applyFont="1" applyFill="1" applyBorder="1" applyAlignment="1" applyProtection="1">
      <alignment horizontal="center" vertical="center"/>
    </xf>
    <xf numFmtId="0" fontId="16" fillId="7" borderId="223" xfId="0" applyFont="1" applyFill="1" applyBorder="1" applyAlignment="1" applyProtection="1">
      <alignment horizontal="center" vertical="center"/>
    </xf>
    <xf numFmtId="179" fontId="16" fillId="7" borderId="221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0" fontId="12" fillId="0" borderId="4" xfId="0" applyFont="1" applyFill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shrinkToFit="1"/>
    </xf>
    <xf numFmtId="0" fontId="26" fillId="0" borderId="0" xfId="0" applyFont="1" applyBorder="1" applyAlignment="1" applyProtection="1">
      <alignment horizontal="left"/>
    </xf>
    <xf numFmtId="195" fontId="12" fillId="0" borderId="258" xfId="1" applyNumberFormat="1" applyFont="1" applyBorder="1" applyAlignment="1" applyProtection="1">
      <alignment horizontal="center" vertical="center"/>
    </xf>
    <xf numFmtId="195" fontId="12" fillId="0" borderId="248" xfId="1" applyNumberFormat="1" applyFont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0" fontId="12" fillId="0" borderId="4" xfId="0" applyFont="1" applyFill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/>
    </xf>
    <xf numFmtId="38" fontId="12" fillId="0" borderId="0" xfId="1" applyFont="1" applyBorder="1" applyAlignment="1">
      <alignment horizontal="center" vertical="center"/>
    </xf>
    <xf numFmtId="38" fontId="12" fillId="0" borderId="42" xfId="1" applyFont="1" applyBorder="1" applyAlignment="1">
      <alignment horizontal="center" vertical="center"/>
    </xf>
    <xf numFmtId="0" fontId="12" fillId="0" borderId="42" xfId="0" applyFont="1" applyBorder="1" applyAlignment="1">
      <alignment horizontal="left" vertical="center"/>
    </xf>
    <xf numFmtId="0" fontId="1" fillId="2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 textRotation="255"/>
    </xf>
    <xf numFmtId="0" fontId="1" fillId="0" borderId="86" xfId="0" applyFont="1" applyFill="1" applyBorder="1" applyAlignment="1">
      <alignment horizontal="center" vertical="center" textRotation="255"/>
    </xf>
    <xf numFmtId="0" fontId="1" fillId="0" borderId="0" xfId="0" applyFont="1" applyFill="1" applyBorder="1" applyAlignment="1">
      <alignment horizontal="center" vertical="center" textRotation="255"/>
    </xf>
    <xf numFmtId="0" fontId="1" fillId="12" borderId="42" xfId="0" applyFont="1" applyFill="1" applyBorder="1" applyAlignment="1">
      <alignment horizontal="center" vertical="center" textRotation="255"/>
    </xf>
    <xf numFmtId="0" fontId="1" fillId="12" borderId="0" xfId="0" applyFont="1" applyFill="1" applyBorder="1" applyAlignment="1">
      <alignment horizontal="center" vertical="center" textRotation="255"/>
    </xf>
    <xf numFmtId="0" fontId="1" fillId="0" borderId="134" xfId="0" applyFont="1" applyFill="1" applyBorder="1" applyAlignment="1">
      <alignment horizontal="center" vertical="center" textRotation="255"/>
    </xf>
    <xf numFmtId="0" fontId="1" fillId="0" borderId="67" xfId="0" applyFont="1" applyFill="1" applyBorder="1" applyAlignment="1">
      <alignment horizontal="center" vertical="center" textRotation="255"/>
    </xf>
    <xf numFmtId="0" fontId="1" fillId="0" borderId="43" xfId="0" applyFont="1" applyFill="1" applyBorder="1" applyAlignment="1">
      <alignment horizontal="center" vertical="center" textRotation="255"/>
    </xf>
    <xf numFmtId="0" fontId="1" fillId="0" borderId="42" xfId="0" applyFont="1" applyFill="1" applyBorder="1" applyAlignment="1">
      <alignment horizontal="center" vertical="center" textRotation="255"/>
    </xf>
    <xf numFmtId="0" fontId="1" fillId="0" borderId="85" xfId="0" applyFont="1" applyFill="1" applyBorder="1" applyAlignment="1">
      <alignment horizontal="center" vertical="center" textRotation="255"/>
    </xf>
    <xf numFmtId="0" fontId="1" fillId="0" borderId="51" xfId="0" applyFont="1" applyFill="1" applyBorder="1" applyAlignment="1">
      <alignment horizontal="center" vertical="center" textRotation="255"/>
    </xf>
    <xf numFmtId="0" fontId="0" fillId="0" borderId="86" xfId="0" applyFont="1" applyFill="1" applyBorder="1" applyAlignment="1">
      <alignment horizontal="center" vertical="center" textRotation="255"/>
    </xf>
    <xf numFmtId="0" fontId="0" fillId="0" borderId="13" xfId="0" applyFont="1" applyFill="1" applyBorder="1" applyAlignment="1" applyProtection="1">
      <alignment horizontal="center" vertical="center"/>
    </xf>
    <xf numFmtId="0" fontId="0" fillId="0" borderId="13" xfId="0" applyFont="1" applyFill="1" applyBorder="1" applyAlignment="1">
      <alignment vertical="center"/>
    </xf>
    <xf numFmtId="0" fontId="0" fillId="0" borderId="10" xfId="0" applyFont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center" vertical="center"/>
    </xf>
    <xf numFmtId="0" fontId="0" fillId="0" borderId="147" xfId="0" applyFont="1" applyBorder="1" applyAlignment="1" applyProtection="1">
      <alignment horizontal="center" vertical="center"/>
    </xf>
    <xf numFmtId="0" fontId="0" fillId="0" borderId="17" xfId="0" applyFont="1" applyBorder="1" applyAlignment="1">
      <alignment vertical="center"/>
    </xf>
    <xf numFmtId="0" fontId="0" fillId="0" borderId="10" xfId="0" applyFont="1" applyFill="1" applyBorder="1" applyAlignment="1" applyProtection="1">
      <alignment horizontal="center" vertical="center"/>
    </xf>
    <xf numFmtId="0" fontId="0" fillId="0" borderId="17" xfId="0" applyFont="1" applyFill="1" applyBorder="1" applyAlignment="1">
      <alignment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3" xfId="0" applyFont="1" applyBorder="1" applyAlignment="1">
      <alignment vertical="center"/>
    </xf>
    <xf numFmtId="0" fontId="0" fillId="0" borderId="147" xfId="0" applyFont="1" applyBorder="1" applyAlignment="1">
      <alignment vertical="center"/>
    </xf>
    <xf numFmtId="0" fontId="0" fillId="0" borderId="7" xfId="0" applyFont="1" applyBorder="1" applyAlignment="1" applyProtection="1">
      <alignment horizontal="center" vertical="center" wrapText="1"/>
    </xf>
    <xf numFmtId="0" fontId="0" fillId="0" borderId="23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29" xfId="0" applyFont="1" applyBorder="1" applyAlignment="1" applyProtection="1">
      <alignment horizontal="center" vertical="center" wrapText="1"/>
    </xf>
    <xf numFmtId="0" fontId="0" fillId="0" borderId="73" xfId="0" applyFont="1" applyBorder="1" applyAlignment="1" applyProtection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47" xfId="0" applyFont="1" applyBorder="1" applyAlignment="1">
      <alignment horizontal="center" vertical="center"/>
    </xf>
    <xf numFmtId="0" fontId="12" fillId="14" borderId="2" xfId="0" applyFont="1" applyFill="1" applyBorder="1" applyAlignment="1">
      <alignment vertical="center"/>
    </xf>
    <xf numFmtId="0" fontId="12" fillId="14" borderId="242" xfId="0" applyFont="1" applyFill="1" applyBorder="1" applyAlignment="1">
      <alignment vertical="center"/>
    </xf>
    <xf numFmtId="0" fontId="12" fillId="15" borderId="4" xfId="0" applyFont="1" applyFill="1" applyBorder="1" applyAlignment="1">
      <alignment vertical="center"/>
    </xf>
    <xf numFmtId="0" fontId="0" fillId="15" borderId="2" xfId="0" applyFill="1" applyBorder="1" applyAlignment="1">
      <alignment vertical="center"/>
    </xf>
    <xf numFmtId="0" fontId="0" fillId="15" borderId="3" xfId="0" applyFill="1" applyBorder="1" applyAlignment="1">
      <alignment vertical="center"/>
    </xf>
    <xf numFmtId="0" fontId="0" fillId="0" borderId="87" xfId="0" applyFont="1" applyBorder="1" applyAlignment="1">
      <alignment vertical="center" textRotation="255"/>
    </xf>
    <xf numFmtId="0" fontId="0" fillId="0" borderId="123" xfId="0" applyFont="1" applyBorder="1" applyAlignment="1">
      <alignment vertical="center" textRotation="255"/>
    </xf>
    <xf numFmtId="0" fontId="0" fillId="0" borderId="22" xfId="0" applyFont="1" applyBorder="1" applyAlignment="1">
      <alignment vertical="center" textRotation="255"/>
    </xf>
    <xf numFmtId="0" fontId="0" fillId="0" borderId="87" xfId="0" applyBorder="1" applyAlignment="1">
      <alignment vertical="center" textRotation="255"/>
    </xf>
    <xf numFmtId="0" fontId="0" fillId="0" borderId="123" xfId="0" applyBorder="1" applyAlignment="1">
      <alignment vertical="center" textRotation="255"/>
    </xf>
    <xf numFmtId="0" fontId="0" fillId="0" borderId="22" xfId="0" applyBorder="1" applyAlignment="1">
      <alignment vertical="center" textRotation="255"/>
    </xf>
    <xf numFmtId="0" fontId="0" fillId="15" borderId="87" xfId="0" applyFill="1" applyBorder="1" applyAlignment="1">
      <alignment vertical="center" textRotation="255"/>
    </xf>
    <xf numFmtId="0" fontId="0" fillId="15" borderId="123" xfId="0" applyFill="1" applyBorder="1" applyAlignment="1">
      <alignment vertical="center" textRotation="255"/>
    </xf>
    <xf numFmtId="0" fontId="0" fillId="15" borderId="22" xfId="0" applyFill="1" applyBorder="1" applyAlignment="1">
      <alignment vertical="center" textRotation="255"/>
    </xf>
    <xf numFmtId="0" fontId="0" fillId="15" borderId="87" xfId="0" applyFont="1" applyFill="1" applyBorder="1" applyAlignment="1">
      <alignment vertical="center" textRotation="255"/>
    </xf>
    <xf numFmtId="0" fontId="0" fillId="15" borderId="123" xfId="0" applyFont="1" applyFill="1" applyBorder="1" applyAlignment="1">
      <alignment vertical="center" textRotation="255"/>
    </xf>
    <xf numFmtId="0" fontId="0" fillId="15" borderId="22" xfId="0" applyFont="1" applyFill="1" applyBorder="1" applyAlignment="1">
      <alignment vertical="center" textRotation="255"/>
    </xf>
    <xf numFmtId="0" fontId="0" fillId="15" borderId="131" xfId="0" applyFill="1" applyBorder="1" applyAlignment="1">
      <alignment vertical="center" textRotation="255"/>
    </xf>
    <xf numFmtId="0" fontId="0" fillId="15" borderId="71" xfId="0" applyFill="1" applyBorder="1" applyAlignment="1">
      <alignment vertical="center" textRotation="255"/>
    </xf>
    <xf numFmtId="0" fontId="0" fillId="15" borderId="89" xfId="0" applyFill="1" applyBorder="1" applyAlignment="1">
      <alignment vertical="center" textRotation="255"/>
    </xf>
    <xf numFmtId="0" fontId="1" fillId="0" borderId="0" xfId="0" applyFont="1" applyBorder="1" applyAlignment="1">
      <alignment vertical="center" textRotation="255"/>
    </xf>
    <xf numFmtId="0" fontId="0" fillId="0" borderId="86" xfId="0" applyFont="1" applyBorder="1" applyAlignment="1">
      <alignment vertical="center" textRotation="255" shrinkToFit="1"/>
    </xf>
    <xf numFmtId="0" fontId="1" fillId="0" borderId="86" xfId="0" applyFont="1" applyBorder="1" applyAlignment="1">
      <alignment vertical="center" textRotation="255" shrinkToFit="1"/>
    </xf>
    <xf numFmtId="0" fontId="20" fillId="0" borderId="131" xfId="0" applyFont="1" applyBorder="1" applyAlignment="1">
      <alignment vertical="center" textRotation="255" wrapText="1"/>
    </xf>
    <xf numFmtId="0" fontId="20" fillId="0" borderId="71" xfId="0" applyFont="1" applyBorder="1" applyAlignment="1">
      <alignment vertical="center" textRotation="255" wrapText="1"/>
    </xf>
    <xf numFmtId="0" fontId="20" fillId="0" borderId="89" xfId="0" applyFont="1" applyBorder="1" applyAlignment="1">
      <alignment vertical="center" textRotation="255" wrapText="1"/>
    </xf>
    <xf numFmtId="0" fontId="1" fillId="0" borderId="86" xfId="0" applyFont="1" applyBorder="1" applyAlignment="1">
      <alignment vertical="center" textRotation="255"/>
    </xf>
    <xf numFmtId="0" fontId="1" fillId="0" borderId="42" xfId="0" applyFont="1" applyBorder="1" applyAlignment="1">
      <alignment vertical="center" textRotation="255"/>
    </xf>
    <xf numFmtId="0" fontId="1" fillId="0" borderId="85" xfId="0" applyFont="1" applyBorder="1" applyAlignment="1">
      <alignment vertical="center" textRotation="255"/>
    </xf>
    <xf numFmtId="0" fontId="1" fillId="15" borderId="0" xfId="0" applyFont="1" applyFill="1" applyBorder="1" applyAlignment="1">
      <alignment vertical="center" textRotation="255"/>
    </xf>
    <xf numFmtId="0" fontId="1" fillId="15" borderId="295" xfId="0" applyFont="1" applyFill="1" applyBorder="1" applyAlignment="1">
      <alignment vertical="center" textRotation="255" shrinkToFit="1"/>
    </xf>
    <xf numFmtId="0" fontId="1" fillId="15" borderId="86" xfId="0" applyFont="1" applyFill="1" applyBorder="1" applyAlignment="1">
      <alignment vertical="center" textRotation="255" shrinkToFit="1"/>
    </xf>
    <xf numFmtId="0" fontId="1" fillId="15" borderId="157" xfId="0" applyFont="1" applyFill="1" applyBorder="1" applyAlignment="1">
      <alignment vertical="center" textRotation="255" shrinkToFit="1"/>
    </xf>
    <xf numFmtId="0" fontId="1" fillId="15" borderId="134" xfId="0" applyFont="1" applyFill="1" applyBorder="1" applyAlignment="1">
      <alignment vertical="center" textRotation="255" shrinkToFit="1"/>
    </xf>
    <xf numFmtId="0" fontId="1" fillId="0" borderId="51" xfId="0" applyFont="1" applyBorder="1" applyAlignment="1">
      <alignment vertical="center" textRotation="255"/>
    </xf>
    <xf numFmtId="0" fontId="1" fillId="0" borderId="85" xfId="0" applyFont="1" applyBorder="1" applyAlignment="1">
      <alignment vertical="center" textRotation="255" shrinkToFit="1"/>
    </xf>
    <xf numFmtId="0" fontId="1" fillId="0" borderId="134" xfId="0" applyFont="1" applyBorder="1" applyAlignment="1">
      <alignment vertical="center" textRotation="255" shrinkToFit="1"/>
    </xf>
    <xf numFmtId="0" fontId="1" fillId="14" borderId="0" xfId="0" applyFont="1" applyFill="1" applyBorder="1" applyAlignment="1">
      <alignment vertical="center" textRotation="255"/>
    </xf>
    <xf numFmtId="0" fontId="0" fillId="14" borderId="86" xfId="0" applyFont="1" applyFill="1" applyBorder="1" applyAlignment="1">
      <alignment vertical="center" textRotation="255"/>
    </xf>
    <xf numFmtId="0" fontId="1" fillId="14" borderId="86" xfId="0" applyFont="1" applyFill="1" applyBorder="1" applyAlignment="1">
      <alignment vertical="center" textRotation="255"/>
    </xf>
    <xf numFmtId="0" fontId="0" fillId="0" borderId="86" xfId="0" applyFont="1" applyBorder="1" applyAlignment="1">
      <alignment vertical="center" textRotation="255" wrapText="1"/>
    </xf>
    <xf numFmtId="0" fontId="0" fillId="0" borderId="86" xfId="0" applyFont="1" applyBorder="1" applyAlignment="1">
      <alignment vertical="center" textRotation="255" wrapText="1" shrinkToFit="1"/>
    </xf>
    <xf numFmtId="0" fontId="1" fillId="0" borderId="0" xfId="0" applyFont="1" applyFill="1" applyBorder="1" applyAlignment="1">
      <alignment vertical="center" textRotation="255"/>
    </xf>
    <xf numFmtId="0" fontId="0" fillId="0" borderId="86" xfId="0" applyFont="1" applyFill="1" applyBorder="1" applyAlignment="1">
      <alignment vertical="center" textRotation="255"/>
    </xf>
    <xf numFmtId="0" fontId="1" fillId="0" borderId="31" xfId="0" applyFont="1" applyBorder="1" applyAlignment="1">
      <alignment vertical="center" textRotation="255"/>
    </xf>
    <xf numFmtId="0" fontId="1" fillId="0" borderId="157" xfId="0" applyFont="1" applyBorder="1" applyAlignment="1">
      <alignment vertical="center" textRotation="255"/>
    </xf>
    <xf numFmtId="0" fontId="0" fillId="0" borderId="86" xfId="0" applyFont="1" applyBorder="1" applyAlignment="1">
      <alignment vertical="center" textRotation="255"/>
    </xf>
    <xf numFmtId="0" fontId="0" fillId="0" borderId="131" xfId="0" applyBorder="1" applyAlignment="1">
      <alignment vertical="center" textRotation="255"/>
    </xf>
    <xf numFmtId="0" fontId="0" fillId="0" borderId="71" xfId="0" applyBorder="1" applyAlignment="1">
      <alignment vertical="center" textRotation="255"/>
    </xf>
    <xf numFmtId="0" fontId="0" fillId="0" borderId="89" xfId="0" applyBorder="1" applyAlignment="1">
      <alignment vertical="center" textRotation="255"/>
    </xf>
    <xf numFmtId="0" fontId="1" fillId="0" borderId="215" xfId="0" applyFont="1" applyBorder="1" applyAlignment="1">
      <alignment vertical="center" textRotation="255"/>
    </xf>
    <xf numFmtId="0" fontId="1" fillId="0" borderId="21" xfId="0" applyFont="1" applyBorder="1" applyAlignment="1">
      <alignment vertical="center" textRotation="255"/>
    </xf>
    <xf numFmtId="0" fontId="1" fillId="0" borderId="134" xfId="0" applyFont="1" applyBorder="1" applyAlignment="1">
      <alignment vertical="center" textRotation="255"/>
    </xf>
    <xf numFmtId="0" fontId="1" fillId="0" borderId="86" xfId="0" applyFont="1" applyBorder="1" applyAlignment="1">
      <alignment vertical="center" textRotation="255" wrapText="1"/>
    </xf>
    <xf numFmtId="0" fontId="1" fillId="0" borderId="134" xfId="0" applyFont="1" applyBorder="1" applyAlignment="1">
      <alignment vertical="center" textRotation="255" wrapText="1"/>
    </xf>
    <xf numFmtId="0" fontId="0" fillId="0" borderId="67" xfId="0" applyBorder="1" applyAlignment="1">
      <alignment horizontal="center" vertical="center" textRotation="255"/>
    </xf>
    <xf numFmtId="0" fontId="0" fillId="0" borderId="85" xfId="0" applyBorder="1" applyAlignment="1">
      <alignment horizontal="center" vertical="center" textRotation="255"/>
    </xf>
    <xf numFmtId="0" fontId="0" fillId="0" borderId="4" xfId="0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6" xfId="0" applyBorder="1" applyAlignment="1">
      <alignment horizontal="center" vertical="center" textRotation="255"/>
    </xf>
    <xf numFmtId="0" fontId="0" fillId="0" borderId="134" xfId="0" applyBorder="1" applyAlignment="1">
      <alignment horizontal="center" vertical="center" textRotation="255"/>
    </xf>
    <xf numFmtId="0" fontId="0" fillId="0" borderId="0" xfId="0" applyAlignment="1">
      <alignment vertical="center" textRotation="255"/>
    </xf>
    <xf numFmtId="0" fontId="0" fillId="0" borderId="3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296" xfId="0" applyNumberForma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7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7" xfId="0" applyBorder="1" applyAlignment="1">
      <alignment horizontal="center" vertical="center" shrinkToFit="1"/>
    </xf>
    <xf numFmtId="0" fontId="12" fillId="0" borderId="325" xfId="0" applyFont="1" applyBorder="1" applyAlignment="1">
      <alignment horizontal="center" vertical="center" shrinkToFit="1"/>
    </xf>
    <xf numFmtId="0" fontId="12" fillId="0" borderId="326" xfId="0" applyFont="1" applyBorder="1" applyAlignment="1">
      <alignment horizontal="center" vertical="center" shrinkToFit="1"/>
    </xf>
    <xf numFmtId="0" fontId="12" fillId="0" borderId="280" xfId="0" applyFont="1" applyBorder="1" applyAlignment="1">
      <alignment horizontal="center" vertical="center" shrinkToFit="1"/>
    </xf>
    <xf numFmtId="0" fontId="12" fillId="0" borderId="276" xfId="0" applyFont="1" applyBorder="1" applyAlignment="1">
      <alignment horizontal="center" vertical="center" shrinkToFit="1"/>
    </xf>
    <xf numFmtId="0" fontId="12" fillId="0" borderId="280" xfId="0" applyFont="1" applyFill="1" applyBorder="1" applyAlignment="1">
      <alignment horizontal="center" vertical="center" shrinkToFit="1"/>
    </xf>
    <xf numFmtId="0" fontId="12" fillId="0" borderId="276" xfId="0" applyFont="1" applyFill="1" applyBorder="1" applyAlignment="1">
      <alignment horizontal="center" vertical="center" shrinkToFit="1"/>
    </xf>
    <xf numFmtId="0" fontId="12" fillId="0" borderId="295" xfId="0" applyFont="1" applyFill="1" applyBorder="1" applyAlignment="1">
      <alignment horizontal="center" vertical="center" shrinkToFit="1"/>
    </xf>
    <xf numFmtId="0" fontId="12" fillId="0" borderId="327" xfId="0" applyFont="1" applyFill="1" applyBorder="1" applyAlignment="1">
      <alignment horizontal="center" vertical="center" shrinkToFit="1"/>
    </xf>
    <xf numFmtId="0" fontId="12" fillId="0" borderId="121" xfId="0" applyFont="1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295" xfId="0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0" fillId="0" borderId="276" xfId="0" applyBorder="1" applyAlignment="1">
      <alignment horizontal="center" vertical="center" shrinkToFit="1"/>
    </xf>
    <xf numFmtId="0" fontId="12" fillId="0" borderId="68" xfId="0" applyFont="1" applyBorder="1" applyAlignment="1" applyProtection="1">
      <alignment horizontal="center" vertical="center" shrinkToFit="1"/>
    </xf>
    <xf numFmtId="0" fontId="12" fillId="0" borderId="124" xfId="0" applyFont="1" applyBorder="1" applyAlignment="1">
      <alignment horizontal="center" vertical="center" shrinkToFit="1"/>
    </xf>
    <xf numFmtId="0" fontId="12" fillId="0" borderId="328" xfId="0" applyFont="1" applyBorder="1" applyAlignment="1">
      <alignment horizontal="center" vertical="center" shrinkToFit="1"/>
    </xf>
    <xf numFmtId="0" fontId="12" fillId="0" borderId="329" xfId="0" applyFont="1" applyBorder="1" applyAlignment="1">
      <alignment horizontal="center" vertical="center" shrinkToFit="1"/>
    </xf>
    <xf numFmtId="0" fontId="12" fillId="0" borderId="50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/>
    </xf>
    <xf numFmtId="0" fontId="12" fillId="0" borderId="131" xfId="0" applyFont="1" applyBorder="1" applyAlignment="1">
      <alignment horizontal="center" vertical="center" wrapText="1"/>
    </xf>
    <xf numFmtId="0" fontId="7" fillId="0" borderId="330" xfId="0" applyFont="1" applyBorder="1" applyAlignment="1">
      <alignment horizontal="center" vertical="center" wrapText="1"/>
    </xf>
    <xf numFmtId="0" fontId="12" fillId="0" borderId="47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295" xfId="0" applyFont="1" applyBorder="1" applyAlignment="1">
      <alignment horizontal="center" vertical="center" shrinkToFit="1"/>
    </xf>
    <xf numFmtId="0" fontId="12" fillId="0" borderId="13" xfId="0" applyFont="1" applyFill="1" applyBorder="1" applyAlignment="1">
      <alignment horizontal="center" vertical="center" shrinkToFit="1"/>
    </xf>
    <xf numFmtId="0" fontId="27" fillId="0" borderId="43" xfId="0" applyFont="1" applyBorder="1" applyAlignment="1" applyProtection="1">
      <alignment horizontal="left"/>
    </xf>
    <xf numFmtId="0" fontId="12" fillId="0" borderId="4" xfId="0" applyFont="1" applyBorder="1" applyAlignment="1" applyProtection="1">
      <alignment horizontal="center" vertical="center" shrinkToFit="1"/>
    </xf>
    <xf numFmtId="0" fontId="12" fillId="0" borderId="242" xfId="0" applyFont="1" applyBorder="1" applyAlignment="1">
      <alignment horizontal="center" vertical="center" shrinkToFit="1"/>
    </xf>
    <xf numFmtId="0" fontId="12" fillId="0" borderId="296" xfId="0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2" fillId="0" borderId="121" xfId="0" applyFont="1" applyBorder="1" applyAlignment="1" applyProtection="1">
      <alignment horizontal="center" vertical="center" shrinkToFit="1"/>
    </xf>
    <xf numFmtId="0" fontId="12" fillId="0" borderId="133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47" xfId="0" applyFont="1" applyBorder="1" applyAlignment="1">
      <alignment horizontal="center" vertical="center" shrinkToFit="1"/>
    </xf>
    <xf numFmtId="0" fontId="12" fillId="0" borderId="135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/>
    </xf>
    <xf numFmtId="0" fontId="12" fillId="0" borderId="85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7" xfId="0" applyBorder="1" applyAlignment="1">
      <alignment horizontal="center" vertical="center"/>
    </xf>
    <xf numFmtId="0" fontId="12" fillId="0" borderId="295" xfId="0" applyFont="1" applyBorder="1" applyAlignment="1">
      <alignment horizontal="center" vertical="center" shrinkToFit="1"/>
    </xf>
    <xf numFmtId="0" fontId="12" fillId="0" borderId="327" xfId="0" applyFont="1" applyBorder="1" applyAlignment="1">
      <alignment horizontal="center" vertical="center" shrinkToFit="1"/>
    </xf>
    <xf numFmtId="0" fontId="0" fillId="0" borderId="132" xfId="0" applyBorder="1" applyAlignment="1">
      <alignment horizontal="center" vertical="center" shrinkToFit="1"/>
    </xf>
    <xf numFmtId="0" fontId="12" fillId="0" borderId="131" xfId="0" applyFont="1" applyFill="1" applyBorder="1" applyAlignment="1">
      <alignment horizontal="center" vertical="center" shrinkToFit="1"/>
    </xf>
    <xf numFmtId="0" fontId="12" fillId="0" borderId="330" xfId="0" applyFont="1" applyFill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296" xfId="0" applyFont="1" applyBorder="1" applyAlignment="1">
      <alignment horizontal="center" vertical="center" shrinkToFit="1"/>
    </xf>
    <xf numFmtId="0" fontId="12" fillId="0" borderId="68" xfId="0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28" fillId="0" borderId="43" xfId="0" applyFont="1" applyBorder="1" applyAlignment="1">
      <alignment horizontal="left"/>
    </xf>
    <xf numFmtId="0" fontId="12" fillId="0" borderId="135" xfId="0" applyFont="1" applyBorder="1" applyAlignment="1" applyProtection="1">
      <alignment horizontal="center" vertical="center" shrinkToFit="1"/>
    </xf>
    <xf numFmtId="0" fontId="12" fillId="0" borderId="331" xfId="0" applyFont="1" applyBorder="1" applyAlignment="1">
      <alignment horizontal="center" vertical="center" shrinkToFit="1"/>
    </xf>
    <xf numFmtId="0" fontId="12" fillId="0" borderId="42" xfId="0" applyFont="1" applyFill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 shrinkToFit="1"/>
    </xf>
    <xf numFmtId="0" fontId="12" fillId="0" borderId="85" xfId="0" applyFont="1" applyBorder="1" applyAlignment="1">
      <alignment horizontal="center" vertical="center" shrinkToFit="1"/>
    </xf>
    <xf numFmtId="0" fontId="11" fillId="0" borderId="71" xfId="0" applyFont="1" applyBorder="1" applyAlignment="1">
      <alignment horizontal="center" vertical="center" wrapText="1"/>
    </xf>
    <xf numFmtId="0" fontId="11" fillId="0" borderId="330" xfId="0" applyFont="1" applyBorder="1" applyAlignment="1">
      <alignment horizontal="center" vertical="center"/>
    </xf>
    <xf numFmtId="58" fontId="11" fillId="0" borderId="0" xfId="0" applyNumberFormat="1" applyFont="1" applyAlignment="1">
      <alignment horizontal="right"/>
    </xf>
    <xf numFmtId="191" fontId="11" fillId="0" borderId="0" xfId="0" applyNumberFormat="1" applyFont="1" applyAlignment="1">
      <alignment horizontal="center"/>
    </xf>
    <xf numFmtId="0" fontId="27" fillId="0" borderId="51" xfId="0" applyFont="1" applyBorder="1" applyAlignment="1" applyProtection="1">
      <alignment horizontal="left"/>
    </xf>
    <xf numFmtId="0" fontId="11" fillId="0" borderId="51" xfId="0" applyFont="1" applyBorder="1" applyAlignment="1">
      <alignment horizontal="left"/>
    </xf>
    <xf numFmtId="0" fontId="12" fillId="0" borderId="3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28" fillId="2" borderId="171" xfId="0" applyNumberFormat="1" applyFont="1" applyFill="1" applyBorder="1" applyAlignment="1">
      <alignment horizontal="center" vertical="center"/>
    </xf>
    <xf numFmtId="0" fontId="28" fillId="2" borderId="85" xfId="0" applyNumberFormat="1" applyFont="1" applyFill="1" applyBorder="1" applyAlignment="1">
      <alignment horizontal="center" vertical="center"/>
    </xf>
    <xf numFmtId="184" fontId="28" fillId="2" borderId="188" xfId="0" applyNumberFormat="1" applyFont="1" applyFill="1" applyBorder="1" applyAlignment="1">
      <alignment horizontal="center" vertical="center"/>
    </xf>
    <xf numFmtId="0" fontId="28" fillId="0" borderId="188" xfId="0" applyFont="1" applyBorder="1" applyAlignment="1">
      <alignment horizontal="center" vertical="center"/>
    </xf>
    <xf numFmtId="0" fontId="28" fillId="0" borderId="333" xfId="0" applyFont="1" applyBorder="1" applyAlignment="1">
      <alignment horizontal="center" vertical="center"/>
    </xf>
    <xf numFmtId="184" fontId="28" fillId="14" borderId="130" xfId="0" applyNumberFormat="1" applyFont="1" applyFill="1" applyBorder="1" applyAlignment="1">
      <alignment horizontal="center" vertical="center" shrinkToFit="1"/>
    </xf>
    <xf numFmtId="0" fontId="28" fillId="14" borderId="74" xfId="0" applyFont="1" applyFill="1" applyBorder="1" applyAlignment="1">
      <alignment horizontal="center" vertical="center" shrinkToFit="1"/>
    </xf>
    <xf numFmtId="0" fontId="28" fillId="2" borderId="181" xfId="0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182" xfId="0" applyFont="1" applyBorder="1" applyAlignment="1">
      <alignment horizontal="center" vertical="center"/>
    </xf>
    <xf numFmtId="0" fontId="28" fillId="2" borderId="181" xfId="0" applyNumberFormat="1" applyFont="1" applyFill="1" applyBorder="1" applyAlignment="1">
      <alignment horizontal="center" vertical="center"/>
    </xf>
    <xf numFmtId="0" fontId="28" fillId="2" borderId="2" xfId="0" applyNumberFormat="1" applyFont="1" applyFill="1" applyBorder="1" applyAlignment="1">
      <alignment horizontal="center" vertical="center"/>
    </xf>
    <xf numFmtId="0" fontId="28" fillId="2" borderId="182" xfId="0" applyNumberFormat="1" applyFont="1" applyFill="1" applyBorder="1" applyAlignment="1">
      <alignment horizontal="center" vertical="center"/>
    </xf>
    <xf numFmtId="0" fontId="9" fillId="0" borderId="4" xfId="0" applyNumberFormat="1" applyFont="1" applyBorder="1" applyAlignment="1" applyProtection="1">
      <alignment horizontal="center" vertical="center"/>
    </xf>
    <xf numFmtId="0" fontId="11" fillId="0" borderId="2" xfId="0" applyNumberFormat="1" applyFont="1" applyBorder="1" applyAlignment="1">
      <alignment vertical="center"/>
    </xf>
    <xf numFmtId="0" fontId="11" fillId="0" borderId="242" xfId="0" applyNumberFormat="1" applyFont="1" applyBorder="1" applyAlignment="1">
      <alignment vertical="center"/>
    </xf>
    <xf numFmtId="0" fontId="9" fillId="0" borderId="296" xfId="0" applyNumberFormat="1" applyFont="1" applyBorder="1" applyAlignment="1" applyProtection="1">
      <alignment horizontal="center" vertical="center"/>
    </xf>
    <xf numFmtId="0" fontId="11" fillId="0" borderId="181" xfId="0" applyNumberFormat="1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/>
    </xf>
    <xf numFmtId="0" fontId="11" fillId="0" borderId="3" xfId="0" applyNumberFormat="1" applyFont="1" applyBorder="1" applyAlignment="1">
      <alignment horizontal="center" vertical="center"/>
    </xf>
    <xf numFmtId="0" fontId="9" fillId="0" borderId="13" xfId="0" applyNumberFormat="1" applyFont="1" applyBorder="1" applyAlignment="1" applyProtection="1">
      <alignment horizontal="center" vertical="center"/>
    </xf>
    <xf numFmtId="0" fontId="9" fillId="0" borderId="147" xfId="0" applyNumberFormat="1" applyFont="1" applyBorder="1" applyAlignment="1" applyProtection="1">
      <alignment horizontal="center" vertical="center"/>
    </xf>
    <xf numFmtId="0" fontId="9" fillId="0" borderId="10" xfId="0" applyNumberFormat="1" applyFont="1" applyBorder="1" applyAlignment="1" applyProtection="1">
      <alignment horizontal="center" vertical="center"/>
    </xf>
    <xf numFmtId="0" fontId="9" fillId="0" borderId="47" xfId="0" applyNumberFormat="1" applyFont="1" applyBorder="1" applyAlignment="1" applyProtection="1">
      <alignment horizontal="center" vertical="center"/>
    </xf>
    <xf numFmtId="0" fontId="11" fillId="0" borderId="13" xfId="0" applyNumberFormat="1" applyFont="1" applyBorder="1" applyAlignment="1">
      <alignment vertical="center"/>
    </xf>
    <xf numFmtId="0" fontId="11" fillId="0" borderId="17" xfId="0" applyNumberFormat="1" applyFont="1" applyBorder="1" applyAlignment="1">
      <alignment vertical="center"/>
    </xf>
    <xf numFmtId="0" fontId="11" fillId="0" borderId="16" xfId="0" applyNumberFormat="1" applyFont="1" applyBorder="1" applyAlignment="1">
      <alignment horizontal="center" vertical="center"/>
    </xf>
    <xf numFmtId="0" fontId="11" fillId="0" borderId="13" xfId="0" applyNumberFormat="1" applyFont="1" applyBorder="1" applyAlignment="1">
      <alignment horizontal="center" vertical="center"/>
    </xf>
    <xf numFmtId="0" fontId="11" fillId="0" borderId="147" xfId="0" applyNumberFormat="1" applyFont="1" applyBorder="1" applyAlignment="1">
      <alignment horizontal="center" vertical="center"/>
    </xf>
    <xf numFmtId="0" fontId="11" fillId="0" borderId="47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0" xfId="0" applyNumberFormat="1" applyFont="1" applyBorder="1" applyAlignment="1">
      <alignment horizontal="center" vertical="center"/>
    </xf>
    <xf numFmtId="0" fontId="9" fillId="0" borderId="198" xfId="0" applyNumberFormat="1" applyFont="1" applyBorder="1" applyAlignment="1" applyProtection="1">
      <alignment horizontal="center" vertical="center"/>
    </xf>
    <xf numFmtId="0" fontId="11" fillId="0" borderId="42" xfId="0" applyNumberFormat="1" applyFont="1" applyBorder="1" applyAlignment="1">
      <alignment horizontal="center" vertical="center"/>
    </xf>
    <xf numFmtId="0" fontId="11" fillId="0" borderId="85" xfId="0" applyNumberFormat="1" applyFont="1" applyBorder="1" applyAlignment="1">
      <alignment horizontal="center" vertical="center"/>
    </xf>
    <xf numFmtId="0" fontId="11" fillId="0" borderId="73" xfId="0" applyNumberFormat="1" applyFont="1" applyBorder="1" applyAlignment="1">
      <alignment horizontal="center" vertical="center"/>
    </xf>
    <xf numFmtId="0" fontId="11" fillId="0" borderId="31" xfId="0" applyNumberFormat="1" applyFont="1" applyBorder="1" applyAlignment="1">
      <alignment horizontal="center" vertical="center"/>
    </xf>
    <xf numFmtId="0" fontId="11" fillId="0" borderId="157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 applyProtection="1">
      <alignment horizontal="center" vertical="center"/>
    </xf>
    <xf numFmtId="0" fontId="9" fillId="0" borderId="3" xfId="0" applyNumberFormat="1" applyFont="1" applyBorder="1" applyAlignment="1" applyProtection="1">
      <alignment horizontal="center" vertical="center"/>
    </xf>
    <xf numFmtId="0" fontId="9" fillId="0" borderId="242" xfId="0" applyNumberFormat="1" applyFont="1" applyBorder="1" applyAlignment="1" applyProtection="1">
      <alignment horizontal="center" vertical="center"/>
    </xf>
    <xf numFmtId="192" fontId="37" fillId="0" borderId="0" xfId="0" applyNumberFormat="1" applyFont="1" applyAlignment="1">
      <alignment horizontal="center" wrapText="1"/>
    </xf>
    <xf numFmtId="0" fontId="33" fillId="0" borderId="0" xfId="0" applyNumberFormat="1" applyFont="1" applyAlignment="1">
      <alignment horizontal="center" wrapText="1"/>
    </xf>
    <xf numFmtId="0" fontId="11" fillId="0" borderId="0" xfId="0" applyNumberFormat="1" applyFont="1" applyAlignment="1"/>
    <xf numFmtId="0" fontId="27" fillId="0" borderId="51" xfId="0" applyFont="1" applyBorder="1" applyAlignment="1" applyProtection="1">
      <alignment horizontal="center"/>
    </xf>
    <xf numFmtId="0" fontId="12" fillId="0" borderId="147" xfId="0" applyFont="1" applyFill="1" applyBorder="1" applyAlignment="1">
      <alignment horizontal="center" vertical="center" shrinkToFit="1"/>
    </xf>
    <xf numFmtId="0" fontId="12" fillId="0" borderId="338" xfId="0" applyFont="1" applyFill="1" applyBorder="1" applyAlignment="1">
      <alignment horizontal="center" vertical="center" shrinkToFit="1"/>
    </xf>
    <xf numFmtId="0" fontId="12" fillId="0" borderId="333" xfId="0" applyFont="1" applyFill="1" applyBorder="1" applyAlignment="1">
      <alignment horizontal="center" vertical="center" shrinkToFit="1"/>
    </xf>
    <xf numFmtId="0" fontId="7" fillId="0" borderId="131" xfId="0" applyFont="1" applyBorder="1" applyAlignment="1">
      <alignment horizontal="center" vertical="center" wrapText="1" shrinkToFit="1"/>
    </xf>
    <xf numFmtId="0" fontId="7" fillId="0" borderId="330" xfId="0" applyFont="1" applyBorder="1" applyAlignment="1">
      <alignment horizontal="center" vertical="center" wrapText="1" shrinkToFit="1"/>
    </xf>
    <xf numFmtId="0" fontId="27" fillId="0" borderId="43" xfId="0" applyFont="1" applyBorder="1" applyAlignment="1" applyProtection="1">
      <alignment horizontal="center"/>
    </xf>
    <xf numFmtId="0" fontId="28" fillId="0" borderId="51" xfId="0" applyFont="1" applyBorder="1" applyAlignment="1">
      <alignment horizontal="center"/>
    </xf>
    <xf numFmtId="177" fontId="12" fillId="0" borderId="4" xfId="0" applyNumberFormat="1" applyFont="1" applyFill="1" applyBorder="1" applyAlignment="1">
      <alignment horizontal="center" vertical="center" shrinkToFit="1"/>
    </xf>
    <xf numFmtId="177" fontId="12" fillId="0" borderId="2" xfId="0" applyNumberFormat="1" applyFont="1" applyFill="1" applyBorder="1" applyAlignment="1">
      <alignment horizontal="center" vertical="center" shrinkToFit="1"/>
    </xf>
    <xf numFmtId="177" fontId="12" fillId="0" borderId="3" xfId="0" applyNumberFormat="1" applyFont="1" applyFill="1" applyBorder="1" applyAlignment="1">
      <alignment horizontal="center" vertical="center" shrinkToFit="1"/>
    </xf>
    <xf numFmtId="0" fontId="12" fillId="0" borderId="328" xfId="0" applyFont="1" applyFill="1" applyBorder="1" applyAlignment="1">
      <alignment horizontal="center" vertical="center" shrinkToFit="1"/>
    </xf>
    <xf numFmtId="0" fontId="12" fillId="0" borderId="131" xfId="0" applyFont="1" applyBorder="1" applyAlignment="1">
      <alignment horizontal="center" vertical="center" wrapText="1" shrinkToFit="1"/>
    </xf>
    <xf numFmtId="0" fontId="12" fillId="0" borderId="330" xfId="0" applyFont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31</xdr:row>
      <xdr:rowOff>142875</xdr:rowOff>
    </xdr:from>
    <xdr:to>
      <xdr:col>2</xdr:col>
      <xdr:colOff>9525</xdr:colOff>
      <xdr:row>33</xdr:row>
      <xdr:rowOff>104775</xdr:rowOff>
    </xdr:to>
    <xdr:sp macro="" textlink="">
      <xdr:nvSpPr>
        <xdr:cNvPr id="2" name="正方形/長方形 1"/>
        <xdr:cNvSpPr/>
      </xdr:nvSpPr>
      <xdr:spPr>
        <a:xfrm>
          <a:off x="1" y="7105650"/>
          <a:ext cx="933449" cy="361950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/>
            <a:t>■空欄を無視し</a:t>
          </a:r>
          <a:endParaRPr kumimoji="1" lang="en-US" altLang="ja-JP" sz="800"/>
        </a:p>
        <a:p>
          <a:pPr algn="l"/>
          <a:r>
            <a:rPr kumimoji="1" lang="ja-JP" altLang="en-US" sz="800"/>
            <a:t>て値を貼り付け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D1715"/>
  <sheetViews>
    <sheetView topLeftCell="C1" zoomScaleNormal="100" zoomScaleSheetLayoutView="70" workbookViewId="0">
      <pane xSplit="1" ySplit="3" topLeftCell="D10" activePane="bottomRight" state="frozen"/>
      <selection activeCell="C53" sqref="C53"/>
      <selection pane="topRight" activeCell="C53" sqref="C53"/>
      <selection pane="bottomLeft" activeCell="C53" sqref="C53"/>
      <selection pane="bottomRight" activeCell="C53" sqref="C53"/>
    </sheetView>
  </sheetViews>
  <sheetFormatPr defaultColWidth="9" defaultRowHeight="13" x14ac:dyDescent="0.2"/>
  <cols>
    <col min="1" max="2" width="5" style="1" customWidth="1"/>
    <col min="3" max="3" width="19.1796875" style="3" customWidth="1"/>
    <col min="4" max="4" width="8.6328125" style="1586" customWidth="1"/>
    <col min="5" max="5" width="8.6328125" style="895" customWidth="1"/>
    <col min="6" max="22" width="8.6328125" style="25" customWidth="1"/>
    <col min="23" max="23" width="8.6328125" style="24" customWidth="1"/>
    <col min="24" max="30" width="8.6328125" style="25" customWidth="1"/>
    <col min="31" max="31" width="8.6328125" style="24" customWidth="1"/>
    <col min="32" max="44" width="8.6328125" style="25" customWidth="1"/>
    <col min="45" max="45" width="8.6328125" style="24" customWidth="1"/>
    <col min="46" max="64" width="8.6328125" style="25" customWidth="1"/>
    <col min="65" max="65" width="8.6328125" style="24" customWidth="1"/>
    <col min="66" max="78" width="8.6328125" style="25" customWidth="1"/>
    <col min="79" max="79" width="8.6328125" style="24" customWidth="1"/>
    <col min="80" max="89" width="8.6328125" style="25" customWidth="1"/>
    <col min="90" max="90" width="8.6328125" style="320" customWidth="1"/>
    <col min="91" max="104" width="8.6328125" style="1" customWidth="1"/>
    <col min="105" max="16384" width="9" style="1"/>
  </cols>
  <sheetData>
    <row r="1" spans="3:108" s="1084" customFormat="1" ht="40.5" customHeight="1" x14ac:dyDescent="0.2">
      <c r="C1" s="1085" t="s">
        <v>0</v>
      </c>
      <c r="D1" s="1086">
        <v>1</v>
      </c>
      <c r="E1" s="1086"/>
      <c r="F1" s="1086"/>
      <c r="G1" s="1087"/>
      <c r="H1" s="1087"/>
      <c r="I1" s="1087"/>
      <c r="J1" s="1087"/>
      <c r="K1" s="1086" t="s">
        <v>2</v>
      </c>
      <c r="L1" s="1086" t="s">
        <v>2</v>
      </c>
      <c r="M1" s="1086" t="s">
        <v>2</v>
      </c>
      <c r="N1" s="1086" t="s">
        <v>2</v>
      </c>
      <c r="O1" s="1086" t="s">
        <v>2</v>
      </c>
      <c r="P1" s="1086" t="s">
        <v>2</v>
      </c>
      <c r="Q1" s="1086"/>
      <c r="R1" s="1086"/>
      <c r="S1" s="1086" t="s">
        <v>2</v>
      </c>
      <c r="T1" s="1086" t="s">
        <v>2</v>
      </c>
      <c r="U1" s="1086"/>
      <c r="V1" s="1088" t="s">
        <v>90</v>
      </c>
      <c r="W1" s="1089">
        <v>2</v>
      </c>
      <c r="X1" s="1086"/>
      <c r="Y1" s="1086"/>
      <c r="Z1" s="1086" t="s">
        <v>2</v>
      </c>
      <c r="AA1" s="1086" t="s">
        <v>2</v>
      </c>
      <c r="AB1" s="1086"/>
      <c r="AC1" s="1086"/>
      <c r="AD1" s="1090" t="s">
        <v>91</v>
      </c>
      <c r="AE1" s="1086">
        <v>3</v>
      </c>
      <c r="AF1" s="1086"/>
      <c r="AG1" s="1086" t="s">
        <v>2</v>
      </c>
      <c r="AH1" s="1086" t="s">
        <v>2</v>
      </c>
      <c r="AI1" s="1086" t="s">
        <v>2</v>
      </c>
      <c r="AJ1" s="1086"/>
      <c r="AK1" s="1086" t="s">
        <v>2</v>
      </c>
      <c r="AL1" s="1086" t="s">
        <v>2</v>
      </c>
      <c r="AM1" s="1086"/>
      <c r="AN1" s="1087"/>
      <c r="AO1" s="1086" t="s">
        <v>2</v>
      </c>
      <c r="AP1" s="1086"/>
      <c r="AQ1" s="1086"/>
      <c r="AR1" s="1090" t="s">
        <v>92</v>
      </c>
      <c r="AS1" s="1089">
        <v>4</v>
      </c>
      <c r="AT1" s="1086"/>
      <c r="AU1" s="1086" t="s">
        <v>2</v>
      </c>
      <c r="AV1" s="1086" t="s">
        <v>2</v>
      </c>
      <c r="AW1" s="1086" t="s">
        <v>2</v>
      </c>
      <c r="AX1" s="1086" t="s">
        <v>2</v>
      </c>
      <c r="AY1" s="1086" t="s">
        <v>2</v>
      </c>
      <c r="AZ1" s="1086" t="s">
        <v>2</v>
      </c>
      <c r="BA1" s="1086" t="s">
        <v>2</v>
      </c>
      <c r="BB1" s="1086" t="s">
        <v>2</v>
      </c>
      <c r="BC1" s="1086" t="s">
        <v>2</v>
      </c>
      <c r="BD1" s="1086"/>
      <c r="BE1" s="1090" t="s">
        <v>93</v>
      </c>
      <c r="BF1" s="1086">
        <v>5</v>
      </c>
      <c r="BG1" s="1088"/>
      <c r="BH1" s="1088"/>
      <c r="BI1" s="1088"/>
      <c r="BJ1" s="1088"/>
      <c r="BK1" s="1088"/>
      <c r="BL1" s="1088" t="s">
        <v>254</v>
      </c>
      <c r="BM1" s="1089">
        <v>6</v>
      </c>
      <c r="BN1" s="1086"/>
      <c r="BO1" s="1086"/>
      <c r="BP1" s="1086"/>
      <c r="BQ1" s="1086"/>
      <c r="BR1" s="1086"/>
      <c r="BS1" s="1086"/>
      <c r="BT1" s="1086"/>
      <c r="BU1" s="1086"/>
      <c r="BV1" s="1086"/>
      <c r="BW1" s="1086" t="s">
        <v>2</v>
      </c>
      <c r="BX1" s="1086" t="s">
        <v>2</v>
      </c>
      <c r="BY1" s="1086"/>
      <c r="BZ1" s="1090" t="s">
        <v>94</v>
      </c>
      <c r="CA1" s="1089">
        <v>7</v>
      </c>
      <c r="CB1" s="1086"/>
      <c r="CC1" s="1086"/>
      <c r="CD1" s="1086" t="s">
        <v>2</v>
      </c>
      <c r="CE1" s="1086"/>
      <c r="CF1" s="1086" t="s">
        <v>2</v>
      </c>
      <c r="CG1" s="1086"/>
      <c r="CH1" s="1086" t="s">
        <v>2</v>
      </c>
      <c r="CI1" s="1086" t="s">
        <v>2</v>
      </c>
      <c r="CJ1" s="1086"/>
      <c r="CK1" s="1086"/>
      <c r="CL1" s="1091" t="s">
        <v>95</v>
      </c>
    </row>
    <row r="2" spans="3:108" s="1084" customFormat="1" ht="18" customHeight="1" x14ac:dyDescent="0.2">
      <c r="C2" s="1092" t="s">
        <v>8</v>
      </c>
      <c r="D2" s="1093"/>
      <c r="E2" s="1094"/>
      <c r="F2" s="1095"/>
      <c r="G2" s="1096"/>
      <c r="H2" s="1947" t="s">
        <v>611</v>
      </c>
      <c r="I2" s="1947"/>
      <c r="J2" s="1947"/>
      <c r="K2" s="1947"/>
      <c r="L2" s="1097"/>
      <c r="M2" s="1947" t="s">
        <v>612</v>
      </c>
      <c r="N2" s="1947"/>
      <c r="O2" s="1947"/>
      <c r="P2" s="1953"/>
      <c r="Q2" s="1098" t="s">
        <v>351</v>
      </c>
      <c r="R2" s="1099" t="s">
        <v>326</v>
      </c>
      <c r="S2" s="1956" t="s">
        <v>613</v>
      </c>
      <c r="T2" s="1947"/>
      <c r="U2" s="1947"/>
      <c r="V2" s="1957"/>
      <c r="W2" s="1100"/>
      <c r="X2" s="1101"/>
      <c r="Y2" s="1102"/>
      <c r="Z2" s="1102"/>
      <c r="AA2" s="1939" t="s">
        <v>9</v>
      </c>
      <c r="AB2" s="1940"/>
      <c r="AC2" s="1940"/>
      <c r="AD2" s="1941"/>
      <c r="AE2" s="1103"/>
      <c r="AF2" s="1939" t="s">
        <v>614</v>
      </c>
      <c r="AG2" s="1952"/>
      <c r="AH2" s="1946" t="s">
        <v>615</v>
      </c>
      <c r="AI2" s="1945"/>
      <c r="AJ2" s="1939" t="s">
        <v>10</v>
      </c>
      <c r="AK2" s="1940"/>
      <c r="AL2" s="1945"/>
      <c r="AM2" s="1954" t="s">
        <v>98</v>
      </c>
      <c r="AN2" s="1950" t="s">
        <v>99</v>
      </c>
      <c r="AO2" s="1939" t="s">
        <v>9</v>
      </c>
      <c r="AP2" s="1940"/>
      <c r="AQ2" s="1940"/>
      <c r="AR2" s="1941"/>
      <c r="AS2" s="1104"/>
      <c r="AT2" s="1939" t="s">
        <v>616</v>
      </c>
      <c r="AU2" s="1940"/>
      <c r="AV2" s="1948"/>
      <c r="AW2" s="1948"/>
      <c r="AX2" s="1948"/>
      <c r="AY2" s="1942"/>
      <c r="AZ2" s="1939" t="s">
        <v>617</v>
      </c>
      <c r="BA2" s="1940"/>
      <c r="BB2" s="1948"/>
      <c r="BC2" s="1948"/>
      <c r="BD2" s="1948"/>
      <c r="BE2" s="1949"/>
      <c r="BF2" s="1098"/>
      <c r="BG2" s="1098"/>
      <c r="BH2" s="1098"/>
      <c r="BI2" s="1939" t="s">
        <v>618</v>
      </c>
      <c r="BJ2" s="1947"/>
      <c r="BK2" s="1947"/>
      <c r="BL2" s="1947"/>
      <c r="BM2" s="1104"/>
      <c r="BN2" s="1939" t="s">
        <v>11</v>
      </c>
      <c r="BO2" s="1940"/>
      <c r="BP2" s="1940"/>
      <c r="BQ2" s="1946" t="s">
        <v>12</v>
      </c>
      <c r="BR2" s="1940"/>
      <c r="BS2" s="1945"/>
      <c r="BT2" s="1939" t="s">
        <v>619</v>
      </c>
      <c r="BU2" s="1940"/>
      <c r="BV2" s="1945"/>
      <c r="BW2" s="1939" t="s">
        <v>9</v>
      </c>
      <c r="BX2" s="1940"/>
      <c r="BY2" s="1940"/>
      <c r="BZ2" s="1941"/>
      <c r="CA2" s="1104"/>
      <c r="CB2" s="1105"/>
      <c r="CC2" s="1943" t="s">
        <v>620</v>
      </c>
      <c r="CD2" s="1944"/>
      <c r="CE2" s="1937" t="s">
        <v>621</v>
      </c>
      <c r="CF2" s="1938"/>
      <c r="CG2" s="1939" t="s">
        <v>622</v>
      </c>
      <c r="CH2" s="1942"/>
      <c r="CI2" s="1939" t="s">
        <v>9</v>
      </c>
      <c r="CJ2" s="1940"/>
      <c r="CK2" s="1940"/>
      <c r="CL2" s="1941"/>
    </row>
    <row r="3" spans="3:108" s="1106" customFormat="1" ht="18" customHeight="1" x14ac:dyDescent="0.2">
      <c r="C3" s="1107" t="s">
        <v>13</v>
      </c>
      <c r="D3" s="1098">
        <v>1</v>
      </c>
      <c r="E3" s="1108">
        <v>2</v>
      </c>
      <c r="F3" s="1109">
        <v>3</v>
      </c>
      <c r="G3" s="1110">
        <v>4</v>
      </c>
      <c r="H3" s="1111" t="s">
        <v>15</v>
      </c>
      <c r="I3" s="1112" t="s">
        <v>16</v>
      </c>
      <c r="J3" s="1113" t="s">
        <v>17</v>
      </c>
      <c r="K3" s="1114" t="s">
        <v>18</v>
      </c>
      <c r="L3" s="1115">
        <v>5</v>
      </c>
      <c r="M3" s="1116" t="s">
        <v>15</v>
      </c>
      <c r="N3" s="1117" t="s">
        <v>16</v>
      </c>
      <c r="O3" s="1117" t="s">
        <v>17</v>
      </c>
      <c r="P3" s="1118" t="s">
        <v>18</v>
      </c>
      <c r="Q3" s="1116" t="s">
        <v>102</v>
      </c>
      <c r="R3" s="1119" t="s">
        <v>102</v>
      </c>
      <c r="S3" s="1116" t="s">
        <v>15</v>
      </c>
      <c r="T3" s="1120" t="s">
        <v>16</v>
      </c>
      <c r="U3" s="1117" t="s">
        <v>17</v>
      </c>
      <c r="V3" s="1121" t="s">
        <v>18</v>
      </c>
      <c r="W3" s="1122">
        <v>1</v>
      </c>
      <c r="X3" s="1123">
        <v>2</v>
      </c>
      <c r="Y3" s="1117">
        <v>3</v>
      </c>
      <c r="Z3" s="1124" t="s">
        <v>19</v>
      </c>
      <c r="AA3" s="1123" t="s">
        <v>15</v>
      </c>
      <c r="AB3" s="1117" t="s">
        <v>16</v>
      </c>
      <c r="AC3" s="1098" t="s">
        <v>17</v>
      </c>
      <c r="AD3" s="1125" t="s">
        <v>18</v>
      </c>
      <c r="AE3" s="1124">
        <v>1</v>
      </c>
      <c r="AF3" s="1098">
        <v>2</v>
      </c>
      <c r="AG3" s="1117" t="s">
        <v>19</v>
      </c>
      <c r="AH3" s="1098">
        <v>3</v>
      </c>
      <c r="AI3" s="1118" t="s">
        <v>19</v>
      </c>
      <c r="AJ3" s="1117">
        <v>4</v>
      </c>
      <c r="AK3" s="1117">
        <v>5</v>
      </c>
      <c r="AL3" s="1124" t="s">
        <v>19</v>
      </c>
      <c r="AM3" s="1955"/>
      <c r="AN3" s="1951"/>
      <c r="AO3" s="1123" t="s">
        <v>15</v>
      </c>
      <c r="AP3" s="1116" t="s">
        <v>16</v>
      </c>
      <c r="AQ3" s="1098" t="s">
        <v>17</v>
      </c>
      <c r="AR3" s="1125" t="s">
        <v>623</v>
      </c>
      <c r="AS3" s="1122">
        <v>1</v>
      </c>
      <c r="AT3" s="1123">
        <v>2</v>
      </c>
      <c r="AU3" s="1098">
        <v>3</v>
      </c>
      <c r="AV3" s="1116" t="s">
        <v>15</v>
      </c>
      <c r="AW3" s="1098" t="s">
        <v>624</v>
      </c>
      <c r="AX3" s="1121" t="s">
        <v>17</v>
      </c>
      <c r="AY3" s="1118" t="s">
        <v>18</v>
      </c>
      <c r="AZ3" s="1098">
        <v>4</v>
      </c>
      <c r="BA3" s="1121">
        <v>5</v>
      </c>
      <c r="BB3" s="1117" t="s">
        <v>15</v>
      </c>
      <c r="BC3" s="1117" t="s">
        <v>16</v>
      </c>
      <c r="BD3" s="1117" t="s">
        <v>17</v>
      </c>
      <c r="BE3" s="1125" t="s">
        <v>18</v>
      </c>
      <c r="BF3" s="1126">
        <v>1</v>
      </c>
      <c r="BG3" s="1117">
        <v>2</v>
      </c>
      <c r="BH3" s="1118" t="s">
        <v>19</v>
      </c>
      <c r="BI3" s="1123" t="s">
        <v>15</v>
      </c>
      <c r="BJ3" s="1117" t="s">
        <v>16</v>
      </c>
      <c r="BK3" s="1117" t="s">
        <v>17</v>
      </c>
      <c r="BL3" s="1121" t="s">
        <v>18</v>
      </c>
      <c r="BM3" s="1122">
        <v>1</v>
      </c>
      <c r="BN3" s="1123">
        <v>2</v>
      </c>
      <c r="BO3" s="1098">
        <v>3</v>
      </c>
      <c r="BP3" s="1121" t="s">
        <v>19</v>
      </c>
      <c r="BQ3" s="1121">
        <v>4</v>
      </c>
      <c r="BR3" s="1117">
        <v>5</v>
      </c>
      <c r="BS3" s="1118" t="s">
        <v>19</v>
      </c>
      <c r="BT3" s="1098">
        <v>6</v>
      </c>
      <c r="BU3" s="1117">
        <v>7</v>
      </c>
      <c r="BV3" s="1124" t="s">
        <v>19</v>
      </c>
      <c r="BW3" s="1123" t="s">
        <v>15</v>
      </c>
      <c r="BX3" s="1116" t="s">
        <v>16</v>
      </c>
      <c r="BY3" s="1098" t="s">
        <v>17</v>
      </c>
      <c r="BZ3" s="1125" t="s">
        <v>18</v>
      </c>
      <c r="CA3" s="1122">
        <v>1</v>
      </c>
      <c r="CB3" s="1123">
        <v>2</v>
      </c>
      <c r="CC3" s="1801">
        <v>3</v>
      </c>
      <c r="CD3" s="1791" t="s">
        <v>19</v>
      </c>
      <c r="CE3" s="1812">
        <v>4</v>
      </c>
      <c r="CF3" s="1791" t="s">
        <v>19</v>
      </c>
      <c r="CG3" s="1123">
        <v>5</v>
      </c>
      <c r="CH3" s="1118" t="s">
        <v>19</v>
      </c>
      <c r="CI3" s="1123" t="s">
        <v>15</v>
      </c>
      <c r="CJ3" s="1121" t="s">
        <v>16</v>
      </c>
      <c r="CK3" s="1117" t="s">
        <v>17</v>
      </c>
      <c r="CL3" s="1124" t="s">
        <v>18</v>
      </c>
    </row>
    <row r="4" spans="3:108" s="1127" customFormat="1" ht="18" customHeight="1" x14ac:dyDescent="0.2">
      <c r="C4" s="1128" t="s">
        <v>20</v>
      </c>
      <c r="D4" s="1074">
        <v>22</v>
      </c>
      <c r="E4" s="1073">
        <v>33</v>
      </c>
      <c r="F4" s="1129" t="s">
        <v>21</v>
      </c>
      <c r="G4" s="1074" t="s">
        <v>21</v>
      </c>
      <c r="H4" s="1130" t="s">
        <v>21</v>
      </c>
      <c r="I4" s="1131">
        <v>25.5</v>
      </c>
      <c r="J4" s="1072" t="s">
        <v>21</v>
      </c>
      <c r="K4" s="1132" t="s">
        <v>21</v>
      </c>
      <c r="L4" s="1073" t="s">
        <v>21</v>
      </c>
      <c r="M4" s="1072" t="s">
        <v>21</v>
      </c>
      <c r="N4" s="1131">
        <v>26.5</v>
      </c>
      <c r="O4" s="1072" t="s">
        <v>21</v>
      </c>
      <c r="P4" s="1132" t="s">
        <v>21</v>
      </c>
      <c r="Q4" s="1130" t="s">
        <v>21</v>
      </c>
      <c r="R4" s="1078" t="s">
        <v>21</v>
      </c>
      <c r="S4" s="1072" t="s">
        <v>21</v>
      </c>
      <c r="T4" s="1131">
        <v>26</v>
      </c>
      <c r="U4" s="1072" t="s">
        <v>21</v>
      </c>
      <c r="V4" s="1133" t="s">
        <v>21</v>
      </c>
      <c r="W4" s="1075">
        <v>22.5</v>
      </c>
      <c r="X4" s="1130" t="s">
        <v>21</v>
      </c>
      <c r="Y4" s="1072" t="s">
        <v>21</v>
      </c>
      <c r="Z4" s="1132" t="s">
        <v>21</v>
      </c>
      <c r="AA4" s="1130" t="s">
        <v>21</v>
      </c>
      <c r="AB4" s="1131">
        <v>24.5</v>
      </c>
      <c r="AC4" s="1072" t="s">
        <v>21</v>
      </c>
      <c r="AD4" s="1133" t="s">
        <v>21</v>
      </c>
      <c r="AE4" s="1074">
        <v>22</v>
      </c>
      <c r="AF4" s="1130" t="s">
        <v>21</v>
      </c>
      <c r="AG4" s="1072" t="s">
        <v>21</v>
      </c>
      <c r="AH4" s="1072" t="s">
        <v>21</v>
      </c>
      <c r="AI4" s="1132" t="s">
        <v>21</v>
      </c>
      <c r="AJ4" s="1130" t="s">
        <v>21</v>
      </c>
      <c r="AK4" s="1072" t="s">
        <v>21</v>
      </c>
      <c r="AL4" s="1132" t="s">
        <v>21</v>
      </c>
      <c r="AM4" s="1076" t="s">
        <v>21</v>
      </c>
      <c r="AN4" s="1073" t="s">
        <v>21</v>
      </c>
      <c r="AO4" s="1130" t="s">
        <v>21</v>
      </c>
      <c r="AP4" s="1131">
        <v>22.5</v>
      </c>
      <c r="AQ4" s="1072" t="s">
        <v>21</v>
      </c>
      <c r="AR4" s="1132" t="s">
        <v>21</v>
      </c>
      <c r="AS4" s="1076">
        <v>25</v>
      </c>
      <c r="AT4" s="1130" t="s">
        <v>21</v>
      </c>
      <c r="AU4" s="1132" t="s">
        <v>21</v>
      </c>
      <c r="AV4" s="1074" t="s">
        <v>21</v>
      </c>
      <c r="AW4" s="1131">
        <v>25.5</v>
      </c>
      <c r="AX4" s="1074" t="s">
        <v>21</v>
      </c>
      <c r="AY4" s="1134" t="s">
        <v>21</v>
      </c>
      <c r="AZ4" s="1130" t="s">
        <v>21</v>
      </c>
      <c r="BA4" s="1135" t="s">
        <v>21</v>
      </c>
      <c r="BB4" s="1072" t="s">
        <v>21</v>
      </c>
      <c r="BC4" s="1131">
        <v>25.5</v>
      </c>
      <c r="BD4" s="1072" t="s">
        <v>21</v>
      </c>
      <c r="BE4" s="1132" t="s">
        <v>21</v>
      </c>
      <c r="BF4" s="1077">
        <v>21.5</v>
      </c>
      <c r="BG4" s="1078" t="s">
        <v>21</v>
      </c>
      <c r="BH4" s="1134" t="s">
        <v>21</v>
      </c>
      <c r="BI4" s="1129" t="s">
        <v>21</v>
      </c>
      <c r="BJ4" s="1136">
        <v>25.5</v>
      </c>
      <c r="BK4" s="1078" t="s">
        <v>21</v>
      </c>
      <c r="BL4" s="1137" t="s">
        <v>21</v>
      </c>
      <c r="BM4" s="1076">
        <v>23.5</v>
      </c>
      <c r="BN4" s="1130" t="s">
        <v>21</v>
      </c>
      <c r="BO4" s="1072" t="s">
        <v>21</v>
      </c>
      <c r="BP4" s="1135" t="s">
        <v>21</v>
      </c>
      <c r="BQ4" s="1137" t="s">
        <v>21</v>
      </c>
      <c r="BR4" s="1072" t="s">
        <v>21</v>
      </c>
      <c r="BS4" s="1138" t="s">
        <v>21</v>
      </c>
      <c r="BT4" s="1076" t="s">
        <v>21</v>
      </c>
      <c r="BU4" s="1078" t="s">
        <v>21</v>
      </c>
      <c r="BV4" s="1138" t="s">
        <v>21</v>
      </c>
      <c r="BW4" s="1129" t="s">
        <v>21</v>
      </c>
      <c r="BX4" s="1139">
        <v>25.5</v>
      </c>
      <c r="BY4" s="1072" t="s">
        <v>21</v>
      </c>
      <c r="BZ4" s="1140" t="s">
        <v>21</v>
      </c>
      <c r="CA4" s="1075">
        <v>23.5</v>
      </c>
      <c r="CB4" s="1073" t="s">
        <v>21</v>
      </c>
      <c r="CC4" s="1802" t="s">
        <v>21</v>
      </c>
      <c r="CD4" s="1792" t="s">
        <v>21</v>
      </c>
      <c r="CE4" s="1813" t="s">
        <v>21</v>
      </c>
      <c r="CF4" s="1273" t="s">
        <v>21</v>
      </c>
      <c r="CG4" s="1130" t="s">
        <v>21</v>
      </c>
      <c r="CH4" s="1138" t="s">
        <v>21</v>
      </c>
      <c r="CI4" s="1129" t="s">
        <v>21</v>
      </c>
      <c r="CJ4" s="1139">
        <v>25</v>
      </c>
      <c r="CK4" s="1078" t="s">
        <v>21</v>
      </c>
      <c r="CL4" s="1138" t="s">
        <v>21</v>
      </c>
    </row>
    <row r="5" spans="3:108" s="1141" customFormat="1" ht="18" customHeight="1" x14ac:dyDescent="0.2">
      <c r="C5" s="1142" t="s">
        <v>703</v>
      </c>
      <c r="D5" s="1143">
        <v>3</v>
      </c>
      <c r="E5" s="1144">
        <v>3.5</v>
      </c>
      <c r="F5" s="1145">
        <v>2.5</v>
      </c>
      <c r="G5" s="1143">
        <v>4</v>
      </c>
      <c r="H5" s="1145" t="s">
        <v>21</v>
      </c>
      <c r="I5" s="1146" t="s">
        <v>704</v>
      </c>
      <c r="J5" s="1147" t="s">
        <v>21</v>
      </c>
      <c r="K5" s="1148" t="s">
        <v>21</v>
      </c>
      <c r="L5" s="1144" t="s">
        <v>21</v>
      </c>
      <c r="M5" s="1147" t="s">
        <v>21</v>
      </c>
      <c r="N5" s="1146" t="s">
        <v>704</v>
      </c>
      <c r="O5" s="1147" t="s">
        <v>21</v>
      </c>
      <c r="P5" s="1148" t="s">
        <v>21</v>
      </c>
      <c r="Q5" s="1145" t="s">
        <v>704</v>
      </c>
      <c r="R5" s="1147" t="s">
        <v>704</v>
      </c>
      <c r="S5" s="1147" t="s">
        <v>21</v>
      </c>
      <c r="T5" s="1146" t="s">
        <v>704</v>
      </c>
      <c r="U5" s="1147" t="s">
        <v>21</v>
      </c>
      <c r="V5" s="1149" t="s">
        <v>21</v>
      </c>
      <c r="W5" s="1150">
        <v>2.5</v>
      </c>
      <c r="X5" s="1145">
        <v>3</v>
      </c>
      <c r="Y5" s="1147">
        <v>3.5</v>
      </c>
      <c r="Z5" s="1148" t="s">
        <v>704</v>
      </c>
      <c r="AA5" s="1145" t="s">
        <v>21</v>
      </c>
      <c r="AB5" s="1146" t="s">
        <v>704</v>
      </c>
      <c r="AC5" s="1147" t="s">
        <v>21</v>
      </c>
      <c r="AD5" s="1149" t="s">
        <v>21</v>
      </c>
      <c r="AE5" s="1143">
        <v>3</v>
      </c>
      <c r="AF5" s="1145">
        <v>4.5</v>
      </c>
      <c r="AG5" s="1147" t="s">
        <v>704</v>
      </c>
      <c r="AH5" s="1147">
        <v>4.5</v>
      </c>
      <c r="AI5" s="1148" t="s">
        <v>704</v>
      </c>
      <c r="AJ5" s="1145">
        <v>3</v>
      </c>
      <c r="AK5" s="1147">
        <v>4.5</v>
      </c>
      <c r="AL5" s="1148" t="s">
        <v>704</v>
      </c>
      <c r="AM5" s="1151" t="s">
        <v>704</v>
      </c>
      <c r="AN5" s="1144" t="s">
        <v>704</v>
      </c>
      <c r="AO5" s="1145" t="s">
        <v>21</v>
      </c>
      <c r="AP5" s="1146" t="s">
        <v>704</v>
      </c>
      <c r="AQ5" s="1147" t="s">
        <v>21</v>
      </c>
      <c r="AR5" s="1148" t="s">
        <v>21</v>
      </c>
      <c r="AS5" s="1151">
        <v>2</v>
      </c>
      <c r="AT5" s="1145">
        <v>2</v>
      </c>
      <c r="AU5" s="1148">
        <v>3</v>
      </c>
      <c r="AV5" s="1143" t="s">
        <v>21</v>
      </c>
      <c r="AW5" s="1146">
        <v>62</v>
      </c>
      <c r="AX5" s="1143" t="s">
        <v>21</v>
      </c>
      <c r="AY5" s="1148" t="s">
        <v>21</v>
      </c>
      <c r="AZ5" s="1145">
        <v>2</v>
      </c>
      <c r="BA5" s="1152">
        <v>3.5</v>
      </c>
      <c r="BB5" s="1147" t="s">
        <v>21</v>
      </c>
      <c r="BC5" s="1146" t="s">
        <v>704</v>
      </c>
      <c r="BD5" s="1147" t="s">
        <v>21</v>
      </c>
      <c r="BE5" s="1148" t="s">
        <v>21</v>
      </c>
      <c r="BF5" s="1153">
        <v>2</v>
      </c>
      <c r="BG5" s="1147">
        <v>3</v>
      </c>
      <c r="BH5" s="1148" t="s">
        <v>704</v>
      </c>
      <c r="BI5" s="1145" t="s">
        <v>21</v>
      </c>
      <c r="BJ5" s="1146" t="s">
        <v>704</v>
      </c>
      <c r="BK5" s="1147" t="s">
        <v>21</v>
      </c>
      <c r="BL5" s="1152" t="s">
        <v>21</v>
      </c>
      <c r="BM5" s="1151">
        <v>2.5</v>
      </c>
      <c r="BN5" s="1145">
        <v>2.5</v>
      </c>
      <c r="BO5" s="1147">
        <v>4.5</v>
      </c>
      <c r="BP5" s="1152" t="s">
        <v>704</v>
      </c>
      <c r="BQ5" s="1152">
        <v>2.5</v>
      </c>
      <c r="BR5" s="1147">
        <v>4</v>
      </c>
      <c r="BS5" s="1154" t="s">
        <v>704</v>
      </c>
      <c r="BT5" s="1151">
        <v>2.5</v>
      </c>
      <c r="BU5" s="1147">
        <v>4.5</v>
      </c>
      <c r="BV5" s="1154" t="s">
        <v>704</v>
      </c>
      <c r="BW5" s="1145" t="s">
        <v>21</v>
      </c>
      <c r="BX5" s="1155" t="s">
        <v>704</v>
      </c>
      <c r="BY5" s="1147" t="s">
        <v>21</v>
      </c>
      <c r="BZ5" s="1156" t="s">
        <v>21</v>
      </c>
      <c r="CA5" s="1150">
        <v>2</v>
      </c>
      <c r="CB5" s="1144">
        <v>2</v>
      </c>
      <c r="CC5" s="1803" t="s">
        <v>21</v>
      </c>
      <c r="CD5" s="1159" t="s">
        <v>704</v>
      </c>
      <c r="CE5" s="1814" t="s">
        <v>21</v>
      </c>
      <c r="CF5" s="1166" t="s">
        <v>704</v>
      </c>
      <c r="CG5" s="1145">
        <v>3.5</v>
      </c>
      <c r="CH5" s="1154" t="s">
        <v>704</v>
      </c>
      <c r="CI5" s="1145" t="s">
        <v>21</v>
      </c>
      <c r="CJ5" s="1155" t="s">
        <v>704</v>
      </c>
      <c r="CK5" s="1147" t="s">
        <v>21</v>
      </c>
      <c r="CL5" s="1154" t="s">
        <v>21</v>
      </c>
    </row>
    <row r="6" spans="3:108" s="1127" customFormat="1" ht="18" customHeight="1" x14ac:dyDescent="0.2">
      <c r="C6" s="1871" t="s">
        <v>22</v>
      </c>
      <c r="D6" s="1872">
        <v>7.2</v>
      </c>
      <c r="E6" s="1873">
        <v>7.5</v>
      </c>
      <c r="F6" s="1874">
        <v>7.1</v>
      </c>
      <c r="G6" s="1872">
        <v>7</v>
      </c>
      <c r="H6" s="1874" t="s">
        <v>21</v>
      </c>
      <c r="I6" s="1875">
        <v>6.4</v>
      </c>
      <c r="J6" s="1876" t="s">
        <v>21</v>
      </c>
      <c r="K6" s="1877" t="s">
        <v>21</v>
      </c>
      <c r="L6" s="1873" t="s">
        <v>21</v>
      </c>
      <c r="M6" s="1875" t="s">
        <v>21</v>
      </c>
      <c r="N6" s="1878">
        <v>6.7</v>
      </c>
      <c r="O6" s="1876" t="s">
        <v>21</v>
      </c>
      <c r="P6" s="1877" t="s">
        <v>21</v>
      </c>
      <c r="Q6" s="1879">
        <v>6.4</v>
      </c>
      <c r="R6" s="1878">
        <v>6.7</v>
      </c>
      <c r="S6" s="1875" t="s">
        <v>21</v>
      </c>
      <c r="T6" s="1878">
        <v>6.7</v>
      </c>
      <c r="U6" s="1878" t="s">
        <v>21</v>
      </c>
      <c r="V6" s="1880" t="s">
        <v>21</v>
      </c>
      <c r="W6" s="1881">
        <v>7.3</v>
      </c>
      <c r="X6" s="1874">
        <v>7.2</v>
      </c>
      <c r="Y6" s="1876">
        <v>7.1</v>
      </c>
      <c r="Z6" s="1882">
        <v>6.7</v>
      </c>
      <c r="AA6" s="1883" t="s">
        <v>21</v>
      </c>
      <c r="AB6" s="1878">
        <v>7.1</v>
      </c>
      <c r="AC6" s="1878" t="s">
        <v>21</v>
      </c>
      <c r="AD6" s="1880" t="s">
        <v>21</v>
      </c>
      <c r="AE6" s="1872">
        <v>7.3</v>
      </c>
      <c r="AF6" s="1874">
        <v>7.1</v>
      </c>
      <c r="AG6" s="1875">
        <v>6.7</v>
      </c>
      <c r="AH6" s="1876">
        <v>6.9</v>
      </c>
      <c r="AI6" s="1882">
        <v>7</v>
      </c>
      <c r="AJ6" s="1874">
        <v>7.1</v>
      </c>
      <c r="AK6" s="1876">
        <v>7.1</v>
      </c>
      <c r="AL6" s="1882">
        <v>6.9</v>
      </c>
      <c r="AM6" s="1884">
        <v>6.7</v>
      </c>
      <c r="AN6" s="1885">
        <v>7.1</v>
      </c>
      <c r="AO6" s="1879" t="s">
        <v>21</v>
      </c>
      <c r="AP6" s="1875">
        <v>7</v>
      </c>
      <c r="AQ6" s="1878" t="s">
        <v>21</v>
      </c>
      <c r="AR6" s="1877" t="s">
        <v>21</v>
      </c>
      <c r="AS6" s="1886">
        <v>7.2</v>
      </c>
      <c r="AT6" s="1874">
        <v>7.2</v>
      </c>
      <c r="AU6" s="1877">
        <v>7.2</v>
      </c>
      <c r="AV6" s="1887" t="s">
        <v>21</v>
      </c>
      <c r="AW6" s="1878">
        <v>6.4</v>
      </c>
      <c r="AX6" s="1887" t="s">
        <v>21</v>
      </c>
      <c r="AY6" s="1877" t="s">
        <v>21</v>
      </c>
      <c r="AZ6" s="1874">
        <v>7.2</v>
      </c>
      <c r="BA6" s="1888">
        <v>7.3</v>
      </c>
      <c r="BB6" s="1878" t="s">
        <v>21</v>
      </c>
      <c r="BC6" s="1878">
        <v>6.8</v>
      </c>
      <c r="BD6" s="1878" t="s">
        <v>21</v>
      </c>
      <c r="BE6" s="1877" t="s">
        <v>21</v>
      </c>
      <c r="BF6" s="1889">
        <v>7.2</v>
      </c>
      <c r="BG6" s="1876">
        <v>7</v>
      </c>
      <c r="BH6" s="1877">
        <v>6.8</v>
      </c>
      <c r="BI6" s="1874" t="s">
        <v>21</v>
      </c>
      <c r="BJ6" s="1876">
        <v>6.8</v>
      </c>
      <c r="BK6" s="1878" t="s">
        <v>21</v>
      </c>
      <c r="BL6" s="1888" t="s">
        <v>21</v>
      </c>
      <c r="BM6" s="1886">
        <v>7.3</v>
      </c>
      <c r="BN6" s="1874">
        <v>7.2</v>
      </c>
      <c r="BO6" s="1876">
        <v>7.2</v>
      </c>
      <c r="BP6" s="1890">
        <v>6.5</v>
      </c>
      <c r="BQ6" s="1888">
        <v>7.2</v>
      </c>
      <c r="BR6" s="1876">
        <v>7</v>
      </c>
      <c r="BS6" s="1891">
        <v>6.4</v>
      </c>
      <c r="BT6" s="1886">
        <v>7.2</v>
      </c>
      <c r="BU6" s="1876">
        <v>7.2</v>
      </c>
      <c r="BV6" s="1891">
        <v>6.7</v>
      </c>
      <c r="BW6" s="1879" t="s">
        <v>21</v>
      </c>
      <c r="BX6" s="1892">
        <v>6.6</v>
      </c>
      <c r="BY6" s="1876" t="s">
        <v>21</v>
      </c>
      <c r="BZ6" s="1893" t="s">
        <v>21</v>
      </c>
      <c r="CA6" s="1881">
        <v>7.2</v>
      </c>
      <c r="CB6" s="1873">
        <v>7</v>
      </c>
      <c r="CC6" s="1804" t="s">
        <v>21</v>
      </c>
      <c r="CD6" s="1793">
        <v>6.3</v>
      </c>
      <c r="CE6" s="1815" t="s">
        <v>21</v>
      </c>
      <c r="CF6" s="1894">
        <v>6.4</v>
      </c>
      <c r="CG6" s="1874">
        <v>7</v>
      </c>
      <c r="CH6" s="1895">
        <v>6.4</v>
      </c>
      <c r="CI6" s="1874" t="s">
        <v>21</v>
      </c>
      <c r="CJ6" s="1872">
        <v>6.5</v>
      </c>
      <c r="CK6" s="1876" t="s">
        <v>21</v>
      </c>
      <c r="CL6" s="1896" t="s">
        <v>21</v>
      </c>
    </row>
    <row r="7" spans="3:108" s="1157" customFormat="1" ht="18" customHeight="1" x14ac:dyDescent="0.2">
      <c r="C7" s="1158" t="s">
        <v>308</v>
      </c>
      <c r="D7" s="1159">
        <v>170</v>
      </c>
      <c r="E7" s="1160">
        <v>130</v>
      </c>
      <c r="F7" s="1161">
        <v>170</v>
      </c>
      <c r="G7" s="1159">
        <v>89</v>
      </c>
      <c r="H7" s="1161" t="s">
        <v>21</v>
      </c>
      <c r="I7" s="1162">
        <v>1.3</v>
      </c>
      <c r="J7" s="1163" t="s">
        <v>21</v>
      </c>
      <c r="K7" s="1500">
        <v>1.3</v>
      </c>
      <c r="L7" s="1160" t="s">
        <v>21</v>
      </c>
      <c r="M7" s="1163" t="s">
        <v>21</v>
      </c>
      <c r="N7" s="1162">
        <v>1.6</v>
      </c>
      <c r="O7" s="1163" t="s">
        <v>21</v>
      </c>
      <c r="P7" s="1500">
        <v>1.6</v>
      </c>
      <c r="Q7" s="1164">
        <v>5.5</v>
      </c>
      <c r="R7" s="1163">
        <v>4.2</v>
      </c>
      <c r="S7" s="1163" t="s">
        <v>21</v>
      </c>
      <c r="T7" s="1162">
        <v>1.8</v>
      </c>
      <c r="U7" s="1163" t="s">
        <v>21</v>
      </c>
      <c r="V7" s="1500">
        <v>1.8</v>
      </c>
      <c r="W7" s="1165">
        <v>180</v>
      </c>
      <c r="X7" s="1161">
        <v>140</v>
      </c>
      <c r="Y7" s="1163">
        <v>110</v>
      </c>
      <c r="Z7" s="1166">
        <v>2.2000000000000002</v>
      </c>
      <c r="AA7" s="1161" t="s">
        <v>21</v>
      </c>
      <c r="AB7" s="1162" t="s">
        <v>720</v>
      </c>
      <c r="AC7" s="1163" t="s">
        <v>21</v>
      </c>
      <c r="AD7" s="1500" t="s">
        <v>720</v>
      </c>
      <c r="AE7" s="1159">
        <v>160</v>
      </c>
      <c r="AF7" s="1161">
        <v>99</v>
      </c>
      <c r="AG7" s="1163">
        <v>3.5</v>
      </c>
      <c r="AH7" s="1163">
        <v>110</v>
      </c>
      <c r="AI7" s="1166">
        <v>3.8</v>
      </c>
      <c r="AJ7" s="1161">
        <v>160</v>
      </c>
      <c r="AK7" s="1163">
        <v>88</v>
      </c>
      <c r="AL7" s="1166">
        <v>1.8</v>
      </c>
      <c r="AM7" s="1164">
        <v>1</v>
      </c>
      <c r="AN7" s="1160">
        <v>0.6</v>
      </c>
      <c r="AO7" s="1161" t="s">
        <v>21</v>
      </c>
      <c r="AP7" s="1162">
        <v>0.8</v>
      </c>
      <c r="AQ7" s="1163" t="s">
        <v>21</v>
      </c>
      <c r="AR7" s="1500">
        <v>0.8</v>
      </c>
      <c r="AS7" s="1167">
        <v>240</v>
      </c>
      <c r="AT7" s="1161">
        <v>200</v>
      </c>
      <c r="AU7" s="1166">
        <v>110</v>
      </c>
      <c r="AV7" s="1159" t="s">
        <v>21</v>
      </c>
      <c r="AW7" s="1162">
        <v>4.3</v>
      </c>
      <c r="AX7" s="1159" t="s">
        <v>21</v>
      </c>
      <c r="AY7" s="1500">
        <v>4.3</v>
      </c>
      <c r="AZ7" s="1161">
        <v>230</v>
      </c>
      <c r="BA7" s="1168">
        <v>130</v>
      </c>
      <c r="BB7" s="1163" t="s">
        <v>21</v>
      </c>
      <c r="BC7" s="1162">
        <v>3.3</v>
      </c>
      <c r="BD7" s="1163" t="s">
        <v>21</v>
      </c>
      <c r="BE7" s="1500">
        <v>3.3</v>
      </c>
      <c r="BF7" s="1169">
        <v>210</v>
      </c>
      <c r="BG7" s="1163">
        <v>130</v>
      </c>
      <c r="BH7" s="1166">
        <v>1.2</v>
      </c>
      <c r="BI7" s="1161" t="s">
        <v>21</v>
      </c>
      <c r="BJ7" s="1162">
        <v>0.6</v>
      </c>
      <c r="BK7" s="1163" t="s">
        <v>21</v>
      </c>
      <c r="BL7" s="1500">
        <v>0.6</v>
      </c>
      <c r="BM7" s="1164">
        <v>180</v>
      </c>
      <c r="BN7" s="1161">
        <v>210</v>
      </c>
      <c r="BO7" s="1163">
        <v>79</v>
      </c>
      <c r="BP7" s="1168">
        <v>1.7</v>
      </c>
      <c r="BQ7" s="1168">
        <v>210</v>
      </c>
      <c r="BR7" s="1163">
        <v>110</v>
      </c>
      <c r="BS7" s="1170">
        <v>4.3</v>
      </c>
      <c r="BT7" s="1164">
        <v>180</v>
      </c>
      <c r="BU7" s="1163">
        <v>83</v>
      </c>
      <c r="BV7" s="1170">
        <v>1.6</v>
      </c>
      <c r="BW7" s="1161" t="s">
        <v>21</v>
      </c>
      <c r="BX7" s="1171">
        <v>3.7</v>
      </c>
      <c r="BY7" s="1163" t="s">
        <v>21</v>
      </c>
      <c r="BZ7" s="1500">
        <v>3.7</v>
      </c>
      <c r="CA7" s="1165">
        <v>230</v>
      </c>
      <c r="CB7" s="1160">
        <v>200</v>
      </c>
      <c r="CC7" s="1803" t="s">
        <v>21</v>
      </c>
      <c r="CD7" s="1159">
        <v>1.9</v>
      </c>
      <c r="CE7" s="1814" t="s">
        <v>21</v>
      </c>
      <c r="CF7" s="1166">
        <v>2.5</v>
      </c>
      <c r="CG7" s="1161">
        <v>83</v>
      </c>
      <c r="CH7" s="1170">
        <v>5.2</v>
      </c>
      <c r="CI7" s="1161" t="s">
        <v>21</v>
      </c>
      <c r="CJ7" s="1171" t="s">
        <v>720</v>
      </c>
      <c r="CK7" s="1163" t="s">
        <v>21</v>
      </c>
      <c r="CL7" s="1246" t="s">
        <v>720</v>
      </c>
      <c r="CM7" s="1172"/>
      <c r="CN7" s="1172"/>
      <c r="CO7" s="1172"/>
      <c r="CP7" s="1172"/>
      <c r="CQ7" s="1172"/>
      <c r="CR7" s="1172"/>
      <c r="CS7" s="1172"/>
      <c r="CT7" s="1172"/>
      <c r="CU7" s="1172"/>
      <c r="CV7" s="1172"/>
      <c r="CW7" s="1172"/>
      <c r="CX7" s="1172"/>
      <c r="CY7" s="1172"/>
      <c r="CZ7" s="1172"/>
      <c r="DA7" s="1172"/>
    </row>
    <row r="8" spans="3:108" s="1157" customFormat="1" ht="18" customHeight="1" x14ac:dyDescent="0.2">
      <c r="C8" s="1158" t="s">
        <v>309</v>
      </c>
      <c r="D8" s="1173" t="s">
        <v>21</v>
      </c>
      <c r="E8" s="1174" t="s">
        <v>21</v>
      </c>
      <c r="F8" s="1175" t="s">
        <v>21</v>
      </c>
      <c r="G8" s="1173" t="s">
        <v>21</v>
      </c>
      <c r="H8" s="1175" t="s">
        <v>21</v>
      </c>
      <c r="I8" s="1176">
        <v>1</v>
      </c>
      <c r="J8" s="1177" t="s">
        <v>21</v>
      </c>
      <c r="K8" s="1500">
        <v>1</v>
      </c>
      <c r="L8" s="1174" t="s">
        <v>21</v>
      </c>
      <c r="M8" s="1177" t="s">
        <v>21</v>
      </c>
      <c r="N8" s="1176">
        <v>1.3</v>
      </c>
      <c r="O8" s="1177" t="s">
        <v>21</v>
      </c>
      <c r="P8" s="1500">
        <v>1.3</v>
      </c>
      <c r="Q8" s="1167">
        <v>1.6</v>
      </c>
      <c r="R8" s="1177">
        <v>1.4</v>
      </c>
      <c r="S8" s="1177" t="s">
        <v>21</v>
      </c>
      <c r="T8" s="1176">
        <v>1.4</v>
      </c>
      <c r="U8" s="1177" t="s">
        <v>21</v>
      </c>
      <c r="V8" s="1500">
        <v>1.4</v>
      </c>
      <c r="W8" s="1165" t="s">
        <v>21</v>
      </c>
      <c r="X8" s="1175" t="s">
        <v>21</v>
      </c>
      <c r="Y8" s="1177" t="s">
        <v>21</v>
      </c>
      <c r="Z8" s="1179">
        <v>1</v>
      </c>
      <c r="AA8" s="1175" t="s">
        <v>21</v>
      </c>
      <c r="AB8" s="1176" t="s">
        <v>720</v>
      </c>
      <c r="AC8" s="1177" t="s">
        <v>21</v>
      </c>
      <c r="AD8" s="1500" t="s">
        <v>720</v>
      </c>
      <c r="AE8" s="1173" t="s">
        <v>21</v>
      </c>
      <c r="AF8" s="1175" t="s">
        <v>21</v>
      </c>
      <c r="AG8" s="1177">
        <v>1.1000000000000001</v>
      </c>
      <c r="AH8" s="1177" t="s">
        <v>21</v>
      </c>
      <c r="AI8" s="1179">
        <v>1.6</v>
      </c>
      <c r="AJ8" s="1175" t="s">
        <v>21</v>
      </c>
      <c r="AK8" s="1177" t="s">
        <v>21</v>
      </c>
      <c r="AL8" s="1179">
        <v>0.6</v>
      </c>
      <c r="AM8" s="1167">
        <v>0.8</v>
      </c>
      <c r="AN8" s="1174">
        <v>0.6</v>
      </c>
      <c r="AO8" s="1175" t="s">
        <v>21</v>
      </c>
      <c r="AP8" s="1176">
        <v>0.7</v>
      </c>
      <c r="AQ8" s="1177" t="s">
        <v>21</v>
      </c>
      <c r="AR8" s="1500">
        <v>0.7</v>
      </c>
      <c r="AS8" s="1167" t="s">
        <v>21</v>
      </c>
      <c r="AT8" s="1175" t="s">
        <v>21</v>
      </c>
      <c r="AU8" s="1179" t="s">
        <v>21</v>
      </c>
      <c r="AV8" s="1173" t="s">
        <v>21</v>
      </c>
      <c r="AW8" s="1176">
        <v>2.8</v>
      </c>
      <c r="AX8" s="1173" t="s">
        <v>21</v>
      </c>
      <c r="AY8" s="1500">
        <v>2.8</v>
      </c>
      <c r="AZ8" s="1175" t="s">
        <v>21</v>
      </c>
      <c r="BA8" s="1180" t="s">
        <v>21</v>
      </c>
      <c r="BB8" s="1177" t="s">
        <v>21</v>
      </c>
      <c r="BC8" s="1176">
        <v>1.2</v>
      </c>
      <c r="BD8" s="1177" t="s">
        <v>21</v>
      </c>
      <c r="BE8" s="1500">
        <v>1.2</v>
      </c>
      <c r="BF8" s="1181" t="s">
        <v>21</v>
      </c>
      <c r="BG8" s="1177" t="s">
        <v>21</v>
      </c>
      <c r="BH8" s="1179">
        <v>0.9</v>
      </c>
      <c r="BI8" s="1175" t="s">
        <v>21</v>
      </c>
      <c r="BJ8" s="1176">
        <v>0.6</v>
      </c>
      <c r="BK8" s="1177" t="s">
        <v>21</v>
      </c>
      <c r="BL8" s="1500">
        <v>0.6</v>
      </c>
      <c r="BM8" s="1167" t="s">
        <v>21</v>
      </c>
      <c r="BN8" s="1175" t="s">
        <v>21</v>
      </c>
      <c r="BO8" s="1177" t="s">
        <v>21</v>
      </c>
      <c r="BP8" s="1180">
        <v>0.8</v>
      </c>
      <c r="BQ8" s="1180" t="s">
        <v>21</v>
      </c>
      <c r="BR8" s="1177" t="s">
        <v>21</v>
      </c>
      <c r="BS8" s="1182">
        <v>1.2</v>
      </c>
      <c r="BT8" s="1167" t="s">
        <v>21</v>
      </c>
      <c r="BU8" s="1177" t="s">
        <v>21</v>
      </c>
      <c r="BV8" s="1182">
        <v>0.6</v>
      </c>
      <c r="BW8" s="1175" t="s">
        <v>21</v>
      </c>
      <c r="BX8" s="1183">
        <v>1.2</v>
      </c>
      <c r="BY8" s="1177" t="s">
        <v>21</v>
      </c>
      <c r="BZ8" s="1500">
        <v>1.2</v>
      </c>
      <c r="CA8" s="1178" t="s">
        <v>21</v>
      </c>
      <c r="CB8" s="1174" t="s">
        <v>21</v>
      </c>
      <c r="CC8" s="1803" t="s">
        <v>21</v>
      </c>
      <c r="CD8" s="1159">
        <v>0.7</v>
      </c>
      <c r="CE8" s="1814" t="s">
        <v>21</v>
      </c>
      <c r="CF8" s="1166">
        <v>0.6</v>
      </c>
      <c r="CG8" s="1175" t="s">
        <v>21</v>
      </c>
      <c r="CH8" s="1182">
        <v>0.8</v>
      </c>
      <c r="CI8" s="1175" t="s">
        <v>21</v>
      </c>
      <c r="CJ8" s="1183" t="s">
        <v>720</v>
      </c>
      <c r="CK8" s="1177" t="s">
        <v>21</v>
      </c>
      <c r="CL8" s="1246" t="s">
        <v>720</v>
      </c>
      <c r="CM8" s="1172"/>
      <c r="CN8" s="1172"/>
      <c r="CO8" s="1172"/>
      <c r="CP8" s="1172"/>
      <c r="CQ8" s="1172"/>
      <c r="CR8" s="1172"/>
      <c r="CS8" s="1172"/>
      <c r="CT8" s="1172"/>
      <c r="CU8" s="1172"/>
      <c r="CV8" s="1172"/>
      <c r="CW8" s="1172"/>
      <c r="CX8" s="1172"/>
      <c r="CY8" s="1172"/>
      <c r="CZ8" s="1172"/>
      <c r="DA8" s="1172"/>
    </row>
    <row r="9" spans="3:108" s="1157" customFormat="1" ht="18" customHeight="1" x14ac:dyDescent="0.2">
      <c r="C9" s="1158" t="s">
        <v>105</v>
      </c>
      <c r="D9" s="1173" t="s">
        <v>21</v>
      </c>
      <c r="E9" s="1174" t="s">
        <v>21</v>
      </c>
      <c r="F9" s="1175" t="s">
        <v>21</v>
      </c>
      <c r="G9" s="1173">
        <v>53</v>
      </c>
      <c r="H9" s="1175" t="s">
        <v>21</v>
      </c>
      <c r="I9" s="1176" t="s">
        <v>21</v>
      </c>
      <c r="J9" s="1177" t="s">
        <v>21</v>
      </c>
      <c r="K9" s="1166" t="s">
        <v>21</v>
      </c>
      <c r="L9" s="1174" t="s">
        <v>21</v>
      </c>
      <c r="M9" s="1177" t="s">
        <v>21</v>
      </c>
      <c r="N9" s="1176" t="s">
        <v>21</v>
      </c>
      <c r="O9" s="1177" t="s">
        <v>21</v>
      </c>
      <c r="P9" s="1166" t="s">
        <v>21</v>
      </c>
      <c r="Q9" s="1167" t="s">
        <v>21</v>
      </c>
      <c r="R9" s="1184" t="s">
        <v>21</v>
      </c>
      <c r="S9" s="1177" t="s">
        <v>21</v>
      </c>
      <c r="T9" s="1176" t="s">
        <v>21</v>
      </c>
      <c r="U9" s="1177" t="s">
        <v>21</v>
      </c>
      <c r="V9" s="1166" t="s">
        <v>21</v>
      </c>
      <c r="W9" s="1165" t="s">
        <v>21</v>
      </c>
      <c r="X9" s="1175" t="s">
        <v>21</v>
      </c>
      <c r="Y9" s="1177">
        <v>81</v>
      </c>
      <c r="Z9" s="1179" t="s">
        <v>21</v>
      </c>
      <c r="AA9" s="1175" t="s">
        <v>21</v>
      </c>
      <c r="AB9" s="1176" t="s">
        <v>21</v>
      </c>
      <c r="AC9" s="1177" t="s">
        <v>21</v>
      </c>
      <c r="AD9" s="1166" t="s">
        <v>21</v>
      </c>
      <c r="AE9" s="1173" t="s">
        <v>21</v>
      </c>
      <c r="AF9" s="1175">
        <v>61</v>
      </c>
      <c r="AG9" s="1177" t="s">
        <v>21</v>
      </c>
      <c r="AH9" s="1177">
        <v>75</v>
      </c>
      <c r="AI9" s="1179" t="s">
        <v>21</v>
      </c>
      <c r="AJ9" s="1175" t="s">
        <v>21</v>
      </c>
      <c r="AK9" s="1177">
        <v>64</v>
      </c>
      <c r="AL9" s="1179" t="s">
        <v>21</v>
      </c>
      <c r="AM9" s="1167" t="s">
        <v>21</v>
      </c>
      <c r="AN9" s="1174" t="s">
        <v>21</v>
      </c>
      <c r="AO9" s="1175" t="s">
        <v>21</v>
      </c>
      <c r="AP9" s="1176" t="s">
        <v>21</v>
      </c>
      <c r="AQ9" s="1177" t="s">
        <v>21</v>
      </c>
      <c r="AR9" s="1166" t="s">
        <v>21</v>
      </c>
      <c r="AS9" s="1167" t="s">
        <v>21</v>
      </c>
      <c r="AT9" s="1175" t="s">
        <v>21</v>
      </c>
      <c r="AU9" s="1179">
        <v>62</v>
      </c>
      <c r="AV9" s="1173" t="s">
        <v>21</v>
      </c>
      <c r="AW9" s="1176" t="s">
        <v>21</v>
      </c>
      <c r="AX9" s="1173" t="s">
        <v>21</v>
      </c>
      <c r="AY9" s="1166" t="s">
        <v>21</v>
      </c>
      <c r="AZ9" s="1175" t="s">
        <v>21</v>
      </c>
      <c r="BA9" s="1180">
        <v>64</v>
      </c>
      <c r="BB9" s="1177" t="s">
        <v>21</v>
      </c>
      <c r="BC9" s="1176" t="s">
        <v>21</v>
      </c>
      <c r="BD9" s="1177" t="s">
        <v>21</v>
      </c>
      <c r="BE9" s="1166" t="s">
        <v>21</v>
      </c>
      <c r="BF9" s="1181" t="s">
        <v>21</v>
      </c>
      <c r="BG9" s="1177">
        <v>78</v>
      </c>
      <c r="BH9" s="1185" t="s">
        <v>21</v>
      </c>
      <c r="BI9" s="1186" t="s">
        <v>21</v>
      </c>
      <c r="BJ9" s="1187" t="s">
        <v>21</v>
      </c>
      <c r="BK9" s="1184" t="s">
        <v>21</v>
      </c>
      <c r="BL9" s="1168" t="s">
        <v>21</v>
      </c>
      <c r="BM9" s="1167" t="s">
        <v>21</v>
      </c>
      <c r="BN9" s="1175" t="s">
        <v>21</v>
      </c>
      <c r="BO9" s="1177">
        <v>50</v>
      </c>
      <c r="BP9" s="1180" t="s">
        <v>21</v>
      </c>
      <c r="BQ9" s="1180" t="s">
        <v>21</v>
      </c>
      <c r="BR9" s="1177">
        <v>64</v>
      </c>
      <c r="BS9" s="1182" t="s">
        <v>21</v>
      </c>
      <c r="BT9" s="1167" t="s">
        <v>21</v>
      </c>
      <c r="BU9" s="1177">
        <v>53</v>
      </c>
      <c r="BV9" s="1182" t="s">
        <v>21</v>
      </c>
      <c r="BW9" s="1175" t="s">
        <v>21</v>
      </c>
      <c r="BX9" s="1183" t="s">
        <v>21</v>
      </c>
      <c r="BY9" s="1177" t="s">
        <v>21</v>
      </c>
      <c r="BZ9" s="1166" t="s">
        <v>21</v>
      </c>
      <c r="CA9" s="1178" t="s">
        <v>21</v>
      </c>
      <c r="CB9" s="1174" t="s">
        <v>21</v>
      </c>
      <c r="CC9" s="1803" t="s">
        <v>21</v>
      </c>
      <c r="CD9" s="1159" t="s">
        <v>21</v>
      </c>
      <c r="CE9" s="1814" t="s">
        <v>21</v>
      </c>
      <c r="CF9" s="1166" t="s">
        <v>21</v>
      </c>
      <c r="CG9" s="1175">
        <v>68</v>
      </c>
      <c r="CH9" s="1182" t="s">
        <v>21</v>
      </c>
      <c r="CI9" s="1175" t="s">
        <v>21</v>
      </c>
      <c r="CJ9" s="1183" t="s">
        <v>21</v>
      </c>
      <c r="CK9" s="1177" t="s">
        <v>21</v>
      </c>
      <c r="CL9" s="1166" t="s">
        <v>21</v>
      </c>
      <c r="CM9" s="1172"/>
      <c r="CN9" s="1172"/>
      <c r="CO9" s="1172"/>
      <c r="CP9" s="1172"/>
      <c r="CQ9" s="1172"/>
      <c r="CR9" s="1172"/>
      <c r="CS9" s="1172"/>
      <c r="CT9" s="1172"/>
      <c r="CU9" s="1172"/>
      <c r="CV9" s="1172"/>
      <c r="CW9" s="1172"/>
      <c r="CX9" s="1172"/>
      <c r="CY9" s="1172"/>
      <c r="CZ9" s="1172"/>
      <c r="DA9" s="1172"/>
    </row>
    <row r="10" spans="3:108" s="1157" customFormat="1" ht="18" customHeight="1" x14ac:dyDescent="0.2">
      <c r="C10" s="1860" t="s">
        <v>352</v>
      </c>
      <c r="D10" s="1413">
        <v>160</v>
      </c>
      <c r="E10" s="1414">
        <v>110</v>
      </c>
      <c r="F10" s="1415">
        <v>160</v>
      </c>
      <c r="G10" s="1413">
        <v>54</v>
      </c>
      <c r="H10" s="1861" t="s">
        <v>21</v>
      </c>
      <c r="I10" s="1862">
        <v>1</v>
      </c>
      <c r="J10" s="1862" t="s">
        <v>21</v>
      </c>
      <c r="K10" s="1504">
        <v>1</v>
      </c>
      <c r="L10" s="1414" t="s">
        <v>21</v>
      </c>
      <c r="M10" s="1862" t="s">
        <v>21</v>
      </c>
      <c r="N10" s="1862">
        <v>1</v>
      </c>
      <c r="O10" s="1862" t="s">
        <v>21</v>
      </c>
      <c r="P10" s="1504">
        <v>1</v>
      </c>
      <c r="Q10" s="1863">
        <v>1</v>
      </c>
      <c r="R10" s="1864">
        <v>2</v>
      </c>
      <c r="S10" s="1862" t="s">
        <v>21</v>
      </c>
      <c r="T10" s="1862">
        <v>3</v>
      </c>
      <c r="U10" s="1862" t="s">
        <v>21</v>
      </c>
      <c r="V10" s="1504">
        <v>3</v>
      </c>
      <c r="W10" s="1505">
        <v>150</v>
      </c>
      <c r="X10" s="1415">
        <v>100</v>
      </c>
      <c r="Y10" s="1416">
        <v>60</v>
      </c>
      <c r="Z10" s="1865">
        <v>1</v>
      </c>
      <c r="AA10" s="1861" t="s">
        <v>21</v>
      </c>
      <c r="AB10" s="1862" t="s">
        <v>705</v>
      </c>
      <c r="AC10" s="1862" t="s">
        <v>21</v>
      </c>
      <c r="AD10" s="1504" t="s">
        <v>705</v>
      </c>
      <c r="AE10" s="1866">
        <v>170</v>
      </c>
      <c r="AF10" s="1415">
        <v>55</v>
      </c>
      <c r="AG10" s="1862">
        <v>2</v>
      </c>
      <c r="AH10" s="1416">
        <v>57</v>
      </c>
      <c r="AI10" s="1862">
        <v>2</v>
      </c>
      <c r="AJ10" s="1415">
        <v>170</v>
      </c>
      <c r="AK10" s="1416">
        <v>48</v>
      </c>
      <c r="AL10" s="1865" t="s">
        <v>705</v>
      </c>
      <c r="AM10" s="1867">
        <v>2</v>
      </c>
      <c r="AN10" s="1867" t="s">
        <v>705</v>
      </c>
      <c r="AO10" s="1868" t="s">
        <v>21</v>
      </c>
      <c r="AP10" s="1862" t="s">
        <v>705</v>
      </c>
      <c r="AQ10" s="1862" t="s">
        <v>21</v>
      </c>
      <c r="AR10" s="1504" t="s">
        <v>705</v>
      </c>
      <c r="AS10" s="1418">
        <v>210</v>
      </c>
      <c r="AT10" s="1415">
        <v>210</v>
      </c>
      <c r="AU10" s="1421">
        <v>80</v>
      </c>
      <c r="AV10" s="1862" t="s">
        <v>21</v>
      </c>
      <c r="AW10" s="1862">
        <v>10</v>
      </c>
      <c r="AX10" s="1862" t="s">
        <v>21</v>
      </c>
      <c r="AY10" s="1504">
        <v>10</v>
      </c>
      <c r="AZ10" s="1415">
        <v>200</v>
      </c>
      <c r="BA10" s="1426">
        <v>67</v>
      </c>
      <c r="BB10" s="1862" t="s">
        <v>21</v>
      </c>
      <c r="BC10" s="1862">
        <v>2</v>
      </c>
      <c r="BD10" s="1862" t="s">
        <v>21</v>
      </c>
      <c r="BE10" s="1504">
        <v>2</v>
      </c>
      <c r="BF10" s="1427">
        <v>180</v>
      </c>
      <c r="BG10" s="1416">
        <v>71</v>
      </c>
      <c r="BH10" s="1864">
        <v>2</v>
      </c>
      <c r="BI10" s="1869" t="s">
        <v>21</v>
      </c>
      <c r="BJ10" s="1864">
        <v>2</v>
      </c>
      <c r="BK10" s="1864" t="s">
        <v>21</v>
      </c>
      <c r="BL10" s="1504">
        <v>2</v>
      </c>
      <c r="BM10" s="1418">
        <v>190</v>
      </c>
      <c r="BN10" s="1415">
        <v>210</v>
      </c>
      <c r="BO10" s="1416">
        <v>52</v>
      </c>
      <c r="BP10" s="1865" t="s">
        <v>705</v>
      </c>
      <c r="BQ10" s="1426">
        <v>200</v>
      </c>
      <c r="BR10" s="1416">
        <v>61</v>
      </c>
      <c r="BS10" s="1870">
        <v>1</v>
      </c>
      <c r="BT10" s="1418">
        <v>210</v>
      </c>
      <c r="BU10" s="1416">
        <v>53</v>
      </c>
      <c r="BV10" s="1870" t="s">
        <v>705</v>
      </c>
      <c r="BW10" s="1868" t="s">
        <v>21</v>
      </c>
      <c r="BX10" s="1862">
        <v>2</v>
      </c>
      <c r="BY10" s="1862" t="s">
        <v>21</v>
      </c>
      <c r="BZ10" s="1504">
        <v>2</v>
      </c>
      <c r="CA10" s="1420">
        <v>240</v>
      </c>
      <c r="CB10" s="1414">
        <v>220</v>
      </c>
      <c r="CC10" s="1804" t="s">
        <v>21</v>
      </c>
      <c r="CD10" s="1862" t="s">
        <v>705</v>
      </c>
      <c r="CE10" s="1815" t="s">
        <v>21</v>
      </c>
      <c r="CF10" s="1862" t="s">
        <v>705</v>
      </c>
      <c r="CG10" s="1415">
        <v>57</v>
      </c>
      <c r="CH10" s="1865" t="s">
        <v>705</v>
      </c>
      <c r="CI10" s="1861" t="s">
        <v>21</v>
      </c>
      <c r="CJ10" s="1862" t="s">
        <v>705</v>
      </c>
      <c r="CK10" s="1862" t="s">
        <v>21</v>
      </c>
      <c r="CL10" s="1504" t="s">
        <v>705</v>
      </c>
      <c r="CM10" s="1141"/>
      <c r="CN10" s="1141"/>
      <c r="CO10" s="1141"/>
      <c r="CP10" s="1141"/>
      <c r="CQ10" s="1141"/>
      <c r="CR10" s="1141"/>
      <c r="CS10" s="1141"/>
      <c r="CT10" s="1141"/>
      <c r="CU10" s="1141"/>
      <c r="CV10" s="1141"/>
      <c r="CW10" s="1141"/>
      <c r="CX10" s="1141"/>
      <c r="CY10" s="1141"/>
      <c r="CZ10" s="1141"/>
      <c r="DA10" s="1141"/>
      <c r="DB10" s="1188"/>
      <c r="DC10" s="1188"/>
      <c r="DD10" s="1188"/>
    </row>
    <row r="11" spans="3:108" s="1433" customFormat="1" ht="18" customHeight="1" x14ac:dyDescent="0.2">
      <c r="C11" s="1412" t="s">
        <v>25</v>
      </c>
      <c r="D11" s="1413">
        <v>97</v>
      </c>
      <c r="E11" s="1414">
        <v>78</v>
      </c>
      <c r="F11" s="1415">
        <v>90</v>
      </c>
      <c r="G11" s="1413">
        <v>62</v>
      </c>
      <c r="H11" s="1415" t="s">
        <v>21</v>
      </c>
      <c r="I11" s="1416">
        <v>5.9</v>
      </c>
      <c r="J11" s="1416" t="s">
        <v>21</v>
      </c>
      <c r="K11" s="1501">
        <v>5.9</v>
      </c>
      <c r="L11" s="1414" t="s">
        <v>21</v>
      </c>
      <c r="M11" s="1417" t="s">
        <v>21</v>
      </c>
      <c r="N11" s="1416">
        <v>6.9</v>
      </c>
      <c r="O11" s="1417" t="s">
        <v>21</v>
      </c>
      <c r="P11" s="1504">
        <v>6.9</v>
      </c>
      <c r="Q11" s="1418">
        <v>6.9</v>
      </c>
      <c r="R11" s="1419">
        <v>6.3</v>
      </c>
      <c r="S11" s="1416" t="s">
        <v>21</v>
      </c>
      <c r="T11" s="1417">
        <v>6.9</v>
      </c>
      <c r="U11" s="1417" t="s">
        <v>21</v>
      </c>
      <c r="V11" s="1504">
        <v>6.9</v>
      </c>
      <c r="W11" s="1505">
        <v>100</v>
      </c>
      <c r="X11" s="1415">
        <v>100</v>
      </c>
      <c r="Y11" s="1416">
        <v>80</v>
      </c>
      <c r="Z11" s="1421">
        <v>7.3</v>
      </c>
      <c r="AA11" s="1415" t="s">
        <v>21</v>
      </c>
      <c r="AB11" s="1416">
        <v>6.4</v>
      </c>
      <c r="AC11" s="1416" t="s">
        <v>21</v>
      </c>
      <c r="AD11" s="1504">
        <v>6.4</v>
      </c>
      <c r="AE11" s="1413">
        <v>100</v>
      </c>
      <c r="AF11" s="1415">
        <v>73</v>
      </c>
      <c r="AG11" s="1425">
        <v>6.1</v>
      </c>
      <c r="AH11" s="1416">
        <v>76</v>
      </c>
      <c r="AI11" s="1422">
        <v>6.7</v>
      </c>
      <c r="AJ11" s="1415">
        <v>120</v>
      </c>
      <c r="AK11" s="1416">
        <v>81</v>
      </c>
      <c r="AL11" s="1423">
        <v>5.4</v>
      </c>
      <c r="AM11" s="1424">
        <v>5.9</v>
      </c>
      <c r="AN11" s="1414">
        <v>5.2</v>
      </c>
      <c r="AO11" s="1415" t="s">
        <v>21</v>
      </c>
      <c r="AP11" s="1425">
        <v>5</v>
      </c>
      <c r="AQ11" s="1416" t="s">
        <v>21</v>
      </c>
      <c r="AR11" s="1504">
        <v>5</v>
      </c>
      <c r="AS11" s="1418">
        <v>110</v>
      </c>
      <c r="AT11" s="1415">
        <v>120</v>
      </c>
      <c r="AU11" s="1421">
        <v>76</v>
      </c>
      <c r="AV11" s="1413" t="s">
        <v>21</v>
      </c>
      <c r="AW11" s="1416">
        <v>10</v>
      </c>
      <c r="AX11" s="1413" t="s">
        <v>21</v>
      </c>
      <c r="AY11" s="1504">
        <v>10</v>
      </c>
      <c r="AZ11" s="1415">
        <v>130</v>
      </c>
      <c r="BA11" s="1426">
        <v>80</v>
      </c>
      <c r="BB11" s="1416" t="s">
        <v>21</v>
      </c>
      <c r="BC11" s="1417">
        <v>6.3</v>
      </c>
      <c r="BD11" s="1416" t="s">
        <v>21</v>
      </c>
      <c r="BE11" s="1504">
        <v>6.3</v>
      </c>
      <c r="BF11" s="1427">
        <v>100</v>
      </c>
      <c r="BG11" s="1416">
        <v>76</v>
      </c>
      <c r="BH11" s="1428">
        <v>6.9</v>
      </c>
      <c r="BI11" s="1429" t="s">
        <v>21</v>
      </c>
      <c r="BJ11" s="1419">
        <v>6.2</v>
      </c>
      <c r="BK11" s="1419" t="s">
        <v>21</v>
      </c>
      <c r="BL11" s="1504">
        <v>6.2</v>
      </c>
      <c r="BM11" s="1418">
        <v>110</v>
      </c>
      <c r="BN11" s="1415">
        <v>130</v>
      </c>
      <c r="BO11" s="1416">
        <v>68</v>
      </c>
      <c r="BP11" s="1426">
        <v>6</v>
      </c>
      <c r="BQ11" s="1426">
        <v>110</v>
      </c>
      <c r="BR11" s="1416">
        <v>81</v>
      </c>
      <c r="BS11" s="1430">
        <v>7.6</v>
      </c>
      <c r="BT11" s="1418">
        <v>130</v>
      </c>
      <c r="BU11" s="1416">
        <v>76</v>
      </c>
      <c r="BV11" s="1430">
        <v>5.2</v>
      </c>
      <c r="BW11" s="1415" t="s">
        <v>21</v>
      </c>
      <c r="BX11" s="1434">
        <v>7.2</v>
      </c>
      <c r="BY11" s="1416" t="s">
        <v>21</v>
      </c>
      <c r="BZ11" s="1504">
        <v>7.2</v>
      </c>
      <c r="CA11" s="1420">
        <v>150</v>
      </c>
      <c r="CB11" s="1414">
        <v>140</v>
      </c>
      <c r="CC11" s="1804" t="s">
        <v>21</v>
      </c>
      <c r="CD11" s="1793">
        <v>6.5</v>
      </c>
      <c r="CE11" s="1815" t="s">
        <v>21</v>
      </c>
      <c r="CF11" s="1794">
        <v>6.7</v>
      </c>
      <c r="CG11" s="1415">
        <v>71</v>
      </c>
      <c r="CH11" s="1431">
        <v>6.9</v>
      </c>
      <c r="CI11" s="1415" t="s">
        <v>21</v>
      </c>
      <c r="CJ11" s="1413">
        <v>6.6</v>
      </c>
      <c r="CK11" s="1416" t="s">
        <v>21</v>
      </c>
      <c r="CL11" s="1504">
        <v>6.6</v>
      </c>
      <c r="CM11" s="1432"/>
      <c r="CN11" s="1432"/>
      <c r="CO11" s="1432"/>
      <c r="CP11" s="1432"/>
      <c r="CQ11" s="1432"/>
      <c r="CR11" s="1432"/>
      <c r="CS11" s="1432"/>
      <c r="CT11" s="1432"/>
      <c r="CU11" s="1432"/>
      <c r="CV11" s="1432"/>
      <c r="CW11" s="1432"/>
      <c r="CX11" s="1432"/>
      <c r="CY11" s="1432"/>
      <c r="CZ11" s="1432"/>
      <c r="DA11" s="1432"/>
    </row>
    <row r="12" spans="3:108" s="1172" customFormat="1" ht="18" customHeight="1" x14ac:dyDescent="0.2">
      <c r="C12" s="1189" t="s">
        <v>26</v>
      </c>
      <c r="D12" s="1190" t="s">
        <v>21</v>
      </c>
      <c r="E12" s="1191" t="s">
        <v>21</v>
      </c>
      <c r="F12" s="1192" t="s">
        <v>21</v>
      </c>
      <c r="G12" s="1190" t="s">
        <v>21</v>
      </c>
      <c r="H12" s="1192" t="s">
        <v>21</v>
      </c>
      <c r="I12" s="1193">
        <v>0</v>
      </c>
      <c r="J12" s="1194" t="s">
        <v>21</v>
      </c>
      <c r="K12" s="1195">
        <v>0</v>
      </c>
      <c r="L12" s="1191" t="s">
        <v>21</v>
      </c>
      <c r="M12" s="1196" t="s">
        <v>21</v>
      </c>
      <c r="N12" s="1193">
        <v>0</v>
      </c>
      <c r="O12" s="1194" t="s">
        <v>21</v>
      </c>
      <c r="P12" s="1195">
        <v>0</v>
      </c>
      <c r="Q12" s="1197" t="s">
        <v>21</v>
      </c>
      <c r="R12" s="1196" t="s">
        <v>21</v>
      </c>
      <c r="S12" s="1196" t="s">
        <v>21</v>
      </c>
      <c r="T12" s="1193">
        <v>0</v>
      </c>
      <c r="U12" s="1194" t="s">
        <v>21</v>
      </c>
      <c r="V12" s="1195">
        <v>0</v>
      </c>
      <c r="W12" s="1190" t="s">
        <v>21</v>
      </c>
      <c r="X12" s="1198" t="s">
        <v>21</v>
      </c>
      <c r="Y12" s="1194" t="s">
        <v>21</v>
      </c>
      <c r="Z12" s="1195" t="s">
        <v>21</v>
      </c>
      <c r="AA12" s="1196" t="s">
        <v>21</v>
      </c>
      <c r="AB12" s="1193">
        <v>0</v>
      </c>
      <c r="AC12" s="1194" t="s">
        <v>21</v>
      </c>
      <c r="AD12" s="1199">
        <v>0</v>
      </c>
      <c r="AE12" s="1190" t="s">
        <v>21</v>
      </c>
      <c r="AF12" s="1198" t="s">
        <v>21</v>
      </c>
      <c r="AG12" s="1196" t="s">
        <v>21</v>
      </c>
      <c r="AH12" s="1194" t="s">
        <v>21</v>
      </c>
      <c r="AI12" s="1200" t="s">
        <v>21</v>
      </c>
      <c r="AJ12" s="1192" t="s">
        <v>21</v>
      </c>
      <c r="AK12" s="1194" t="s">
        <v>21</v>
      </c>
      <c r="AL12" s="1200" t="s">
        <v>21</v>
      </c>
      <c r="AM12" s="1201" t="s">
        <v>21</v>
      </c>
      <c r="AN12" s="1191" t="s">
        <v>21</v>
      </c>
      <c r="AO12" s="1196" t="s">
        <v>21</v>
      </c>
      <c r="AP12" s="1193">
        <v>0</v>
      </c>
      <c r="AQ12" s="1194" t="s">
        <v>21</v>
      </c>
      <c r="AR12" s="1195">
        <v>0</v>
      </c>
      <c r="AS12" s="1190" t="s">
        <v>21</v>
      </c>
      <c r="AT12" s="1198" t="s">
        <v>21</v>
      </c>
      <c r="AU12" s="1200" t="s">
        <v>21</v>
      </c>
      <c r="AV12" s="1196" t="s">
        <v>21</v>
      </c>
      <c r="AW12" s="1193">
        <v>0</v>
      </c>
      <c r="AX12" s="1194" t="s">
        <v>21</v>
      </c>
      <c r="AY12" s="1195">
        <v>0</v>
      </c>
      <c r="AZ12" s="1198" t="s">
        <v>21</v>
      </c>
      <c r="BA12" s="1202" t="s">
        <v>21</v>
      </c>
      <c r="BB12" s="1196" t="s">
        <v>21</v>
      </c>
      <c r="BC12" s="1193">
        <v>0</v>
      </c>
      <c r="BD12" s="1194" t="s">
        <v>21</v>
      </c>
      <c r="BE12" s="1195">
        <v>0</v>
      </c>
      <c r="BF12" s="1190" t="s">
        <v>21</v>
      </c>
      <c r="BG12" s="1196" t="s">
        <v>21</v>
      </c>
      <c r="BH12" s="1195" t="s">
        <v>21</v>
      </c>
      <c r="BI12" s="1196" t="s">
        <v>21</v>
      </c>
      <c r="BJ12" s="1193">
        <v>11</v>
      </c>
      <c r="BK12" s="1194" t="s">
        <v>21</v>
      </c>
      <c r="BL12" s="1203">
        <v>11</v>
      </c>
      <c r="BM12" s="1190" t="s">
        <v>21</v>
      </c>
      <c r="BN12" s="1198" t="s">
        <v>21</v>
      </c>
      <c r="BO12" s="1194" t="s">
        <v>21</v>
      </c>
      <c r="BP12" s="1202" t="s">
        <v>21</v>
      </c>
      <c r="BQ12" s="1204" t="s">
        <v>21</v>
      </c>
      <c r="BR12" s="1194" t="s">
        <v>21</v>
      </c>
      <c r="BS12" s="1205" t="s">
        <v>21</v>
      </c>
      <c r="BT12" s="1201" t="s">
        <v>21</v>
      </c>
      <c r="BU12" s="1194" t="s">
        <v>21</v>
      </c>
      <c r="BV12" s="1206" t="s">
        <v>21</v>
      </c>
      <c r="BW12" s="1196" t="s">
        <v>21</v>
      </c>
      <c r="BX12" s="1193">
        <v>14</v>
      </c>
      <c r="BY12" s="1194" t="s">
        <v>21</v>
      </c>
      <c r="BZ12" s="1195">
        <v>14</v>
      </c>
      <c r="CA12" s="1207" t="s">
        <v>21</v>
      </c>
      <c r="CB12" s="1191" t="s">
        <v>21</v>
      </c>
      <c r="CC12" s="1805" t="s">
        <v>21</v>
      </c>
      <c r="CD12" s="1795" t="s">
        <v>21</v>
      </c>
      <c r="CE12" s="1816" t="s">
        <v>21</v>
      </c>
      <c r="CF12" s="1319" t="s">
        <v>21</v>
      </c>
      <c r="CG12" s="1198" t="s">
        <v>21</v>
      </c>
      <c r="CH12" s="1206" t="s">
        <v>21</v>
      </c>
      <c r="CI12" s="1196" t="s">
        <v>21</v>
      </c>
      <c r="CJ12" s="1193">
        <v>1</v>
      </c>
      <c r="CK12" s="1194" t="s">
        <v>21</v>
      </c>
      <c r="CL12" s="1199">
        <v>1</v>
      </c>
    </row>
    <row r="13" spans="3:108" s="1172" customFormat="1" ht="18" customHeight="1" x14ac:dyDescent="0.2">
      <c r="C13" s="1208" t="s">
        <v>655</v>
      </c>
      <c r="D13" s="1209">
        <v>28</v>
      </c>
      <c r="E13" s="1210">
        <v>29</v>
      </c>
      <c r="F13" s="1211">
        <v>30</v>
      </c>
      <c r="G13" s="1209">
        <v>32</v>
      </c>
      <c r="H13" s="1211" t="s">
        <v>21</v>
      </c>
      <c r="I13" s="1212">
        <v>8.8000000000000007</v>
      </c>
      <c r="J13" s="1213" t="s">
        <v>21</v>
      </c>
      <c r="K13" s="1246">
        <v>8.8000000000000007</v>
      </c>
      <c r="L13" s="1214" t="s">
        <v>21</v>
      </c>
      <c r="M13" s="1215" t="s">
        <v>21</v>
      </c>
      <c r="N13" s="1212">
        <v>10</v>
      </c>
      <c r="O13" s="1213" t="s">
        <v>21</v>
      </c>
      <c r="P13" s="1246">
        <v>10</v>
      </c>
      <c r="Q13" s="1216">
        <v>13</v>
      </c>
      <c r="R13" s="1217">
        <v>4.4000000000000004</v>
      </c>
      <c r="S13" s="1213" t="s">
        <v>21</v>
      </c>
      <c r="T13" s="1218">
        <v>8.9</v>
      </c>
      <c r="U13" s="1219" t="s">
        <v>21</v>
      </c>
      <c r="V13" s="1246">
        <v>8.9</v>
      </c>
      <c r="W13" s="1220">
        <v>35</v>
      </c>
      <c r="X13" s="1221">
        <v>36</v>
      </c>
      <c r="Y13" s="1213">
        <v>32</v>
      </c>
      <c r="Z13" s="1222">
        <v>7.2</v>
      </c>
      <c r="AA13" s="1221" t="s">
        <v>21</v>
      </c>
      <c r="AB13" s="1223">
        <v>7.2</v>
      </c>
      <c r="AC13" s="1224" t="s">
        <v>21</v>
      </c>
      <c r="AD13" s="1246">
        <v>7.2</v>
      </c>
      <c r="AE13" s="1225">
        <v>29</v>
      </c>
      <c r="AF13" s="1226">
        <v>33</v>
      </c>
      <c r="AG13" s="1227">
        <v>5.8</v>
      </c>
      <c r="AH13" s="1227">
        <v>34</v>
      </c>
      <c r="AI13" s="1228">
        <v>5.9</v>
      </c>
      <c r="AJ13" s="1211">
        <v>29</v>
      </c>
      <c r="AK13" s="1213">
        <v>34</v>
      </c>
      <c r="AL13" s="1229">
        <v>5.8</v>
      </c>
      <c r="AM13" s="1230" t="s">
        <v>21</v>
      </c>
      <c r="AN13" s="1214" t="s">
        <v>21</v>
      </c>
      <c r="AO13" s="1221" t="s">
        <v>21</v>
      </c>
      <c r="AP13" s="1218">
        <v>5.7</v>
      </c>
      <c r="AQ13" s="1213" t="s">
        <v>21</v>
      </c>
      <c r="AR13" s="1246">
        <v>5.7</v>
      </c>
      <c r="AS13" s="1230">
        <v>38</v>
      </c>
      <c r="AT13" s="1221">
        <v>45</v>
      </c>
      <c r="AU13" s="1229">
        <v>38</v>
      </c>
      <c r="AV13" s="1209" t="s">
        <v>21</v>
      </c>
      <c r="AW13" s="1212">
        <v>17</v>
      </c>
      <c r="AX13" s="1231" t="s">
        <v>21</v>
      </c>
      <c r="AY13" s="1246">
        <v>17</v>
      </c>
      <c r="AZ13" s="1221">
        <v>41</v>
      </c>
      <c r="BA13" s="1232">
        <v>35</v>
      </c>
      <c r="BB13" s="1213" t="s">
        <v>21</v>
      </c>
      <c r="BC13" s="1218">
        <v>7.9</v>
      </c>
      <c r="BD13" s="1213" t="s">
        <v>21</v>
      </c>
      <c r="BE13" s="1246">
        <v>7.9</v>
      </c>
      <c r="BF13" s="1233">
        <v>46</v>
      </c>
      <c r="BG13" s="1217">
        <v>43</v>
      </c>
      <c r="BH13" s="1234">
        <v>7.8</v>
      </c>
      <c r="BI13" s="1235" t="s">
        <v>21</v>
      </c>
      <c r="BJ13" s="1236">
        <v>7.1</v>
      </c>
      <c r="BK13" s="1217" t="s">
        <v>21</v>
      </c>
      <c r="BL13" s="1246">
        <v>7.1</v>
      </c>
      <c r="BM13" s="1230">
        <v>37</v>
      </c>
      <c r="BN13" s="1221">
        <v>45</v>
      </c>
      <c r="BO13" s="1213">
        <v>35</v>
      </c>
      <c r="BP13" s="1232">
        <v>8.1</v>
      </c>
      <c r="BQ13" s="1237">
        <v>41</v>
      </c>
      <c r="BR13" s="1238">
        <v>39</v>
      </c>
      <c r="BS13" s="1239">
        <v>12</v>
      </c>
      <c r="BT13" s="1230">
        <v>36</v>
      </c>
      <c r="BU13" s="1213">
        <v>34</v>
      </c>
      <c r="BV13" s="1240">
        <v>8.9</v>
      </c>
      <c r="BW13" s="1211" t="s">
        <v>21</v>
      </c>
      <c r="BX13" s="1241">
        <v>11</v>
      </c>
      <c r="BY13" s="1213" t="s">
        <v>21</v>
      </c>
      <c r="BZ13" s="1246">
        <v>11</v>
      </c>
      <c r="CA13" s="1242">
        <v>34</v>
      </c>
      <c r="CB13" s="1243">
        <v>40</v>
      </c>
      <c r="CC13" s="1806" t="s">
        <v>21</v>
      </c>
      <c r="CD13" s="1245">
        <v>13</v>
      </c>
      <c r="CE13" s="1817" t="s">
        <v>21</v>
      </c>
      <c r="CF13" s="1246">
        <v>12</v>
      </c>
      <c r="CG13" s="1247">
        <v>40</v>
      </c>
      <c r="CH13" s="1248">
        <v>13</v>
      </c>
      <c r="CI13" s="1244" t="s">
        <v>21</v>
      </c>
      <c r="CJ13" s="1241">
        <v>12</v>
      </c>
      <c r="CK13" s="1213" t="s">
        <v>21</v>
      </c>
      <c r="CL13" s="1246">
        <v>12</v>
      </c>
    </row>
    <row r="14" spans="3:108" s="1172" customFormat="1" ht="18" customHeight="1" x14ac:dyDescent="0.2">
      <c r="C14" s="1249" t="s">
        <v>28</v>
      </c>
      <c r="D14" s="1250">
        <v>22</v>
      </c>
      <c r="E14" s="1251">
        <v>26</v>
      </c>
      <c r="F14" s="1130">
        <v>26</v>
      </c>
      <c r="G14" s="1250">
        <v>32</v>
      </c>
      <c r="H14" s="1130" t="s">
        <v>21</v>
      </c>
      <c r="I14" s="1252">
        <v>0.2</v>
      </c>
      <c r="J14" s="1253" t="s">
        <v>21</v>
      </c>
      <c r="K14" s="1273">
        <v>0.2</v>
      </c>
      <c r="L14" s="1254" t="s">
        <v>21</v>
      </c>
      <c r="M14" s="1072" t="s">
        <v>21</v>
      </c>
      <c r="N14" s="1252">
        <v>0.9</v>
      </c>
      <c r="O14" s="1253" t="s">
        <v>21</v>
      </c>
      <c r="P14" s="1273">
        <v>0.9</v>
      </c>
      <c r="Q14" s="1255">
        <v>0.6</v>
      </c>
      <c r="R14" s="1256">
        <v>0.3</v>
      </c>
      <c r="S14" s="1253" t="s">
        <v>21</v>
      </c>
      <c r="T14" s="1131">
        <v>0.4</v>
      </c>
      <c r="U14" s="1253" t="s">
        <v>21</v>
      </c>
      <c r="V14" s="1273">
        <v>0.4</v>
      </c>
      <c r="W14" s="1257">
        <v>25</v>
      </c>
      <c r="X14" s="1258">
        <v>29</v>
      </c>
      <c r="Y14" s="1253">
        <v>25</v>
      </c>
      <c r="Z14" s="1132">
        <v>0.1</v>
      </c>
      <c r="AA14" s="1258" t="s">
        <v>21</v>
      </c>
      <c r="AB14" s="1259" t="s">
        <v>717</v>
      </c>
      <c r="AC14" s="1256" t="s">
        <v>21</v>
      </c>
      <c r="AD14" s="1273" t="s">
        <v>717</v>
      </c>
      <c r="AE14" s="1260">
        <v>24</v>
      </c>
      <c r="AF14" s="1244">
        <v>27</v>
      </c>
      <c r="AG14" s="1224">
        <v>0.1</v>
      </c>
      <c r="AH14" s="1224">
        <v>28</v>
      </c>
      <c r="AI14" s="1246" t="s">
        <v>717</v>
      </c>
      <c r="AJ14" s="1261">
        <v>24</v>
      </c>
      <c r="AK14" s="1213">
        <v>25</v>
      </c>
      <c r="AL14" s="1262" t="s">
        <v>717</v>
      </c>
      <c r="AM14" s="1263" t="s">
        <v>21</v>
      </c>
      <c r="AN14" s="1254" t="s">
        <v>21</v>
      </c>
      <c r="AO14" s="1258" t="s">
        <v>21</v>
      </c>
      <c r="AP14" s="1131" t="s">
        <v>717</v>
      </c>
      <c r="AQ14" s="1253" t="s">
        <v>21</v>
      </c>
      <c r="AR14" s="1273" t="s">
        <v>717</v>
      </c>
      <c r="AS14" s="1264">
        <v>23</v>
      </c>
      <c r="AT14" s="1265">
        <v>28</v>
      </c>
      <c r="AU14" s="1266">
        <v>28</v>
      </c>
      <c r="AV14" s="1267" t="s">
        <v>21</v>
      </c>
      <c r="AW14" s="1259">
        <v>1.3</v>
      </c>
      <c r="AX14" s="1268" t="s">
        <v>21</v>
      </c>
      <c r="AY14" s="1273">
        <v>1.3</v>
      </c>
      <c r="AZ14" s="1265">
        <v>27</v>
      </c>
      <c r="BA14" s="1269">
        <v>26</v>
      </c>
      <c r="BB14" s="1270" t="s">
        <v>21</v>
      </c>
      <c r="BC14" s="1271">
        <v>0.7</v>
      </c>
      <c r="BD14" s="1270" t="s">
        <v>21</v>
      </c>
      <c r="BE14" s="1273">
        <v>0.7</v>
      </c>
      <c r="BF14" s="1272">
        <v>31</v>
      </c>
      <c r="BG14" s="1256">
        <v>28</v>
      </c>
      <c r="BH14" s="1273">
        <v>0.2</v>
      </c>
      <c r="BI14" s="1274" t="s">
        <v>21</v>
      </c>
      <c r="BJ14" s="1271" t="s">
        <v>717</v>
      </c>
      <c r="BK14" s="1256" t="s">
        <v>21</v>
      </c>
      <c r="BL14" s="1269" t="s">
        <v>717</v>
      </c>
      <c r="BM14" s="1264">
        <v>22</v>
      </c>
      <c r="BN14" s="1265">
        <v>28</v>
      </c>
      <c r="BO14" s="1253">
        <v>24</v>
      </c>
      <c r="BP14" s="1135">
        <v>0.5</v>
      </c>
      <c r="BQ14" s="1275">
        <v>26</v>
      </c>
      <c r="BR14" s="1276">
        <v>27</v>
      </c>
      <c r="BS14" s="1277">
        <v>0.4</v>
      </c>
      <c r="BT14" s="1263">
        <v>23</v>
      </c>
      <c r="BU14" s="1253">
        <v>24</v>
      </c>
      <c r="BV14" s="1278">
        <v>0.9</v>
      </c>
      <c r="BW14" s="1130" t="s">
        <v>21</v>
      </c>
      <c r="BX14" s="1279">
        <v>0.6</v>
      </c>
      <c r="BY14" s="1253" t="s">
        <v>21</v>
      </c>
      <c r="BZ14" s="1273">
        <v>0.6</v>
      </c>
      <c r="CA14" s="1280">
        <v>21</v>
      </c>
      <c r="CB14" s="1281">
        <v>28</v>
      </c>
      <c r="CC14" s="1807" t="s">
        <v>21</v>
      </c>
      <c r="CD14" s="1267">
        <v>0.3</v>
      </c>
      <c r="CE14" s="1818" t="s">
        <v>21</v>
      </c>
      <c r="CF14" s="1273">
        <v>0.3</v>
      </c>
      <c r="CG14" s="1265">
        <v>31</v>
      </c>
      <c r="CH14" s="1282">
        <v>1.9</v>
      </c>
      <c r="CI14" s="1274" t="s">
        <v>21</v>
      </c>
      <c r="CJ14" s="1279">
        <v>0.2</v>
      </c>
      <c r="CK14" s="1253" t="s">
        <v>21</v>
      </c>
      <c r="CL14" s="1273">
        <v>0.2</v>
      </c>
    </row>
    <row r="15" spans="3:108" s="1172" customFormat="1" ht="18" customHeight="1" x14ac:dyDescent="0.2">
      <c r="C15" s="1249" t="s">
        <v>718</v>
      </c>
      <c r="D15" s="1283">
        <v>5.2</v>
      </c>
      <c r="E15" s="1174">
        <v>3.7</v>
      </c>
      <c r="F15" s="1284">
        <v>4.3</v>
      </c>
      <c r="G15" s="1283" t="s">
        <v>717</v>
      </c>
      <c r="H15" s="1284" t="s">
        <v>21</v>
      </c>
      <c r="I15" s="1285">
        <v>0.9</v>
      </c>
      <c r="J15" s="1286" t="s">
        <v>21</v>
      </c>
      <c r="K15" s="1297" t="s">
        <v>21</v>
      </c>
      <c r="L15" s="1288" t="e">
        <v>#VALUE!</v>
      </c>
      <c r="M15" s="1286" t="s">
        <v>21</v>
      </c>
      <c r="N15" s="1285">
        <v>0.9</v>
      </c>
      <c r="O15" s="1286" t="s">
        <v>21</v>
      </c>
      <c r="P15" s="1297" t="s">
        <v>21</v>
      </c>
      <c r="Q15" s="1289">
        <v>2</v>
      </c>
      <c r="R15" s="1290">
        <v>1.1000000000000001</v>
      </c>
      <c r="S15" s="1286" t="s">
        <v>21</v>
      </c>
      <c r="T15" s="1285">
        <v>1.4</v>
      </c>
      <c r="U15" s="1286" t="s">
        <v>21</v>
      </c>
      <c r="V15" s="1297" t="s">
        <v>21</v>
      </c>
      <c r="W15" s="1291">
        <v>10</v>
      </c>
      <c r="X15" s="1284">
        <v>7.5</v>
      </c>
      <c r="Y15" s="1286">
        <v>7.1</v>
      </c>
      <c r="Z15" s="1287">
        <v>0.8</v>
      </c>
      <c r="AA15" s="1284" t="s">
        <v>21</v>
      </c>
      <c r="AB15" s="1292">
        <v>0.5</v>
      </c>
      <c r="AC15" s="1290" t="s">
        <v>21</v>
      </c>
      <c r="AD15" s="1297" t="s">
        <v>21</v>
      </c>
      <c r="AE15" s="1209">
        <v>5.5</v>
      </c>
      <c r="AF15" s="1221">
        <v>6.5</v>
      </c>
      <c r="AG15" s="1293">
        <v>0.6</v>
      </c>
      <c r="AH15" s="1213">
        <v>6.1</v>
      </c>
      <c r="AI15" s="1229">
        <v>0.7</v>
      </c>
      <c r="AJ15" s="1294">
        <v>4.9000000000000004</v>
      </c>
      <c r="AK15" s="1213">
        <v>8.9</v>
      </c>
      <c r="AL15" s="1287">
        <v>0.4</v>
      </c>
      <c r="AM15" s="1289" t="s">
        <v>21</v>
      </c>
      <c r="AN15" s="1288" t="s">
        <v>21</v>
      </c>
      <c r="AO15" s="1284" t="s">
        <v>21</v>
      </c>
      <c r="AP15" s="1285">
        <v>0.4</v>
      </c>
      <c r="AQ15" s="1286" t="s">
        <v>21</v>
      </c>
      <c r="AR15" s="1297" t="s">
        <v>21</v>
      </c>
      <c r="AS15" s="1295">
        <v>15</v>
      </c>
      <c r="AT15" s="1296">
        <v>16</v>
      </c>
      <c r="AU15" s="1297">
        <v>9.9</v>
      </c>
      <c r="AV15" s="1298" t="s">
        <v>21</v>
      </c>
      <c r="AW15" s="1292">
        <v>3.4</v>
      </c>
      <c r="AX15" s="1298" t="s">
        <v>21</v>
      </c>
      <c r="AY15" s="1297" t="s">
        <v>21</v>
      </c>
      <c r="AZ15" s="1296">
        <v>15</v>
      </c>
      <c r="BA15" s="1299">
        <v>9.3000000000000007</v>
      </c>
      <c r="BB15" s="1290" t="s">
        <v>21</v>
      </c>
      <c r="BC15" s="1292">
        <v>1.3</v>
      </c>
      <c r="BD15" s="1290" t="s">
        <v>21</v>
      </c>
      <c r="BE15" s="1297" t="s">
        <v>21</v>
      </c>
      <c r="BF15" s="1300">
        <v>15</v>
      </c>
      <c r="BG15" s="1290">
        <v>15</v>
      </c>
      <c r="BH15" s="1297">
        <v>1.9</v>
      </c>
      <c r="BI15" s="1296" t="s">
        <v>21</v>
      </c>
      <c r="BJ15" s="1292">
        <v>0.9</v>
      </c>
      <c r="BK15" s="1290" t="s">
        <v>21</v>
      </c>
      <c r="BL15" s="1299" t="s">
        <v>21</v>
      </c>
      <c r="BM15" s="1295">
        <v>15</v>
      </c>
      <c r="BN15" s="1296">
        <v>16</v>
      </c>
      <c r="BO15" s="1286">
        <v>11</v>
      </c>
      <c r="BP15" s="1301">
        <v>1</v>
      </c>
      <c r="BQ15" s="1302">
        <v>15</v>
      </c>
      <c r="BR15" s="1303">
        <v>12</v>
      </c>
      <c r="BS15" s="1304">
        <v>1.5</v>
      </c>
      <c r="BT15" s="1289">
        <v>13</v>
      </c>
      <c r="BU15" s="1286">
        <v>9.6999999999999993</v>
      </c>
      <c r="BV15" s="1304">
        <v>1.6</v>
      </c>
      <c r="BW15" s="1284" t="s">
        <v>21</v>
      </c>
      <c r="BX15" s="1305">
        <v>1.6</v>
      </c>
      <c r="BY15" s="1286" t="s">
        <v>21</v>
      </c>
      <c r="BZ15" s="1297" t="s">
        <v>21</v>
      </c>
      <c r="CA15" s="1306">
        <v>14</v>
      </c>
      <c r="CB15" s="1160">
        <v>11</v>
      </c>
      <c r="CC15" s="1803" t="e">
        <v>#VALUE!</v>
      </c>
      <c r="CD15" s="1298">
        <v>1.6</v>
      </c>
      <c r="CE15" s="1819" t="e">
        <v>#VALUE!</v>
      </c>
      <c r="CF15" s="1297">
        <v>1.3</v>
      </c>
      <c r="CG15" s="1161">
        <v>8.9</v>
      </c>
      <c r="CH15" s="1307">
        <v>1.4</v>
      </c>
      <c r="CI15" s="1296" t="s">
        <v>21</v>
      </c>
      <c r="CJ15" s="1305">
        <v>0.9</v>
      </c>
      <c r="CK15" s="1286" t="s">
        <v>21</v>
      </c>
      <c r="CL15" s="1297" t="s">
        <v>21</v>
      </c>
    </row>
    <row r="16" spans="3:108" s="1308" customFormat="1" ht="18" customHeight="1" x14ac:dyDescent="0.2">
      <c r="C16" s="1309" t="s">
        <v>29</v>
      </c>
      <c r="D16" s="1298" t="s">
        <v>21</v>
      </c>
      <c r="E16" s="1160" t="s">
        <v>21</v>
      </c>
      <c r="F16" s="1161" t="s">
        <v>21</v>
      </c>
      <c r="G16" s="1159" t="s">
        <v>21</v>
      </c>
      <c r="H16" s="1161" t="s">
        <v>21</v>
      </c>
      <c r="I16" s="1162" t="s">
        <v>717</v>
      </c>
      <c r="J16" s="1163" t="s">
        <v>21</v>
      </c>
      <c r="K16" s="1166" t="s">
        <v>21</v>
      </c>
      <c r="L16" s="1160" t="s">
        <v>21</v>
      </c>
      <c r="M16" s="1163" t="s">
        <v>21</v>
      </c>
      <c r="N16" s="1162">
        <v>0.1</v>
      </c>
      <c r="O16" s="1163" t="s">
        <v>21</v>
      </c>
      <c r="P16" s="1166" t="s">
        <v>21</v>
      </c>
      <c r="Q16" s="1164">
        <v>0.1</v>
      </c>
      <c r="R16" s="1163">
        <v>0.1</v>
      </c>
      <c r="S16" s="1163" t="s">
        <v>21</v>
      </c>
      <c r="T16" s="1162" t="s">
        <v>717</v>
      </c>
      <c r="U16" s="1163" t="s">
        <v>21</v>
      </c>
      <c r="V16" s="1166" t="s">
        <v>21</v>
      </c>
      <c r="W16" s="1310" t="s">
        <v>21</v>
      </c>
      <c r="X16" s="1161" t="s">
        <v>21</v>
      </c>
      <c r="Y16" s="1163" t="s">
        <v>21</v>
      </c>
      <c r="Z16" s="1166" t="s">
        <v>717</v>
      </c>
      <c r="AA16" s="1161" t="s">
        <v>21</v>
      </c>
      <c r="AB16" s="1162" t="s">
        <v>717</v>
      </c>
      <c r="AC16" s="1163" t="s">
        <v>21</v>
      </c>
      <c r="AD16" s="1166" t="s">
        <v>21</v>
      </c>
      <c r="AE16" s="1307" t="s">
        <v>21</v>
      </c>
      <c r="AF16" s="1161" t="s">
        <v>21</v>
      </c>
      <c r="AG16" s="1163" t="s">
        <v>717</v>
      </c>
      <c r="AH16" s="1163" t="s">
        <v>21</v>
      </c>
      <c r="AI16" s="1166" t="s">
        <v>717</v>
      </c>
      <c r="AJ16" s="1311" t="s">
        <v>21</v>
      </c>
      <c r="AK16" s="1163" t="s">
        <v>21</v>
      </c>
      <c r="AL16" s="1166" t="s">
        <v>717</v>
      </c>
      <c r="AM16" s="1164" t="s">
        <v>21</v>
      </c>
      <c r="AN16" s="1160" t="s">
        <v>21</v>
      </c>
      <c r="AO16" s="1161" t="s">
        <v>21</v>
      </c>
      <c r="AP16" s="1162" t="s">
        <v>717</v>
      </c>
      <c r="AQ16" s="1163" t="s">
        <v>21</v>
      </c>
      <c r="AR16" s="1166" t="s">
        <v>21</v>
      </c>
      <c r="AS16" s="1310" t="s">
        <v>21</v>
      </c>
      <c r="AT16" s="1161" t="s">
        <v>21</v>
      </c>
      <c r="AU16" s="1166" t="s">
        <v>21</v>
      </c>
      <c r="AV16" s="1159" t="s">
        <v>21</v>
      </c>
      <c r="AW16" s="1162">
        <v>0.1</v>
      </c>
      <c r="AX16" s="1159" t="s">
        <v>21</v>
      </c>
      <c r="AY16" s="1166" t="s">
        <v>21</v>
      </c>
      <c r="AZ16" s="1161" t="s">
        <v>21</v>
      </c>
      <c r="BA16" s="1168" t="s">
        <v>21</v>
      </c>
      <c r="BB16" s="1163" t="s">
        <v>21</v>
      </c>
      <c r="BC16" s="1162">
        <v>0.2</v>
      </c>
      <c r="BD16" s="1163" t="s">
        <v>21</v>
      </c>
      <c r="BE16" s="1166" t="s">
        <v>21</v>
      </c>
      <c r="BF16" s="1169" t="s">
        <v>21</v>
      </c>
      <c r="BG16" s="1163" t="s">
        <v>21</v>
      </c>
      <c r="BH16" s="1166">
        <v>0.1</v>
      </c>
      <c r="BI16" s="1161" t="s">
        <v>21</v>
      </c>
      <c r="BJ16" s="1162" t="s">
        <v>717</v>
      </c>
      <c r="BK16" s="1163" t="s">
        <v>21</v>
      </c>
      <c r="BL16" s="1168" t="s">
        <v>21</v>
      </c>
      <c r="BM16" s="1310" t="s">
        <v>21</v>
      </c>
      <c r="BN16" s="1161" t="s">
        <v>21</v>
      </c>
      <c r="BO16" s="1163" t="s">
        <v>21</v>
      </c>
      <c r="BP16" s="1168">
        <v>0.1</v>
      </c>
      <c r="BQ16" s="1168" t="s">
        <v>21</v>
      </c>
      <c r="BR16" s="1163" t="s">
        <v>21</v>
      </c>
      <c r="BS16" s="1170">
        <v>0.1</v>
      </c>
      <c r="BT16" s="1164" t="s">
        <v>21</v>
      </c>
      <c r="BU16" s="1163" t="s">
        <v>21</v>
      </c>
      <c r="BV16" s="1170" t="s">
        <v>717</v>
      </c>
      <c r="BW16" s="1161" t="s">
        <v>21</v>
      </c>
      <c r="BX16" s="1171">
        <v>0.1</v>
      </c>
      <c r="BY16" s="1163" t="s">
        <v>21</v>
      </c>
      <c r="BZ16" s="1166" t="s">
        <v>21</v>
      </c>
      <c r="CA16" s="1306" t="s">
        <v>21</v>
      </c>
      <c r="CB16" s="1160" t="s">
        <v>21</v>
      </c>
      <c r="CC16" s="1803" t="s">
        <v>21</v>
      </c>
      <c r="CD16" s="1159" t="s">
        <v>717</v>
      </c>
      <c r="CE16" s="1814" t="s">
        <v>21</v>
      </c>
      <c r="CF16" s="1166" t="s">
        <v>717</v>
      </c>
      <c r="CG16" s="1161" t="s">
        <v>21</v>
      </c>
      <c r="CH16" s="1170">
        <v>0.1</v>
      </c>
      <c r="CI16" s="1161" t="s">
        <v>21</v>
      </c>
      <c r="CJ16" s="1171" t="s">
        <v>717</v>
      </c>
      <c r="CK16" s="1163" t="s">
        <v>21</v>
      </c>
      <c r="CL16" s="1166" t="s">
        <v>21</v>
      </c>
    </row>
    <row r="17" spans="3:105" s="1308" customFormat="1" ht="18" customHeight="1" x14ac:dyDescent="0.2">
      <c r="C17" s="1312" t="s">
        <v>30</v>
      </c>
      <c r="D17" s="1313" t="s">
        <v>21</v>
      </c>
      <c r="E17" s="1314" t="s">
        <v>21</v>
      </c>
      <c r="F17" s="1315" t="s">
        <v>21</v>
      </c>
      <c r="G17" s="1316" t="s">
        <v>21</v>
      </c>
      <c r="H17" s="1315" t="s">
        <v>21</v>
      </c>
      <c r="I17" s="1317">
        <v>7.7</v>
      </c>
      <c r="J17" s="1318" t="s">
        <v>21</v>
      </c>
      <c r="K17" s="1319" t="s">
        <v>21</v>
      </c>
      <c r="L17" s="1314" t="s">
        <v>21</v>
      </c>
      <c r="M17" s="1318" t="s">
        <v>21</v>
      </c>
      <c r="N17" s="1317">
        <v>8.3000000000000007</v>
      </c>
      <c r="O17" s="1318" t="s">
        <v>21</v>
      </c>
      <c r="P17" s="1319" t="s">
        <v>21</v>
      </c>
      <c r="Q17" s="1320">
        <v>9.8000000000000007</v>
      </c>
      <c r="R17" s="1318">
        <v>2.9</v>
      </c>
      <c r="S17" s="1318" t="s">
        <v>21</v>
      </c>
      <c r="T17" s="1317">
        <v>7.1</v>
      </c>
      <c r="U17" s="1318" t="s">
        <v>21</v>
      </c>
      <c r="V17" s="1319" t="s">
        <v>21</v>
      </c>
      <c r="W17" s="1321" t="s">
        <v>21</v>
      </c>
      <c r="X17" s="1315" t="s">
        <v>21</v>
      </c>
      <c r="Y17" s="1318" t="s">
        <v>21</v>
      </c>
      <c r="Z17" s="1319">
        <v>6.3</v>
      </c>
      <c r="AA17" s="1315" t="s">
        <v>21</v>
      </c>
      <c r="AB17" s="1317">
        <v>6.7</v>
      </c>
      <c r="AC17" s="1318" t="s">
        <v>21</v>
      </c>
      <c r="AD17" s="1319" t="s">
        <v>21</v>
      </c>
      <c r="AE17" s="1322" t="s">
        <v>21</v>
      </c>
      <c r="AF17" s="1315" t="s">
        <v>21</v>
      </c>
      <c r="AG17" s="1318">
        <v>5.0999999999999996</v>
      </c>
      <c r="AH17" s="1318" t="s">
        <v>21</v>
      </c>
      <c r="AI17" s="1319">
        <v>5.2</v>
      </c>
      <c r="AJ17" s="1315" t="s">
        <v>21</v>
      </c>
      <c r="AK17" s="1318" t="s">
        <v>21</v>
      </c>
      <c r="AL17" s="1319">
        <v>5.4</v>
      </c>
      <c r="AM17" s="1320" t="s">
        <v>21</v>
      </c>
      <c r="AN17" s="1314" t="s">
        <v>21</v>
      </c>
      <c r="AO17" s="1315" t="s">
        <v>21</v>
      </c>
      <c r="AP17" s="1317">
        <v>5.3</v>
      </c>
      <c r="AQ17" s="1318" t="s">
        <v>21</v>
      </c>
      <c r="AR17" s="1319" t="s">
        <v>21</v>
      </c>
      <c r="AS17" s="1321" t="s">
        <v>21</v>
      </c>
      <c r="AT17" s="1315" t="s">
        <v>21</v>
      </c>
      <c r="AU17" s="1319" t="s">
        <v>21</v>
      </c>
      <c r="AV17" s="1316" t="s">
        <v>21</v>
      </c>
      <c r="AW17" s="1317">
        <v>12</v>
      </c>
      <c r="AX17" s="1316" t="s">
        <v>21</v>
      </c>
      <c r="AY17" s="1319" t="s">
        <v>21</v>
      </c>
      <c r="AZ17" s="1315" t="s">
        <v>21</v>
      </c>
      <c r="BA17" s="1323" t="s">
        <v>21</v>
      </c>
      <c r="BB17" s="1318" t="s">
        <v>21</v>
      </c>
      <c r="BC17" s="1317">
        <v>5.7</v>
      </c>
      <c r="BD17" s="1318" t="s">
        <v>21</v>
      </c>
      <c r="BE17" s="1319" t="s">
        <v>21</v>
      </c>
      <c r="BF17" s="1324" t="s">
        <v>21</v>
      </c>
      <c r="BG17" s="1318" t="s">
        <v>21</v>
      </c>
      <c r="BH17" s="1319">
        <v>5.6</v>
      </c>
      <c r="BI17" s="1315" t="s">
        <v>21</v>
      </c>
      <c r="BJ17" s="1317">
        <v>6.2</v>
      </c>
      <c r="BK17" s="1318" t="s">
        <v>21</v>
      </c>
      <c r="BL17" s="1323" t="s">
        <v>21</v>
      </c>
      <c r="BM17" s="1321" t="s">
        <v>21</v>
      </c>
      <c r="BN17" s="1315" t="s">
        <v>21</v>
      </c>
      <c r="BO17" s="1318" t="s">
        <v>21</v>
      </c>
      <c r="BP17" s="1323">
        <v>6.5</v>
      </c>
      <c r="BQ17" s="1323" t="s">
        <v>21</v>
      </c>
      <c r="BR17" s="1318" t="s">
        <v>21</v>
      </c>
      <c r="BS17" s="1325">
        <v>9.6</v>
      </c>
      <c r="BT17" s="1320" t="s">
        <v>21</v>
      </c>
      <c r="BU17" s="1318" t="s">
        <v>21</v>
      </c>
      <c r="BV17" s="1325">
        <v>6.4</v>
      </c>
      <c r="BW17" s="1315" t="s">
        <v>21</v>
      </c>
      <c r="BX17" s="1326">
        <v>8.6</v>
      </c>
      <c r="BY17" s="1318" t="s">
        <v>21</v>
      </c>
      <c r="BZ17" s="1319" t="s">
        <v>21</v>
      </c>
      <c r="CA17" s="1313" t="s">
        <v>21</v>
      </c>
      <c r="CB17" s="1314" t="s">
        <v>21</v>
      </c>
      <c r="CC17" s="1805" t="s">
        <v>21</v>
      </c>
      <c r="CD17" s="1316">
        <v>11</v>
      </c>
      <c r="CE17" s="1820" t="s">
        <v>21</v>
      </c>
      <c r="CF17" s="1319">
        <v>10</v>
      </c>
      <c r="CG17" s="1315" t="s">
        <v>21</v>
      </c>
      <c r="CH17" s="1325">
        <v>9.1999999999999993</v>
      </c>
      <c r="CI17" s="1315" t="s">
        <v>21</v>
      </c>
      <c r="CJ17" s="1326">
        <v>11</v>
      </c>
      <c r="CK17" s="1318" t="s">
        <v>21</v>
      </c>
      <c r="CL17" s="1319" t="s">
        <v>21</v>
      </c>
    </row>
    <row r="18" spans="3:105" s="1172" customFormat="1" ht="18" customHeight="1" x14ac:dyDescent="0.2">
      <c r="C18" s="1327" t="s">
        <v>31</v>
      </c>
      <c r="D18" s="1328">
        <v>2.8</v>
      </c>
      <c r="E18" s="1329">
        <v>2.6</v>
      </c>
      <c r="F18" s="1330">
        <v>3.4</v>
      </c>
      <c r="G18" s="1328">
        <v>3.3</v>
      </c>
      <c r="H18" s="1331" t="s">
        <v>21</v>
      </c>
      <c r="I18" s="1212">
        <v>0.18</v>
      </c>
      <c r="J18" s="1213" t="s">
        <v>21</v>
      </c>
      <c r="K18" s="1246">
        <v>0.18</v>
      </c>
      <c r="L18" s="1332" t="s">
        <v>21</v>
      </c>
      <c r="M18" s="1293" t="s">
        <v>21</v>
      </c>
      <c r="N18" s="1333">
        <v>0.2</v>
      </c>
      <c r="O18" s="1213" t="s">
        <v>21</v>
      </c>
      <c r="P18" s="1246">
        <v>0.2</v>
      </c>
      <c r="Q18" s="1216">
        <v>0.21</v>
      </c>
      <c r="R18" s="1217">
        <v>0.47</v>
      </c>
      <c r="S18" s="1213" t="s">
        <v>21</v>
      </c>
      <c r="T18" s="1334">
        <v>0.33</v>
      </c>
      <c r="U18" s="1213" t="s">
        <v>21</v>
      </c>
      <c r="V18" s="1246">
        <v>0.33</v>
      </c>
      <c r="W18" s="1335">
        <v>3.3</v>
      </c>
      <c r="X18" s="1336">
        <v>3</v>
      </c>
      <c r="Y18" s="1337">
        <v>2.9</v>
      </c>
      <c r="Z18" s="1338">
        <v>0.11</v>
      </c>
      <c r="AA18" s="1221" t="s">
        <v>21</v>
      </c>
      <c r="AB18" s="1212">
        <v>0.1</v>
      </c>
      <c r="AC18" s="1293" t="s">
        <v>21</v>
      </c>
      <c r="AD18" s="1246">
        <v>0.1</v>
      </c>
      <c r="AE18" s="1328">
        <v>2.5</v>
      </c>
      <c r="AF18" s="1336">
        <v>2.9</v>
      </c>
      <c r="AG18" s="1293">
        <v>0.14000000000000001</v>
      </c>
      <c r="AH18" s="1337">
        <v>3.5</v>
      </c>
      <c r="AI18" s="1229">
        <v>0.25</v>
      </c>
      <c r="AJ18" s="1330">
        <v>2.7</v>
      </c>
      <c r="AK18" s="1337">
        <v>3</v>
      </c>
      <c r="AL18" s="1229">
        <v>0.1</v>
      </c>
      <c r="AM18" s="1339" t="s">
        <v>21</v>
      </c>
      <c r="AN18" s="1214" t="s">
        <v>21</v>
      </c>
      <c r="AO18" s="1221" t="s">
        <v>21</v>
      </c>
      <c r="AP18" s="1340">
        <v>0.13</v>
      </c>
      <c r="AQ18" s="1213" t="s">
        <v>21</v>
      </c>
      <c r="AR18" s="1246">
        <v>0.13</v>
      </c>
      <c r="AS18" s="1341">
        <v>3.8</v>
      </c>
      <c r="AT18" s="1336">
        <v>5.4</v>
      </c>
      <c r="AU18" s="1342">
        <v>4.5999999999999996</v>
      </c>
      <c r="AV18" s="1209" t="s">
        <v>21</v>
      </c>
      <c r="AW18" s="1212">
        <v>0.91</v>
      </c>
      <c r="AX18" s="1343" t="s">
        <v>21</v>
      </c>
      <c r="AY18" s="1246">
        <v>0.91</v>
      </c>
      <c r="AZ18" s="1336">
        <v>4.4000000000000004</v>
      </c>
      <c r="BA18" s="1344">
        <v>3.6</v>
      </c>
      <c r="BB18" s="1213" t="s">
        <v>21</v>
      </c>
      <c r="BC18" s="1340">
        <v>0.15</v>
      </c>
      <c r="BD18" s="1213" t="s">
        <v>21</v>
      </c>
      <c r="BE18" s="1246">
        <v>0.15</v>
      </c>
      <c r="BF18" s="1345">
        <v>4.5999999999999996</v>
      </c>
      <c r="BG18" s="1346">
        <v>4.7</v>
      </c>
      <c r="BH18" s="1234">
        <v>1</v>
      </c>
      <c r="BI18" s="1235" t="s">
        <v>21</v>
      </c>
      <c r="BJ18" s="1236">
        <v>0.97</v>
      </c>
      <c r="BK18" s="1217" t="s">
        <v>21</v>
      </c>
      <c r="BL18" s="1246">
        <v>0.97</v>
      </c>
      <c r="BM18" s="1347">
        <v>3.6</v>
      </c>
      <c r="BN18" s="1348">
        <v>5.5</v>
      </c>
      <c r="BO18" s="1349">
        <v>3.9</v>
      </c>
      <c r="BP18" s="1180">
        <v>2.5</v>
      </c>
      <c r="BQ18" s="1350">
        <v>5</v>
      </c>
      <c r="BR18" s="1349">
        <v>3.9</v>
      </c>
      <c r="BS18" s="1182">
        <v>1.8</v>
      </c>
      <c r="BT18" s="1347">
        <v>3.8</v>
      </c>
      <c r="BU18" s="1349">
        <v>3</v>
      </c>
      <c r="BV18" s="1182">
        <v>0.8</v>
      </c>
      <c r="BW18" s="1175" t="s">
        <v>21</v>
      </c>
      <c r="BX18" s="1183">
        <v>2.1</v>
      </c>
      <c r="BY18" s="1177" t="s">
        <v>21</v>
      </c>
      <c r="BZ18" s="1246">
        <v>2.1</v>
      </c>
      <c r="CA18" s="1351">
        <v>3.6</v>
      </c>
      <c r="CB18" s="1332">
        <v>5.0999999999999996</v>
      </c>
      <c r="CC18" s="1808" t="s">
        <v>21</v>
      </c>
      <c r="CD18" s="1245">
        <v>0.91</v>
      </c>
      <c r="CE18" s="1821" t="s">
        <v>21</v>
      </c>
      <c r="CF18" s="1796">
        <v>0.3</v>
      </c>
      <c r="CG18" s="1336">
        <v>4.3</v>
      </c>
      <c r="CH18" s="1248">
        <v>1.5</v>
      </c>
      <c r="CI18" s="1235" t="s">
        <v>21</v>
      </c>
      <c r="CJ18" s="1352">
        <v>1.1000000000000001</v>
      </c>
      <c r="CK18" s="1213" t="s">
        <v>21</v>
      </c>
      <c r="CL18" s="1246">
        <v>1.1000000000000001</v>
      </c>
    </row>
    <row r="19" spans="3:105" s="1157" customFormat="1" ht="18" customHeight="1" x14ac:dyDescent="0.2">
      <c r="C19" s="1353" t="s">
        <v>719</v>
      </c>
      <c r="D19" s="1354" t="s">
        <v>21</v>
      </c>
      <c r="E19" s="1355" t="s">
        <v>21</v>
      </c>
      <c r="F19" s="1211" t="s">
        <v>21</v>
      </c>
      <c r="G19" s="1356">
        <v>2.7</v>
      </c>
      <c r="H19" s="1211" t="s">
        <v>21</v>
      </c>
      <c r="I19" s="1357">
        <v>0.13</v>
      </c>
      <c r="J19" s="1358" t="s">
        <v>21</v>
      </c>
      <c r="K19" s="1246" t="s">
        <v>21</v>
      </c>
      <c r="L19" s="1355" t="s">
        <v>21</v>
      </c>
      <c r="M19" s="1215" t="s">
        <v>21</v>
      </c>
      <c r="N19" s="1357">
        <v>0.15</v>
      </c>
      <c r="O19" s="1358" t="s">
        <v>21</v>
      </c>
      <c r="P19" s="1246" t="s">
        <v>21</v>
      </c>
      <c r="Q19" s="1359">
        <v>0.14000000000000001</v>
      </c>
      <c r="R19" s="1215">
        <v>0.42</v>
      </c>
      <c r="S19" s="1358" t="s">
        <v>21</v>
      </c>
      <c r="T19" s="1218">
        <v>0.28999999999999998</v>
      </c>
      <c r="U19" s="1358" t="s">
        <v>21</v>
      </c>
      <c r="V19" s="1506" t="s">
        <v>21</v>
      </c>
      <c r="W19" s="1220" t="s">
        <v>21</v>
      </c>
      <c r="X19" s="1294" t="s">
        <v>21</v>
      </c>
      <c r="Y19" s="1358">
        <v>1.7</v>
      </c>
      <c r="Z19" s="1222">
        <v>0.02</v>
      </c>
      <c r="AA19" s="1294" t="s">
        <v>21</v>
      </c>
      <c r="AB19" s="1357" t="s">
        <v>21</v>
      </c>
      <c r="AC19" s="1215" t="s">
        <v>21</v>
      </c>
      <c r="AD19" s="1360" t="s">
        <v>21</v>
      </c>
      <c r="AE19" s="1354" t="s">
        <v>21</v>
      </c>
      <c r="AF19" s="1294">
        <v>1.8</v>
      </c>
      <c r="AG19" s="1361">
        <v>0.04</v>
      </c>
      <c r="AH19" s="1358">
        <v>2.1</v>
      </c>
      <c r="AI19" s="1362">
        <v>0.11</v>
      </c>
      <c r="AJ19" s="1211" t="s">
        <v>21</v>
      </c>
      <c r="AK19" s="1358">
        <v>1.8</v>
      </c>
      <c r="AL19" s="1363">
        <v>0.02</v>
      </c>
      <c r="AM19" s="1230" t="s">
        <v>21</v>
      </c>
      <c r="AN19" s="1355" t="s">
        <v>21</v>
      </c>
      <c r="AO19" s="1294" t="s">
        <v>21</v>
      </c>
      <c r="AP19" s="1218" t="s">
        <v>21</v>
      </c>
      <c r="AQ19" s="1358" t="s">
        <v>21</v>
      </c>
      <c r="AR19" s="1363" t="s">
        <v>21</v>
      </c>
      <c r="AS19" s="1230" t="s">
        <v>21</v>
      </c>
      <c r="AT19" s="1294" t="s">
        <v>21</v>
      </c>
      <c r="AU19" s="1364">
        <v>3</v>
      </c>
      <c r="AV19" s="1354" t="s">
        <v>21</v>
      </c>
      <c r="AW19" s="1357">
        <v>0.64</v>
      </c>
      <c r="AX19" s="1231" t="s">
        <v>21</v>
      </c>
      <c r="AY19" s="1363" t="s">
        <v>21</v>
      </c>
      <c r="AZ19" s="1294" t="s">
        <v>21</v>
      </c>
      <c r="BA19" s="1232">
        <v>2.2999999999999998</v>
      </c>
      <c r="BB19" s="1358" t="s">
        <v>21</v>
      </c>
      <c r="BC19" s="1218">
        <v>0.08</v>
      </c>
      <c r="BD19" s="1358" t="s">
        <v>21</v>
      </c>
      <c r="BE19" s="1363" t="s">
        <v>21</v>
      </c>
      <c r="BF19" s="1365" t="s">
        <v>21</v>
      </c>
      <c r="BG19" s="1366">
        <v>2.9</v>
      </c>
      <c r="BH19" s="1222">
        <v>0.91</v>
      </c>
      <c r="BI19" s="1211" t="s">
        <v>21</v>
      </c>
      <c r="BJ19" s="1218" t="s">
        <v>21</v>
      </c>
      <c r="BK19" s="1215" t="s">
        <v>21</v>
      </c>
      <c r="BL19" s="1232" t="s">
        <v>21</v>
      </c>
      <c r="BM19" s="1230" t="s">
        <v>21</v>
      </c>
      <c r="BN19" s="1294" t="s">
        <v>21</v>
      </c>
      <c r="BO19" s="1367">
        <v>2.7</v>
      </c>
      <c r="BP19" s="1232">
        <v>2.5</v>
      </c>
      <c r="BQ19" s="1368" t="s">
        <v>21</v>
      </c>
      <c r="BR19" s="1358">
        <v>2.8</v>
      </c>
      <c r="BS19" s="1369">
        <v>1.8</v>
      </c>
      <c r="BT19" s="1230" t="s">
        <v>21</v>
      </c>
      <c r="BU19" s="1358">
        <v>1.9</v>
      </c>
      <c r="BV19" s="1370">
        <v>0.71</v>
      </c>
      <c r="BW19" s="1211" t="s">
        <v>21</v>
      </c>
      <c r="BX19" s="1371" t="s">
        <v>21</v>
      </c>
      <c r="BY19" s="1358" t="s">
        <v>21</v>
      </c>
      <c r="BZ19" s="1372" t="s">
        <v>21</v>
      </c>
      <c r="CA19" s="1373" t="s">
        <v>21</v>
      </c>
      <c r="CB19" s="1355" t="s">
        <v>21</v>
      </c>
      <c r="CC19" s="1809" t="s">
        <v>21</v>
      </c>
      <c r="CD19" s="1797">
        <v>0.9</v>
      </c>
      <c r="CE19" s="1822" t="s">
        <v>21</v>
      </c>
      <c r="CF19" s="1798">
        <v>0.26</v>
      </c>
      <c r="CG19" s="1294">
        <v>2.5</v>
      </c>
      <c r="CH19" s="1374">
        <v>1.3</v>
      </c>
      <c r="CI19" s="1244" t="s">
        <v>21</v>
      </c>
      <c r="CJ19" s="1375" t="s">
        <v>21</v>
      </c>
      <c r="CK19" s="1358" t="s">
        <v>21</v>
      </c>
      <c r="CL19" s="1239" t="s">
        <v>21</v>
      </c>
      <c r="CM19" s="1172"/>
      <c r="CN19" s="1172"/>
      <c r="CO19" s="1172"/>
      <c r="CP19" s="1172"/>
      <c r="CQ19" s="1172"/>
      <c r="CR19" s="1172"/>
      <c r="CS19" s="1172"/>
      <c r="CT19" s="1172"/>
      <c r="CU19" s="1172"/>
      <c r="CV19" s="1172"/>
      <c r="CW19" s="1172"/>
      <c r="CX19" s="1172"/>
      <c r="CY19" s="1172"/>
      <c r="CZ19" s="1172"/>
      <c r="DA19" s="1172"/>
    </row>
    <row r="20" spans="3:105" s="1157" customFormat="1" ht="18" customHeight="1" x14ac:dyDescent="0.2">
      <c r="C20" s="1376" t="s">
        <v>32</v>
      </c>
      <c r="D20" s="1377" t="s">
        <v>21</v>
      </c>
      <c r="E20" s="1378" t="s">
        <v>21</v>
      </c>
      <c r="F20" s="1379" t="s">
        <v>21</v>
      </c>
      <c r="G20" s="1377">
        <v>160</v>
      </c>
      <c r="H20" s="1379" t="s">
        <v>21</v>
      </c>
      <c r="I20" s="1380" t="s">
        <v>21</v>
      </c>
      <c r="J20" s="1381" t="s">
        <v>21</v>
      </c>
      <c r="K20" s="1502" t="s">
        <v>21</v>
      </c>
      <c r="L20" s="1378" t="s">
        <v>21</v>
      </c>
      <c r="M20" s="1381" t="s">
        <v>21</v>
      </c>
      <c r="N20" s="1380" t="s">
        <v>21</v>
      </c>
      <c r="O20" s="1381" t="s">
        <v>21</v>
      </c>
      <c r="P20" s="1502" t="s">
        <v>21</v>
      </c>
      <c r="Q20" s="1383" t="s">
        <v>21</v>
      </c>
      <c r="R20" s="1381" t="s">
        <v>21</v>
      </c>
      <c r="S20" s="1381" t="s">
        <v>21</v>
      </c>
      <c r="T20" s="1380" t="s">
        <v>21</v>
      </c>
      <c r="U20" s="1381" t="s">
        <v>21</v>
      </c>
      <c r="V20" s="1384" t="s">
        <v>21</v>
      </c>
      <c r="W20" s="1385" t="s">
        <v>21</v>
      </c>
      <c r="X20" s="1379" t="s">
        <v>21</v>
      </c>
      <c r="Y20" s="1381">
        <v>170</v>
      </c>
      <c r="Z20" s="1382" t="s">
        <v>21</v>
      </c>
      <c r="AA20" s="1379" t="s">
        <v>21</v>
      </c>
      <c r="AB20" s="1380" t="s">
        <v>21</v>
      </c>
      <c r="AC20" s="1381" t="s">
        <v>21</v>
      </c>
      <c r="AD20" s="1384" t="s">
        <v>21</v>
      </c>
      <c r="AE20" s="1377" t="s">
        <v>21</v>
      </c>
      <c r="AF20" s="1379">
        <v>160</v>
      </c>
      <c r="AG20" s="1381" t="s">
        <v>21</v>
      </c>
      <c r="AH20" s="1072">
        <v>160</v>
      </c>
      <c r="AI20" s="1382" t="s">
        <v>21</v>
      </c>
      <c r="AJ20" s="1379" t="s">
        <v>21</v>
      </c>
      <c r="AK20" s="1381">
        <v>160</v>
      </c>
      <c r="AL20" s="1382" t="s">
        <v>21</v>
      </c>
      <c r="AM20" s="1383" t="s">
        <v>21</v>
      </c>
      <c r="AN20" s="1378" t="s">
        <v>21</v>
      </c>
      <c r="AO20" s="1379" t="s">
        <v>21</v>
      </c>
      <c r="AP20" s="1380" t="s">
        <v>21</v>
      </c>
      <c r="AQ20" s="1381" t="s">
        <v>21</v>
      </c>
      <c r="AR20" s="1382" t="s">
        <v>21</v>
      </c>
      <c r="AS20" s="1383" t="s">
        <v>21</v>
      </c>
      <c r="AT20" s="1379" t="s">
        <v>21</v>
      </c>
      <c r="AU20" s="1382">
        <v>170</v>
      </c>
      <c r="AV20" s="1377" t="s">
        <v>21</v>
      </c>
      <c r="AW20" s="1380" t="s">
        <v>21</v>
      </c>
      <c r="AX20" s="1377" t="s">
        <v>21</v>
      </c>
      <c r="AY20" s="1382" t="s">
        <v>21</v>
      </c>
      <c r="AZ20" s="1379" t="s">
        <v>21</v>
      </c>
      <c r="BA20" s="1386">
        <v>160</v>
      </c>
      <c r="BB20" s="1381" t="s">
        <v>21</v>
      </c>
      <c r="BC20" s="1380" t="s">
        <v>21</v>
      </c>
      <c r="BD20" s="1381" t="s">
        <v>21</v>
      </c>
      <c r="BE20" s="1382" t="s">
        <v>21</v>
      </c>
      <c r="BF20" s="1387" t="s">
        <v>21</v>
      </c>
      <c r="BG20" s="1381">
        <v>170</v>
      </c>
      <c r="BH20" s="1382" t="s">
        <v>21</v>
      </c>
      <c r="BI20" s="1379" t="s">
        <v>21</v>
      </c>
      <c r="BJ20" s="1380" t="s">
        <v>21</v>
      </c>
      <c r="BK20" s="1381" t="s">
        <v>21</v>
      </c>
      <c r="BL20" s="1386" t="s">
        <v>21</v>
      </c>
      <c r="BM20" s="1383" t="s">
        <v>21</v>
      </c>
      <c r="BN20" s="1379" t="s">
        <v>21</v>
      </c>
      <c r="BO20" s="1381">
        <v>150</v>
      </c>
      <c r="BP20" s="1386" t="s">
        <v>21</v>
      </c>
      <c r="BQ20" s="1386" t="s">
        <v>21</v>
      </c>
      <c r="BR20" s="1381">
        <v>160</v>
      </c>
      <c r="BS20" s="1388" t="s">
        <v>21</v>
      </c>
      <c r="BT20" s="1383" t="s">
        <v>21</v>
      </c>
      <c r="BU20" s="1381">
        <v>150</v>
      </c>
      <c r="BV20" s="1388" t="s">
        <v>21</v>
      </c>
      <c r="BW20" s="1379" t="s">
        <v>21</v>
      </c>
      <c r="BX20" s="1389" t="s">
        <v>21</v>
      </c>
      <c r="BY20" s="1381" t="s">
        <v>21</v>
      </c>
      <c r="BZ20" s="1390" t="s">
        <v>21</v>
      </c>
      <c r="CA20" s="1385" t="s">
        <v>21</v>
      </c>
      <c r="CB20" s="1378" t="s">
        <v>21</v>
      </c>
      <c r="CC20" s="1810" t="s">
        <v>21</v>
      </c>
      <c r="CD20" s="1799" t="s">
        <v>21</v>
      </c>
      <c r="CE20" s="1823" t="s">
        <v>21</v>
      </c>
      <c r="CF20" s="1246" t="s">
        <v>21</v>
      </c>
      <c r="CG20" s="1294">
        <v>160</v>
      </c>
      <c r="CH20" s="1374" t="s">
        <v>21</v>
      </c>
      <c r="CI20" s="1244" t="s">
        <v>21</v>
      </c>
      <c r="CJ20" s="1375" t="s">
        <v>21</v>
      </c>
      <c r="CK20" s="1381" t="s">
        <v>21</v>
      </c>
      <c r="CL20" s="1388" t="s">
        <v>21</v>
      </c>
      <c r="CM20" s="1172"/>
      <c r="CN20" s="1172"/>
      <c r="CO20" s="1172"/>
      <c r="CP20" s="1172"/>
      <c r="CQ20" s="1172"/>
      <c r="CR20" s="1172"/>
      <c r="CS20" s="1172"/>
      <c r="CT20" s="1172"/>
      <c r="CU20" s="1172"/>
      <c r="CV20" s="1172"/>
      <c r="CW20" s="1172"/>
      <c r="CX20" s="1172"/>
      <c r="CY20" s="1172"/>
      <c r="CZ20" s="1172"/>
      <c r="DA20" s="1172"/>
    </row>
    <row r="21" spans="3:105" s="1157" customFormat="1" ht="18" customHeight="1" thickBot="1" x14ac:dyDescent="0.25">
      <c r="C21" s="1391" t="s">
        <v>108</v>
      </c>
      <c r="D21" s="1392" t="s">
        <v>21</v>
      </c>
      <c r="E21" s="1393" t="s">
        <v>21</v>
      </c>
      <c r="F21" s="1394" t="s">
        <v>21</v>
      </c>
      <c r="G21" s="1392" t="s">
        <v>721</v>
      </c>
      <c r="H21" s="1394" t="s">
        <v>21</v>
      </c>
      <c r="I21" s="1395" t="s">
        <v>21</v>
      </c>
      <c r="J21" s="1396" t="s">
        <v>21</v>
      </c>
      <c r="K21" s="1503" t="s">
        <v>21</v>
      </c>
      <c r="L21" s="1393" t="s">
        <v>21</v>
      </c>
      <c r="M21" s="1396" t="s">
        <v>21</v>
      </c>
      <c r="N21" s="1395" t="s">
        <v>21</v>
      </c>
      <c r="O21" s="1396" t="s">
        <v>21</v>
      </c>
      <c r="P21" s="1503" t="s">
        <v>21</v>
      </c>
      <c r="Q21" s="1398" t="s">
        <v>21</v>
      </c>
      <c r="R21" s="1396" t="s">
        <v>21</v>
      </c>
      <c r="S21" s="1396" t="s">
        <v>21</v>
      </c>
      <c r="T21" s="1395" t="s">
        <v>21</v>
      </c>
      <c r="U21" s="1396" t="s">
        <v>21</v>
      </c>
      <c r="V21" s="1399" t="s">
        <v>21</v>
      </c>
      <c r="W21" s="1400" t="s">
        <v>21</v>
      </c>
      <c r="X21" s="1394" t="s">
        <v>21</v>
      </c>
      <c r="Y21" s="1396" t="s">
        <v>721</v>
      </c>
      <c r="Z21" s="1397" t="s">
        <v>21</v>
      </c>
      <c r="AA21" s="1394" t="s">
        <v>21</v>
      </c>
      <c r="AB21" s="1395" t="s">
        <v>21</v>
      </c>
      <c r="AC21" s="1396" t="s">
        <v>21</v>
      </c>
      <c r="AD21" s="1399" t="s">
        <v>21</v>
      </c>
      <c r="AE21" s="1392" t="s">
        <v>21</v>
      </c>
      <c r="AF21" s="1394" t="s">
        <v>721</v>
      </c>
      <c r="AG21" s="1396" t="s">
        <v>21</v>
      </c>
      <c r="AH21" s="1396" t="s">
        <v>721</v>
      </c>
      <c r="AI21" s="1397" t="s">
        <v>21</v>
      </c>
      <c r="AJ21" s="1394" t="s">
        <v>21</v>
      </c>
      <c r="AK21" s="1396" t="s">
        <v>721</v>
      </c>
      <c r="AL21" s="1397" t="s">
        <v>21</v>
      </c>
      <c r="AM21" s="1401" t="s">
        <v>21</v>
      </c>
      <c r="AN21" s="1393" t="s">
        <v>21</v>
      </c>
      <c r="AO21" s="1394" t="s">
        <v>21</v>
      </c>
      <c r="AP21" s="1395" t="s">
        <v>21</v>
      </c>
      <c r="AQ21" s="1396" t="s">
        <v>21</v>
      </c>
      <c r="AR21" s="1397" t="s">
        <v>21</v>
      </c>
      <c r="AS21" s="1398" t="s">
        <v>21</v>
      </c>
      <c r="AT21" s="1394" t="s">
        <v>21</v>
      </c>
      <c r="AU21" s="1397" t="s">
        <v>721</v>
      </c>
      <c r="AV21" s="1392" t="s">
        <v>21</v>
      </c>
      <c r="AW21" s="1395" t="s">
        <v>21</v>
      </c>
      <c r="AX21" s="1392" t="s">
        <v>21</v>
      </c>
      <c r="AY21" s="1397" t="s">
        <v>21</v>
      </c>
      <c r="AZ21" s="1394" t="s">
        <v>21</v>
      </c>
      <c r="BA21" s="1402" t="s">
        <v>721</v>
      </c>
      <c r="BB21" s="1403" t="s">
        <v>21</v>
      </c>
      <c r="BC21" s="1404" t="s">
        <v>21</v>
      </c>
      <c r="BD21" s="1403" t="s">
        <v>21</v>
      </c>
      <c r="BE21" s="1397" t="s">
        <v>21</v>
      </c>
      <c r="BF21" s="1405" t="s">
        <v>21</v>
      </c>
      <c r="BG21" s="1396" t="s">
        <v>721</v>
      </c>
      <c r="BH21" s="1397" t="s">
        <v>21</v>
      </c>
      <c r="BI21" s="1394" t="s">
        <v>21</v>
      </c>
      <c r="BJ21" s="1395" t="s">
        <v>21</v>
      </c>
      <c r="BK21" s="1396" t="s">
        <v>21</v>
      </c>
      <c r="BL21" s="1402" t="s">
        <v>21</v>
      </c>
      <c r="BM21" s="1398" t="s">
        <v>21</v>
      </c>
      <c r="BN21" s="1394" t="s">
        <v>21</v>
      </c>
      <c r="BO21" s="1396" t="s">
        <v>721</v>
      </c>
      <c r="BP21" s="1402" t="s">
        <v>21</v>
      </c>
      <c r="BQ21" s="1402" t="s">
        <v>21</v>
      </c>
      <c r="BR21" s="1396" t="s">
        <v>721</v>
      </c>
      <c r="BS21" s="1406" t="s">
        <v>21</v>
      </c>
      <c r="BT21" s="1398" t="s">
        <v>21</v>
      </c>
      <c r="BU21" s="1396" t="s">
        <v>721</v>
      </c>
      <c r="BV21" s="1406" t="s">
        <v>21</v>
      </c>
      <c r="BW21" s="1394" t="s">
        <v>21</v>
      </c>
      <c r="BX21" s="1407" t="s">
        <v>21</v>
      </c>
      <c r="BY21" s="1396" t="s">
        <v>21</v>
      </c>
      <c r="BZ21" s="1408" t="s">
        <v>21</v>
      </c>
      <c r="CA21" s="1400" t="s">
        <v>21</v>
      </c>
      <c r="CB21" s="1393" t="s">
        <v>21</v>
      </c>
      <c r="CC21" s="1811" t="s">
        <v>21</v>
      </c>
      <c r="CD21" s="1800" t="s">
        <v>21</v>
      </c>
      <c r="CE21" s="1824" t="s">
        <v>21</v>
      </c>
      <c r="CF21" s="1503" t="s">
        <v>21</v>
      </c>
      <c r="CG21" s="1394" t="s">
        <v>721</v>
      </c>
      <c r="CH21" s="1406" t="s">
        <v>21</v>
      </c>
      <c r="CI21" s="1394" t="s">
        <v>21</v>
      </c>
      <c r="CJ21" s="1407" t="s">
        <v>21</v>
      </c>
      <c r="CK21" s="1396" t="s">
        <v>21</v>
      </c>
      <c r="CL21" s="1406" t="s">
        <v>21</v>
      </c>
    </row>
    <row r="22" spans="3:105" s="3" customFormat="1" ht="18" customHeight="1" thickBot="1" x14ac:dyDescent="0.25">
      <c r="C22" s="4"/>
      <c r="D22" s="5"/>
      <c r="E22" s="5"/>
      <c r="F22" s="2"/>
      <c r="G22" s="2"/>
      <c r="L22" s="2"/>
      <c r="M22" s="2"/>
      <c r="N22" s="2"/>
      <c r="O22" s="2"/>
      <c r="P22" s="2"/>
      <c r="Q22" s="2"/>
      <c r="R22" s="2"/>
      <c r="S22" s="770"/>
      <c r="T22" s="6"/>
      <c r="U22" s="6"/>
      <c r="V22" s="6"/>
      <c r="W22" s="5"/>
      <c r="X22" s="2"/>
      <c r="Y22" s="2"/>
      <c r="Z22" s="2"/>
      <c r="AA22" s="2"/>
      <c r="AB22" s="772"/>
      <c r="AC22" s="4"/>
      <c r="AD22" s="4"/>
      <c r="AE22" s="7"/>
      <c r="AF22" s="2"/>
      <c r="AG22" s="2"/>
      <c r="AH22" s="2"/>
      <c r="AI22" s="2"/>
      <c r="AJ22" s="2"/>
      <c r="AK22" s="2"/>
      <c r="AL22" s="2"/>
      <c r="AM22" s="602"/>
      <c r="AN22" s="1410"/>
      <c r="AO22" s="774"/>
      <c r="AP22" s="4"/>
      <c r="AQ22" s="4"/>
      <c r="AR22" s="2"/>
      <c r="AS22" s="7"/>
      <c r="AT22" s="2"/>
      <c r="AU22" s="2"/>
      <c r="AV22" s="2"/>
      <c r="AW22" s="2"/>
      <c r="AX22" s="2"/>
      <c r="BB22" s="776"/>
      <c r="BC22" s="4"/>
      <c r="BD22" s="4"/>
      <c r="BE22" s="2"/>
      <c r="BF22" s="6"/>
      <c r="BG22" s="2"/>
      <c r="BH22" s="2"/>
      <c r="BI22" s="1410"/>
      <c r="BL22" s="2"/>
      <c r="BM22" s="7"/>
      <c r="BN22" s="2"/>
      <c r="BO22" s="2"/>
      <c r="BP22" s="2"/>
      <c r="BQ22" s="2"/>
      <c r="BR22" s="2"/>
      <c r="BS22" s="2"/>
      <c r="BT22" s="2"/>
      <c r="BU22" s="2"/>
      <c r="BV22" s="2"/>
      <c r="BW22" s="776"/>
      <c r="BX22" s="4"/>
      <c r="BY22" s="4"/>
      <c r="BZ22" s="2"/>
      <c r="CA22" s="7"/>
      <c r="CB22" s="2"/>
      <c r="CC22" s="2"/>
      <c r="CD22" s="2"/>
      <c r="CE22" s="2"/>
      <c r="CF22" s="2"/>
      <c r="CG22" s="2"/>
      <c r="CH22" s="776"/>
      <c r="CI22" s="4"/>
      <c r="CJ22" s="4"/>
      <c r="CK22" s="2"/>
      <c r="CL22" s="317"/>
    </row>
    <row r="23" spans="3:105" s="3" customFormat="1" ht="18" customHeight="1" x14ac:dyDescent="0.2">
      <c r="C23" s="8" t="s">
        <v>482</v>
      </c>
      <c r="D23" s="1859">
        <v>44705</v>
      </c>
      <c r="E23" s="9"/>
      <c r="F23" s="1410"/>
      <c r="G23" s="1410"/>
      <c r="L23" s="1410"/>
      <c r="M23" s="10"/>
      <c r="N23" s="1410"/>
      <c r="O23" s="1410"/>
      <c r="P23" s="1410"/>
      <c r="Q23" s="1410"/>
      <c r="R23" s="1410"/>
      <c r="S23" s="104"/>
      <c r="T23" s="104"/>
      <c r="U23" s="104"/>
      <c r="V23" s="105"/>
      <c r="W23" s="769">
        <f>D23</f>
        <v>44705</v>
      </c>
      <c r="X23" s="11"/>
      <c r="Y23" s="11"/>
      <c r="Z23" s="11"/>
      <c r="AB23" s="600"/>
      <c r="AC23" s="600"/>
      <c r="AD23" s="105"/>
      <c r="AE23" s="769">
        <f>D23</f>
        <v>44705</v>
      </c>
      <c r="AF23" s="11"/>
      <c r="AG23" s="11"/>
      <c r="AH23" s="11"/>
      <c r="AI23" s="1410"/>
      <c r="AJ23" s="1410"/>
      <c r="AK23" s="1410"/>
      <c r="AL23" s="1410"/>
      <c r="AM23" s="1410"/>
      <c r="AN23" s="1410"/>
      <c r="AO23" s="104"/>
      <c r="AP23" s="104"/>
      <c r="AQ23" s="105"/>
      <c r="AR23" s="1410"/>
      <c r="AS23" s="590">
        <f>D23</f>
        <v>44705</v>
      </c>
      <c r="AT23" s="11"/>
      <c r="AU23" s="11"/>
      <c r="AV23" s="1410"/>
      <c r="AW23" s="1410"/>
      <c r="AX23" s="1410"/>
      <c r="BB23" s="600"/>
      <c r="BC23" s="600"/>
      <c r="BD23" s="105"/>
      <c r="BE23" s="12"/>
      <c r="BF23" s="155"/>
      <c r="BG23" s="11"/>
      <c r="BH23" s="11"/>
      <c r="BI23" s="600"/>
      <c r="BJ23" s="600"/>
      <c r="BK23" s="105"/>
      <c r="BL23" s="1410"/>
      <c r="BM23" s="590">
        <f>D23</f>
        <v>44705</v>
      </c>
      <c r="BN23" s="11"/>
      <c r="BO23" s="11"/>
      <c r="BP23" s="11"/>
      <c r="BQ23" s="1410"/>
      <c r="BR23" s="1410"/>
      <c r="BS23" s="1410"/>
      <c r="BT23" s="1410"/>
      <c r="BU23" s="1410"/>
      <c r="BV23" s="1410"/>
      <c r="BW23" s="600"/>
      <c r="BX23" s="600"/>
      <c r="BY23" s="105"/>
      <c r="BZ23" s="1410"/>
      <c r="CA23" s="590">
        <f>D23</f>
        <v>44705</v>
      </c>
      <c r="CB23" s="11"/>
      <c r="CC23" s="11"/>
      <c r="CD23" s="11"/>
      <c r="CE23" s="1410"/>
      <c r="CF23" s="1410"/>
      <c r="CG23" s="1410"/>
      <c r="CH23" s="600"/>
      <c r="CI23" s="600"/>
      <c r="CJ23" s="105"/>
      <c r="CK23" s="1410"/>
      <c r="CL23" s="318"/>
    </row>
    <row r="24" spans="3:105" s="3" customFormat="1" ht="18" customHeight="1" x14ac:dyDescent="0.2">
      <c r="C24" s="13" t="s">
        <v>483</v>
      </c>
      <c r="D24" s="891" t="s">
        <v>706</v>
      </c>
      <c r="E24" s="12"/>
      <c r="F24" s="593" t="str">
        <f>D24</f>
        <v>晴一時雨</v>
      </c>
      <c r="G24" s="593" t="str">
        <f>D25</f>
        <v>晴後一時曇</v>
      </c>
      <c r="H24" s="593" t="str">
        <f>D26</f>
        <v>晴</v>
      </c>
      <c r="J24" s="1079" t="s">
        <v>607</v>
      </c>
      <c r="K24" s="1410"/>
      <c r="L24" s="104"/>
      <c r="M24" s="1410"/>
      <c r="N24" s="1410"/>
      <c r="O24" s="1410"/>
      <c r="P24" s="1410"/>
      <c r="Q24" s="1410"/>
      <c r="R24" s="1410"/>
      <c r="S24" s="616"/>
      <c r="T24" s="741"/>
      <c r="U24" s="741"/>
      <c r="V24" s="771"/>
      <c r="W24" s="599" t="str">
        <f>D24</f>
        <v>晴一時雨</v>
      </c>
      <c r="X24" s="592" t="str">
        <f>W24</f>
        <v>晴一時雨</v>
      </c>
      <c r="Y24" s="592" t="str">
        <f>W25</f>
        <v>晴後一時曇</v>
      </c>
      <c r="Z24" s="592" t="str">
        <f>W26</f>
        <v>晴</v>
      </c>
      <c r="AB24" s="1079" t="s">
        <v>607</v>
      </c>
      <c r="AC24" s="1410"/>
      <c r="AD24" s="104"/>
      <c r="AE24" s="599" t="str">
        <f>D24</f>
        <v>晴一時雨</v>
      </c>
      <c r="AF24" s="592" t="str">
        <f>AE24</f>
        <v>晴一時雨</v>
      </c>
      <c r="AG24" s="592" t="str">
        <f>AE25</f>
        <v>晴後一時曇</v>
      </c>
      <c r="AH24" s="592" t="str">
        <f>AE26</f>
        <v>晴</v>
      </c>
      <c r="AI24" s="1410"/>
      <c r="AJ24" s="1079" t="s">
        <v>607</v>
      </c>
      <c r="AK24" s="1410"/>
      <c r="AL24" s="104"/>
      <c r="AM24" s="1410"/>
      <c r="AO24" s="616"/>
      <c r="AP24" s="741"/>
      <c r="AQ24" s="771"/>
      <c r="AR24" s="1410"/>
      <c r="AS24" s="591" t="str">
        <f>D24</f>
        <v>晴一時雨</v>
      </c>
      <c r="AT24" s="592" t="str">
        <f>AS24</f>
        <v>晴一時雨</v>
      </c>
      <c r="AU24" s="592" t="str">
        <f>AS25</f>
        <v>晴後一時曇</v>
      </c>
      <c r="AV24" s="592" t="str">
        <f>AS26</f>
        <v>晴</v>
      </c>
      <c r="AW24" s="1410"/>
      <c r="AX24" s="1079" t="s">
        <v>607</v>
      </c>
      <c r="AY24" s="1410"/>
      <c r="AZ24" s="104"/>
      <c r="BA24" s="608"/>
      <c r="BB24" s="775"/>
      <c r="BC24" s="773"/>
      <c r="BD24" s="771"/>
      <c r="BE24" s="12"/>
      <c r="BF24" s="18"/>
      <c r="BG24" s="1079" t="s">
        <v>607</v>
      </c>
      <c r="BH24" s="1410"/>
      <c r="BI24" s="104"/>
      <c r="BJ24" s="773"/>
      <c r="BK24" s="771"/>
      <c r="BL24" s="1410"/>
      <c r="BM24" s="591" t="str">
        <f>D24</f>
        <v>晴一時雨</v>
      </c>
      <c r="BN24" s="592" t="str">
        <f>BM24</f>
        <v>晴一時雨</v>
      </c>
      <c r="BO24" s="592" t="str">
        <f>BM25</f>
        <v>晴後一時曇</v>
      </c>
      <c r="BP24" s="592" t="str">
        <f>BM26</f>
        <v>晴</v>
      </c>
      <c r="BQ24" s="1410"/>
      <c r="BR24" s="1079" t="s">
        <v>607</v>
      </c>
      <c r="BS24" s="1410"/>
      <c r="BT24" s="104"/>
      <c r="BU24" s="1410"/>
      <c r="BV24" s="1410"/>
      <c r="BW24" s="775"/>
      <c r="BX24" s="773"/>
      <c r="BY24" s="771"/>
      <c r="BZ24" s="1410"/>
      <c r="CA24" s="591" t="str">
        <f>D24</f>
        <v>晴一時雨</v>
      </c>
      <c r="CB24" s="592" t="str">
        <f>CA24</f>
        <v>晴一時雨</v>
      </c>
      <c r="CC24" s="592" t="str">
        <f>CA25</f>
        <v>晴後一時曇</v>
      </c>
      <c r="CD24" s="592" t="str">
        <f>CA26</f>
        <v>晴</v>
      </c>
      <c r="CE24" s="1410"/>
      <c r="CF24" s="1079" t="s">
        <v>607</v>
      </c>
      <c r="CG24" s="1410"/>
      <c r="CH24" s="104"/>
      <c r="CI24" s="773"/>
      <c r="CJ24" s="771"/>
      <c r="CK24" s="1410"/>
      <c r="CL24" s="318"/>
    </row>
    <row r="25" spans="3:105" s="3" customFormat="1" ht="18" customHeight="1" x14ac:dyDescent="0.2">
      <c r="C25" s="13" t="s">
        <v>484</v>
      </c>
      <c r="D25" s="891" t="s">
        <v>707</v>
      </c>
      <c r="E25" s="12"/>
      <c r="F25" s="1410"/>
      <c r="G25" s="1410"/>
      <c r="H25" s="104"/>
      <c r="I25" s="104"/>
      <c r="J25" s="1080" t="s">
        <v>608</v>
      </c>
      <c r="K25" s="1080" t="s">
        <v>609</v>
      </c>
      <c r="L25" s="1081" t="s">
        <v>610</v>
      </c>
      <c r="M25" s="1410"/>
      <c r="N25" s="1410"/>
      <c r="O25" s="1410"/>
      <c r="P25" s="1410"/>
      <c r="Q25" s="1410"/>
      <c r="R25" s="1410"/>
      <c r="S25" s="1410"/>
      <c r="T25" s="1410"/>
      <c r="U25" s="1410"/>
      <c r="V25" s="1410"/>
      <c r="W25" s="591" t="str">
        <f>$D$25</f>
        <v>晴後一時曇</v>
      </c>
      <c r="X25" s="11"/>
      <c r="Y25" s="11"/>
      <c r="Z25" s="11"/>
      <c r="AB25" s="1080" t="s">
        <v>608</v>
      </c>
      <c r="AC25" s="1080" t="s">
        <v>609</v>
      </c>
      <c r="AD25" s="1081" t="s">
        <v>610</v>
      </c>
      <c r="AE25" s="599" t="str">
        <f>$D$25</f>
        <v>晴後一時曇</v>
      </c>
      <c r="AF25" s="11"/>
      <c r="AG25" s="11"/>
      <c r="AH25" s="11"/>
      <c r="AI25" s="1410"/>
      <c r="AJ25" s="1080" t="s">
        <v>608</v>
      </c>
      <c r="AK25" s="1080" t="s">
        <v>609</v>
      </c>
      <c r="AL25" s="1081" t="s">
        <v>610</v>
      </c>
      <c r="AM25" s="1410"/>
      <c r="AN25" s="1410"/>
      <c r="AO25" s="104"/>
      <c r="AP25" s="104"/>
      <c r="AQ25" s="598"/>
      <c r="AR25" s="1410"/>
      <c r="AS25" s="591" t="str">
        <f>$D$25</f>
        <v>晴後一時曇</v>
      </c>
      <c r="AT25" s="11"/>
      <c r="AU25" s="11"/>
      <c r="AV25" s="1410"/>
      <c r="AW25" s="1410"/>
      <c r="AX25" s="1080" t="s">
        <v>608</v>
      </c>
      <c r="AY25" s="1080" t="s">
        <v>609</v>
      </c>
      <c r="AZ25" s="1081" t="s">
        <v>610</v>
      </c>
      <c r="BA25" s="598"/>
      <c r="BB25" s="608"/>
      <c r="BC25" s="608"/>
      <c r="BD25" s="1410"/>
      <c r="BE25" s="12"/>
      <c r="BF25" s="18"/>
      <c r="BG25" s="1507" t="s">
        <v>608</v>
      </c>
      <c r="BH25" s="1507" t="s">
        <v>609</v>
      </c>
      <c r="BI25" s="1508" t="s">
        <v>610</v>
      </c>
      <c r="BJ25" s="600"/>
      <c r="BK25" s="598"/>
      <c r="BL25" s="1410"/>
      <c r="BM25" s="591" t="str">
        <f>$D$25</f>
        <v>晴後一時曇</v>
      </c>
      <c r="BN25" s="11"/>
      <c r="BO25" s="11"/>
      <c r="BP25" s="11"/>
      <c r="BQ25" s="1410"/>
      <c r="BR25" s="1080" t="s">
        <v>608</v>
      </c>
      <c r="BS25" s="1080" t="s">
        <v>609</v>
      </c>
      <c r="BT25" s="1081" t="s">
        <v>610</v>
      </c>
      <c r="BU25" s="1410"/>
      <c r="BV25" s="1410"/>
      <c r="BW25" s="600"/>
      <c r="BX25" s="600"/>
      <c r="BY25" s="598"/>
      <c r="BZ25" s="1410"/>
      <c r="CA25" s="591" t="str">
        <f>$D$25</f>
        <v>晴後一時曇</v>
      </c>
      <c r="CB25" s="11"/>
      <c r="CC25" s="11"/>
      <c r="CD25" s="11"/>
      <c r="CE25" s="1410"/>
      <c r="CF25" s="1080" t="s">
        <v>608</v>
      </c>
      <c r="CG25" s="1080" t="s">
        <v>609</v>
      </c>
      <c r="CH25" s="1081" t="s">
        <v>610</v>
      </c>
      <c r="CI25" s="600"/>
      <c r="CJ25" s="598"/>
      <c r="CK25" s="1410"/>
      <c r="CL25" s="318"/>
    </row>
    <row r="26" spans="3:105" s="3" customFormat="1" ht="18" customHeight="1" x14ac:dyDescent="0.2">
      <c r="C26" s="13" t="s">
        <v>485</v>
      </c>
      <c r="D26" s="891" t="s">
        <v>708</v>
      </c>
      <c r="E26" s="12"/>
      <c r="F26" s="1410"/>
      <c r="G26" s="1410"/>
      <c r="H26" s="104"/>
      <c r="I26" s="104"/>
      <c r="J26" s="1080">
        <v>2.5</v>
      </c>
      <c r="K26" s="1080">
        <v>0</v>
      </c>
      <c r="L26" s="1080">
        <v>0</v>
      </c>
      <c r="M26" s="1410"/>
      <c r="N26" s="1410"/>
      <c r="O26" s="1410"/>
      <c r="P26" s="1410"/>
      <c r="Q26" s="1410"/>
      <c r="R26" s="1410"/>
      <c r="S26" s="1410"/>
      <c r="T26" s="1410"/>
      <c r="U26" s="1410"/>
      <c r="V26" s="1410"/>
      <c r="W26" s="591" t="str">
        <f>D26</f>
        <v>晴</v>
      </c>
      <c r="X26" s="11"/>
      <c r="Y26" s="11"/>
      <c r="Z26" s="11"/>
      <c r="AA26" s="1410"/>
      <c r="AB26" s="1080">
        <v>3</v>
      </c>
      <c r="AC26" s="1080">
        <v>0</v>
      </c>
      <c r="AD26" s="1080">
        <v>0</v>
      </c>
      <c r="AE26" s="599" t="str">
        <f>D26</f>
        <v>晴</v>
      </c>
      <c r="AF26" s="11"/>
      <c r="AG26" s="11"/>
      <c r="AH26" s="11"/>
      <c r="AI26" s="1410"/>
      <c r="AJ26" s="1080">
        <v>3.5</v>
      </c>
      <c r="AK26" s="1080">
        <v>0</v>
      </c>
      <c r="AL26" s="1080">
        <v>0</v>
      </c>
      <c r="AM26" s="1410"/>
      <c r="AN26" s="1410"/>
      <c r="AO26" s="104"/>
      <c r="AP26" s="104"/>
      <c r="AQ26" s="598"/>
      <c r="AR26" s="1410"/>
      <c r="AS26" s="591" t="str">
        <f>$D$26</f>
        <v>晴</v>
      </c>
      <c r="AT26" s="11"/>
      <c r="AU26" s="11"/>
      <c r="AV26" s="1410"/>
      <c r="AW26" s="1410"/>
      <c r="AX26" s="1471">
        <v>3.5</v>
      </c>
      <c r="AY26" s="1471">
        <v>0</v>
      </c>
      <c r="AZ26" s="1471">
        <v>0</v>
      </c>
      <c r="BA26" s="598"/>
      <c r="BB26" s="608"/>
      <c r="BC26" s="608"/>
      <c r="BD26" s="1410"/>
      <c r="BE26" s="12"/>
      <c r="BF26" s="18"/>
      <c r="BG26" s="1507">
        <f t="shared" ref="BG26:BI26" si="0">BR26</f>
        <v>0</v>
      </c>
      <c r="BH26" s="1507">
        <f t="shared" si="0"/>
        <v>0</v>
      </c>
      <c r="BI26" s="1507">
        <f t="shared" si="0"/>
        <v>0</v>
      </c>
      <c r="BJ26" s="600"/>
      <c r="BK26" s="598"/>
      <c r="BL26" s="1410"/>
      <c r="BM26" s="591" t="str">
        <f>$D$26</f>
        <v>晴</v>
      </c>
      <c r="BN26" s="11"/>
      <c r="BO26" s="11"/>
      <c r="BP26" s="11"/>
      <c r="BQ26" s="1410"/>
      <c r="BR26" s="1080">
        <v>0</v>
      </c>
      <c r="BS26" s="1080">
        <v>0</v>
      </c>
      <c r="BT26" s="1080">
        <v>0</v>
      </c>
      <c r="BU26" s="1410"/>
      <c r="BV26" s="1410"/>
      <c r="BW26" s="600"/>
      <c r="BX26" s="600"/>
      <c r="BY26" s="609"/>
      <c r="BZ26" s="1410"/>
      <c r="CA26" s="591" t="str">
        <f>$D$26</f>
        <v>晴</v>
      </c>
      <c r="CB26" s="11"/>
      <c r="CC26" s="11"/>
      <c r="CD26" s="11"/>
      <c r="CE26" s="1410"/>
      <c r="CF26" s="1082">
        <v>0</v>
      </c>
      <c r="CG26" s="1082">
        <v>0</v>
      </c>
      <c r="CH26" s="1082">
        <v>0</v>
      </c>
      <c r="CI26" s="600"/>
      <c r="CJ26" s="598"/>
      <c r="CK26" s="1410"/>
      <c r="CL26" s="318"/>
    </row>
    <row r="27" spans="3:105" s="3" customFormat="1" ht="18" customHeight="1" thickBot="1" x14ac:dyDescent="0.25">
      <c r="C27" s="13" t="s">
        <v>486</v>
      </c>
      <c r="D27" s="892">
        <v>25.5</v>
      </c>
      <c r="E27" s="14"/>
      <c r="F27" s="1410"/>
      <c r="G27" s="1410"/>
      <c r="H27" s="104"/>
      <c r="I27" s="104"/>
      <c r="J27" s="104"/>
      <c r="K27" s="597"/>
      <c r="L27" s="1410"/>
      <c r="M27" s="1410"/>
      <c r="N27" s="1410"/>
      <c r="O27" s="1410"/>
      <c r="P27" s="1410"/>
      <c r="Q27" s="1410"/>
      <c r="R27" s="1410"/>
      <c r="S27" s="1410"/>
      <c r="T27" s="3" t="s">
        <v>307</v>
      </c>
      <c r="U27" s="1410" t="s">
        <v>487</v>
      </c>
      <c r="V27" s="1410"/>
      <c r="W27" s="1158">
        <v>22.5</v>
      </c>
      <c r="X27" s="1410"/>
      <c r="Y27" s="1410"/>
      <c r="Z27" s="1410"/>
      <c r="AA27" s="1410"/>
      <c r="AB27" s="600"/>
      <c r="AC27" s="600"/>
      <c r="AD27" s="601"/>
      <c r="AE27" s="1158">
        <v>23</v>
      </c>
      <c r="AF27" s="1410"/>
      <c r="AG27" s="1410"/>
      <c r="AH27" s="1410"/>
      <c r="AI27" s="1410"/>
      <c r="AJ27" s="1410"/>
      <c r="AK27" s="1410"/>
      <c r="AL27" s="1410"/>
      <c r="AM27" s="1410"/>
      <c r="AN27" s="1410"/>
      <c r="AO27" s="104"/>
      <c r="AP27" s="104"/>
      <c r="AQ27" s="597"/>
      <c r="AR27" s="1410"/>
      <c r="AS27" s="1639">
        <v>21</v>
      </c>
      <c r="AT27" s="11"/>
      <c r="AU27" s="11"/>
      <c r="AW27" s="1410"/>
      <c r="AX27" s="1410"/>
      <c r="AY27" s="12"/>
      <c r="AZ27" s="1410"/>
      <c r="BA27" s="1410"/>
      <c r="BB27" s="600"/>
      <c r="BC27" s="607"/>
      <c r="BD27" s="1410"/>
      <c r="BE27" s="12"/>
      <c r="BF27" s="156"/>
      <c r="BG27" s="1410"/>
      <c r="BH27" s="1410"/>
      <c r="BI27" s="137"/>
      <c r="BJ27" s="137"/>
      <c r="BK27" s="1410"/>
      <c r="BL27" s="1410"/>
      <c r="BM27" s="1642">
        <v>23.5</v>
      </c>
      <c r="BN27" s="1410"/>
      <c r="BO27" s="1410"/>
      <c r="BP27" s="1410"/>
      <c r="BQ27" s="1410"/>
      <c r="BR27" s="1410"/>
      <c r="BS27" s="1410"/>
      <c r="BT27" s="1410"/>
      <c r="BU27" s="1410"/>
      <c r="BV27" s="1410"/>
      <c r="BW27" s="600"/>
      <c r="BX27" s="600"/>
      <c r="BY27" s="597"/>
      <c r="BZ27" s="1410"/>
      <c r="CA27" s="1643">
        <v>23</v>
      </c>
      <c r="CB27" s="1410"/>
      <c r="CC27" s="1410"/>
      <c r="CD27" s="1410"/>
      <c r="CE27" s="1410"/>
      <c r="CF27" s="1410"/>
      <c r="CG27" s="1410"/>
      <c r="CH27" s="600"/>
      <c r="CI27" s="600"/>
      <c r="CJ27" s="607"/>
      <c r="CK27" s="1410"/>
      <c r="CL27" s="318"/>
    </row>
    <row r="28" spans="3:105" s="3" customFormat="1" ht="18" customHeight="1" thickBot="1" x14ac:dyDescent="0.25">
      <c r="C28" s="13" t="s">
        <v>33</v>
      </c>
      <c r="D28" s="203">
        <f>K28+P28+V28</f>
        <v>166010</v>
      </c>
      <c r="E28" s="15"/>
      <c r="F28" s="1410"/>
      <c r="G28" s="1410"/>
      <c r="H28" s="16"/>
      <c r="I28" s="17"/>
      <c r="J28" s="17"/>
      <c r="K28" s="893">
        <v>47790</v>
      </c>
      <c r="L28" s="1410"/>
      <c r="M28" s="16"/>
      <c r="N28" s="1410"/>
      <c r="O28" s="1410"/>
      <c r="P28" s="893">
        <v>43660</v>
      </c>
      <c r="Q28" s="15"/>
      <c r="R28" s="15"/>
      <c r="S28" s="1410"/>
      <c r="T28" s="1635">
        <v>46080</v>
      </c>
      <c r="U28" s="1636">
        <v>28480</v>
      </c>
      <c r="V28" s="426">
        <f>T28+U28</f>
        <v>74560</v>
      </c>
      <c r="W28" s="1637">
        <v>10059</v>
      </c>
      <c r="X28" s="1410"/>
      <c r="Y28" s="1410"/>
      <c r="Z28" s="1410"/>
      <c r="AA28" s="1410"/>
      <c r="AE28" s="1638">
        <v>16037</v>
      </c>
      <c r="AF28" s="204" t="s">
        <v>488</v>
      </c>
      <c r="AG28" s="893">
        <v>5733</v>
      </c>
      <c r="AH28" s="1410"/>
      <c r="AI28" s="893">
        <v>4698</v>
      </c>
      <c r="AJ28" s="15"/>
      <c r="AK28" s="1410"/>
      <c r="AL28" s="893">
        <v>6067</v>
      </c>
      <c r="AM28" s="18"/>
      <c r="AR28" s="1410"/>
      <c r="AS28" s="202">
        <f>AY28+BE28</f>
        <v>87569</v>
      </c>
      <c r="AT28" s="1410"/>
      <c r="AU28" s="1410"/>
      <c r="AV28" s="1410"/>
      <c r="AW28" s="1410"/>
      <c r="AX28" s="1410"/>
      <c r="AY28" s="1640">
        <v>57634</v>
      </c>
      <c r="AZ28" s="1410"/>
      <c r="BA28" s="1410"/>
      <c r="BD28" s="1410"/>
      <c r="BE28" s="1641">
        <v>29935</v>
      </c>
      <c r="BF28" s="15"/>
      <c r="BG28" s="15"/>
      <c r="BH28" s="137"/>
      <c r="BJ28" s="893">
        <v>50690</v>
      </c>
      <c r="BK28" s="137" t="s">
        <v>489</v>
      </c>
      <c r="BM28" s="200">
        <f>BJ28+BX28</f>
        <v>129550</v>
      </c>
      <c r="BN28" s="1410" t="s">
        <v>490</v>
      </c>
      <c r="BO28" s="1410"/>
      <c r="BP28" s="893">
        <v>28093</v>
      </c>
      <c r="BQ28" s="1410"/>
      <c r="BR28" s="1410"/>
      <c r="BS28" s="893">
        <v>28093</v>
      </c>
      <c r="BT28" s="1410"/>
      <c r="BU28" s="1410"/>
      <c r="BV28" s="893">
        <v>22674</v>
      </c>
      <c r="BX28" s="201">
        <f>BP28+BS28+BV28</f>
        <v>78860</v>
      </c>
      <c r="BY28" s="3" t="s">
        <v>491</v>
      </c>
      <c r="BZ28" s="1410"/>
      <c r="CA28" s="203">
        <f>CD28+CF28+CH28</f>
        <v>67391</v>
      </c>
      <c r="CB28" s="1410"/>
      <c r="CC28" s="1410"/>
      <c r="CD28" s="1632">
        <v>15988</v>
      </c>
      <c r="CE28" s="1644"/>
      <c r="CF28" s="1633">
        <v>17277</v>
      </c>
      <c r="CG28" s="427"/>
      <c r="CH28" s="1634">
        <v>34126</v>
      </c>
      <c r="CI28" s="17"/>
      <c r="CJ28" s="17"/>
      <c r="CK28" s="1410"/>
      <c r="CL28" s="318"/>
    </row>
    <row r="29" spans="3:105" s="21" customFormat="1" ht="18" customHeight="1" x14ac:dyDescent="0.2">
      <c r="C29" s="19" t="s">
        <v>492</v>
      </c>
      <c r="D29" s="603" t="s">
        <v>672</v>
      </c>
      <c r="E29" s="20"/>
      <c r="F29" s="12"/>
      <c r="G29" s="17"/>
      <c r="H29" s="17"/>
      <c r="L29" s="17"/>
      <c r="M29" s="206"/>
      <c r="N29" s="17"/>
      <c r="O29" s="17"/>
      <c r="P29" s="17"/>
      <c r="Q29" s="17"/>
      <c r="R29" s="17"/>
      <c r="S29" s="17"/>
      <c r="T29" s="17"/>
      <c r="U29" s="17"/>
      <c r="V29" s="17"/>
      <c r="W29" s="762" t="s">
        <v>673</v>
      </c>
      <c r="X29" s="17"/>
      <c r="Y29" s="17"/>
      <c r="Z29" s="17"/>
      <c r="AA29" s="17"/>
      <c r="AB29" s="17"/>
      <c r="AC29" s="17"/>
      <c r="AD29" s="17"/>
      <c r="AE29" s="604" t="s">
        <v>698</v>
      </c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605" t="s">
        <v>697</v>
      </c>
      <c r="AT29" s="17"/>
      <c r="AU29" s="17"/>
      <c r="AV29" s="17"/>
      <c r="AW29" s="17"/>
      <c r="AX29" s="17"/>
      <c r="AY29" s="20"/>
      <c r="AZ29" s="17"/>
      <c r="BA29" s="17"/>
      <c r="BB29" s="17"/>
      <c r="BC29" s="17"/>
      <c r="BD29" s="17"/>
      <c r="BE29" s="20"/>
      <c r="BF29" s="20"/>
      <c r="BG29" s="17"/>
      <c r="BH29" s="1924"/>
      <c r="BI29" s="1924"/>
      <c r="BJ29" s="138"/>
      <c r="BK29" s="1410"/>
      <c r="BL29" s="17"/>
      <c r="BM29" s="603" t="s">
        <v>696</v>
      </c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606" t="s">
        <v>695</v>
      </c>
      <c r="CB29" s="17"/>
      <c r="CC29" s="17"/>
      <c r="CD29" s="17"/>
      <c r="CE29" s="17"/>
      <c r="CF29" s="22"/>
      <c r="CK29" s="17"/>
      <c r="CL29" s="319"/>
    </row>
    <row r="30" spans="3:105" x14ac:dyDescent="0.2">
      <c r="D30" s="24"/>
      <c r="E30" s="26"/>
      <c r="BF30" s="24"/>
    </row>
    <row r="31" spans="3:105" x14ac:dyDescent="0.2">
      <c r="C31" s="3" t="s">
        <v>0</v>
      </c>
      <c r="D31" s="24" t="s">
        <v>1</v>
      </c>
      <c r="E31" s="24" t="s">
        <v>1</v>
      </c>
      <c r="F31" s="25" t="s">
        <v>1</v>
      </c>
      <c r="G31" s="25" t="s">
        <v>1</v>
      </c>
      <c r="H31" s="25" t="s">
        <v>1</v>
      </c>
      <c r="I31" s="25" t="s">
        <v>3</v>
      </c>
      <c r="J31" s="25" t="s">
        <v>3</v>
      </c>
      <c r="K31" s="25" t="s">
        <v>4</v>
      </c>
      <c r="L31" s="25" t="s">
        <v>4</v>
      </c>
      <c r="M31" s="25" t="s">
        <v>5</v>
      </c>
      <c r="N31" s="25" t="s">
        <v>5</v>
      </c>
      <c r="O31" s="25" t="s">
        <v>5</v>
      </c>
      <c r="P31" s="25" t="s">
        <v>6</v>
      </c>
      <c r="Q31" s="25" t="s">
        <v>6</v>
      </c>
      <c r="R31" s="25" t="s">
        <v>6</v>
      </c>
      <c r="S31" s="25" t="s">
        <v>6</v>
      </c>
      <c r="T31" s="25" t="s">
        <v>7</v>
      </c>
      <c r="U31" s="26" t="s">
        <v>7</v>
      </c>
      <c r="W31" s="25"/>
      <c r="AS31" s="25"/>
      <c r="BB31" s="24"/>
      <c r="BI31" s="24"/>
      <c r="BM31" s="25"/>
      <c r="BW31" s="24"/>
      <c r="CA31" s="25"/>
      <c r="CH31" s="320"/>
      <c r="CI31" s="1"/>
      <c r="CJ31" s="1"/>
      <c r="CK31" s="1"/>
      <c r="CL31" s="1"/>
    </row>
    <row r="32" spans="3:105" x14ac:dyDescent="0.2">
      <c r="C32" s="3" t="s">
        <v>13</v>
      </c>
      <c r="D32" s="24" t="s">
        <v>14</v>
      </c>
      <c r="E32" s="26" t="s">
        <v>101</v>
      </c>
      <c r="F32" s="25" t="s">
        <v>16</v>
      </c>
      <c r="G32" s="25" t="s">
        <v>16</v>
      </c>
      <c r="H32" s="25" t="s">
        <v>16</v>
      </c>
      <c r="I32" s="25" t="s">
        <v>14</v>
      </c>
      <c r="J32" s="25" t="s">
        <v>16</v>
      </c>
      <c r="K32" s="25" t="s">
        <v>14</v>
      </c>
      <c r="L32" s="25" t="s">
        <v>16</v>
      </c>
      <c r="M32" s="25" t="s">
        <v>14</v>
      </c>
      <c r="N32" s="25" t="s">
        <v>16</v>
      </c>
      <c r="O32" s="25" t="s">
        <v>16</v>
      </c>
      <c r="P32" s="25" t="s">
        <v>253</v>
      </c>
      <c r="Q32" s="25" t="s">
        <v>16</v>
      </c>
      <c r="R32" s="25" t="s">
        <v>252</v>
      </c>
      <c r="S32" s="25" t="s">
        <v>16</v>
      </c>
      <c r="T32" s="25" t="s">
        <v>14</v>
      </c>
      <c r="U32" s="26" t="s">
        <v>16</v>
      </c>
      <c r="W32" s="25"/>
      <c r="AS32" s="25"/>
      <c r="BB32" s="24"/>
      <c r="BI32" s="24"/>
      <c r="BM32" s="25"/>
      <c r="CA32" s="25"/>
      <c r="CH32" s="320"/>
      <c r="CI32" s="1"/>
      <c r="CJ32" s="1"/>
      <c r="CK32" s="1"/>
      <c r="CL32" s="1"/>
    </row>
    <row r="33" spans="3:90" x14ac:dyDescent="0.2">
      <c r="C33" s="3" t="s">
        <v>28</v>
      </c>
      <c r="D33" s="24">
        <f t="shared" ref="D33:E36" si="1">IF(D14="&lt;0.1",0,D14)</f>
        <v>22</v>
      </c>
      <c r="E33" s="26">
        <f t="shared" si="1"/>
        <v>26</v>
      </c>
      <c r="F33" s="25">
        <f>IF(I14="&lt;0.1",0,I14)</f>
        <v>0.2</v>
      </c>
      <c r="G33" s="25">
        <f>IF(N14="&lt;0.1",0,N14)</f>
        <v>0.9</v>
      </c>
      <c r="H33" s="25">
        <f>IF(T14="&lt;0.1",0,T14)</f>
        <v>0.4</v>
      </c>
      <c r="I33" s="25">
        <f>IF(W14="&lt;0.1",0,W14)</f>
        <v>25</v>
      </c>
      <c r="J33" s="25">
        <f>IF(AB14="&lt;0.1",0,AB14)</f>
        <v>0</v>
      </c>
      <c r="K33" s="25">
        <f>IF(AE14="&lt;0.1",0,AE14)</f>
        <v>24</v>
      </c>
      <c r="L33" s="25">
        <f>IF(AP14="&lt;0.1",0,AP14)</f>
        <v>0</v>
      </c>
      <c r="M33" s="25">
        <f>IF(AS14="&lt;0.1",0,AS14)</f>
        <v>23</v>
      </c>
      <c r="N33" s="25">
        <f>IF(AW14="&lt;0.1",0,AW14)</f>
        <v>1.3</v>
      </c>
      <c r="O33" s="25">
        <f>IF(BC14="&lt;0.1",0,BC14)</f>
        <v>0.7</v>
      </c>
      <c r="P33" s="25">
        <f>IF(BF14="&lt;0.1",0,BF14)</f>
        <v>31</v>
      </c>
      <c r="Q33" s="25">
        <f>IF(BJ14="&lt;0.1",0,BJ14)</f>
        <v>0</v>
      </c>
      <c r="R33" s="25">
        <f>IF(BM14="&lt;0.1",0,BM14)</f>
        <v>22</v>
      </c>
      <c r="S33" s="25">
        <f>IF(BX14="&lt;0.1",0,BX14)</f>
        <v>0.6</v>
      </c>
      <c r="T33" s="25">
        <f>IF(CA14="&lt;0.1",0,CA14)</f>
        <v>21</v>
      </c>
      <c r="U33" s="26">
        <f>IF(CJ14="&lt;0.1",0,CJ14)</f>
        <v>0.2</v>
      </c>
      <c r="W33" s="25"/>
      <c r="AS33" s="25"/>
      <c r="BB33" s="24"/>
      <c r="BI33" s="24"/>
      <c r="BM33" s="25"/>
      <c r="CA33" s="25"/>
      <c r="CH33" s="320"/>
      <c r="CI33" s="1"/>
      <c r="CJ33" s="1"/>
      <c r="CK33" s="1"/>
      <c r="CL33" s="1"/>
    </row>
    <row r="34" spans="3:90" x14ac:dyDescent="0.2">
      <c r="C34" s="3" t="s">
        <v>34</v>
      </c>
      <c r="D34" s="24">
        <f t="shared" si="1"/>
        <v>5.2</v>
      </c>
      <c r="E34" s="26">
        <f t="shared" si="1"/>
        <v>3.7</v>
      </c>
      <c r="F34" s="25">
        <f>IF(I15="&lt;0.1",0,I15)</f>
        <v>0.9</v>
      </c>
      <c r="G34" s="25">
        <f>IF(N15="&lt;0.1",0,N15)</f>
        <v>0.9</v>
      </c>
      <c r="H34" s="25">
        <f>IF(T15="&lt;0.1",0,T15)</f>
        <v>1.4</v>
      </c>
      <c r="I34" s="25">
        <f>IF(W15="&lt;0.1",0,W15)</f>
        <v>10</v>
      </c>
      <c r="J34" s="25">
        <f>IF(AB15="&lt;0.1",0,AB15)</f>
        <v>0.5</v>
      </c>
      <c r="K34" s="25">
        <f>IF(AE15="&lt;0.1",0,AE15)</f>
        <v>5.5</v>
      </c>
      <c r="L34" s="25">
        <f>IF(AP15="&lt;0.1",0,AP15)</f>
        <v>0.4</v>
      </c>
      <c r="M34" s="25">
        <f>IF(AS15="&lt;0.1",0,AS15)</f>
        <v>15</v>
      </c>
      <c r="N34" s="25">
        <f>IF(AW15="&lt;0.1",0,AW15)</f>
        <v>3.4</v>
      </c>
      <c r="O34" s="25">
        <f>IF(BC15="&lt;0.1",0,BC15)</f>
        <v>1.3</v>
      </c>
      <c r="P34" s="25">
        <f>IF(BF15="&lt;0.1",0,BF15)</f>
        <v>15</v>
      </c>
      <c r="Q34" s="25">
        <f>IF(BJ15="&lt;0.1",0,BJ15)</f>
        <v>0.9</v>
      </c>
      <c r="R34" s="25">
        <f>IF(BM15="&lt;0.1",0,BM15)</f>
        <v>15</v>
      </c>
      <c r="S34" s="25">
        <f>IF(BX15="&lt;0.1",0,BX15)</f>
        <v>1.6</v>
      </c>
      <c r="T34" s="25">
        <f>IF(CA15="&lt;0.1",0,CA15)</f>
        <v>14</v>
      </c>
      <c r="U34" s="26">
        <f>IF(CJ15="&lt;0.1",0,CJ15)</f>
        <v>0.9</v>
      </c>
      <c r="W34" s="25"/>
      <c r="AS34" s="25"/>
      <c r="BB34" s="24"/>
      <c r="BI34" s="24"/>
      <c r="BM34" s="25"/>
      <c r="CA34" s="25"/>
      <c r="CH34" s="320"/>
      <c r="CI34" s="1"/>
      <c r="CJ34" s="1"/>
      <c r="CK34" s="1"/>
      <c r="CL34" s="1"/>
    </row>
    <row r="35" spans="3:90" x14ac:dyDescent="0.2">
      <c r="C35" s="3" t="s">
        <v>29</v>
      </c>
      <c r="D35" s="24" t="str">
        <f t="shared" si="1"/>
        <v>-</v>
      </c>
      <c r="E35" s="26" t="str">
        <f t="shared" si="1"/>
        <v>-</v>
      </c>
      <c r="F35" s="25">
        <f>IF(I16="&lt;0.1",0,I16)</f>
        <v>0</v>
      </c>
      <c r="G35" s="25">
        <f>IF(N16="&lt;0.1",0,N16)</f>
        <v>0.1</v>
      </c>
      <c r="H35" s="25">
        <f>IF(T16="&lt;0.1",0,T16)</f>
        <v>0</v>
      </c>
      <c r="I35" s="25" t="str">
        <f>IF(W16="&lt;0.1",0,W16)</f>
        <v>-</v>
      </c>
      <c r="J35" s="25">
        <f>IF(AB16="&lt;0.1",0,AB16)</f>
        <v>0</v>
      </c>
      <c r="K35" s="25" t="str">
        <f>IF(AE16="&lt;0.1",0,AE16)</f>
        <v>-</v>
      </c>
      <c r="L35" s="25">
        <f>IF(AP16="&lt;0.1",0,AP16)</f>
        <v>0</v>
      </c>
      <c r="M35" s="25" t="str">
        <f>IF(AS16="&lt;0.1",0,AS16)</f>
        <v>-</v>
      </c>
      <c r="N35" s="25">
        <f>IF(AW16="&lt;0.1",0,AW16)</f>
        <v>0.1</v>
      </c>
      <c r="O35" s="25">
        <f>IF(BC16="&lt;0.1",0,BC16)</f>
        <v>0.2</v>
      </c>
      <c r="P35" s="25" t="str">
        <f>IF(BF16="&lt;0.1",0,BF16)</f>
        <v>-</v>
      </c>
      <c r="Q35" s="25">
        <f>IF(BJ16="&lt;0.1",0,BJ16)</f>
        <v>0</v>
      </c>
      <c r="R35" s="25" t="str">
        <f>IF(BM16="&lt;0.1",0,BM16)</f>
        <v>-</v>
      </c>
      <c r="S35" s="25">
        <f>IF(BX16="&lt;0.1",0,BX16)</f>
        <v>0.1</v>
      </c>
      <c r="T35" s="25" t="str">
        <f>IF(CA16="&lt;0.1",0,CA16)</f>
        <v>-</v>
      </c>
      <c r="U35" s="26">
        <f>IF(CJ16="&lt;0.1",0,CJ16)</f>
        <v>0</v>
      </c>
      <c r="W35" s="25"/>
      <c r="AS35" s="25"/>
      <c r="BB35" s="24"/>
      <c r="BI35" s="24"/>
      <c r="BM35" s="25"/>
      <c r="CA35" s="25"/>
      <c r="CD35" s="130"/>
      <c r="CH35" s="320"/>
      <c r="CI35" s="1"/>
      <c r="CJ35" s="1"/>
      <c r="CK35" s="1"/>
      <c r="CL35" s="1"/>
    </row>
    <row r="36" spans="3:90" x14ac:dyDescent="0.2">
      <c r="C36" s="3" t="s">
        <v>30</v>
      </c>
      <c r="D36" s="24" t="str">
        <f t="shared" si="1"/>
        <v>-</v>
      </c>
      <c r="E36" s="26" t="str">
        <f t="shared" si="1"/>
        <v>-</v>
      </c>
      <c r="F36" s="25">
        <f>IF(I17="&lt;0.1",0,I17)</f>
        <v>7.7</v>
      </c>
      <c r="G36" s="25">
        <f>IF(N17="&lt;0.1",0,N17)</f>
        <v>8.3000000000000007</v>
      </c>
      <c r="H36" s="25">
        <f>IF(T17="&lt;0.1",0,T17)</f>
        <v>7.1</v>
      </c>
      <c r="I36" s="25" t="str">
        <f>IF(W17="&lt;0.1",0,W17)</f>
        <v>-</v>
      </c>
      <c r="J36" s="25">
        <f>IF(AB17="&lt;0.1",0,AB17)</f>
        <v>6.7</v>
      </c>
      <c r="K36" s="25" t="str">
        <f>IF(AE17="&lt;0.1",0,AE17)</f>
        <v>-</v>
      </c>
      <c r="L36" s="25">
        <f>IF(AP17="&lt;0.1",0,AP17)</f>
        <v>5.3</v>
      </c>
      <c r="M36" s="25" t="str">
        <f>IF(AS17="&lt;0.1",0,AS17)</f>
        <v>-</v>
      </c>
      <c r="N36" s="25">
        <f>IF(AW17="&lt;0.1",0,AW17)</f>
        <v>12</v>
      </c>
      <c r="O36" s="25">
        <f>IF(BC17="&lt;0.1",0,BC17)</f>
        <v>5.7</v>
      </c>
      <c r="P36" s="25" t="str">
        <f>IF(BF17="&lt;0.1",0,BF17)</f>
        <v>-</v>
      </c>
      <c r="Q36" s="25">
        <f>IF(BJ17="&lt;0.1",0,BJ17)</f>
        <v>6.2</v>
      </c>
      <c r="R36" s="25" t="str">
        <f>IF(BM17="&lt;0.1",0,BM17)</f>
        <v>-</v>
      </c>
      <c r="S36" s="25">
        <f>IF(BX17="&lt;0.1",0,BX17)</f>
        <v>8.6</v>
      </c>
      <c r="T36" s="25" t="str">
        <f>IF(CA17="&lt;0.1",0,CA17)</f>
        <v>-</v>
      </c>
      <c r="U36" s="26">
        <f>IF(CJ17="&lt;0.1",0,CJ17)</f>
        <v>11</v>
      </c>
      <c r="W36" s="25"/>
      <c r="AS36" s="25"/>
      <c r="BB36" s="24"/>
      <c r="BI36" s="24"/>
      <c r="BM36" s="25"/>
      <c r="CA36" s="25"/>
      <c r="CH36" s="320"/>
      <c r="CI36" s="1"/>
      <c r="CJ36" s="1"/>
      <c r="CK36" s="1"/>
      <c r="CL36" s="1"/>
    </row>
    <row r="37" spans="3:90" x14ac:dyDescent="0.2">
      <c r="C37" s="3" t="s">
        <v>35</v>
      </c>
      <c r="D37" s="24" t="str">
        <f t="shared" ref="D37:U37" si="2">IF(D36="-","-",D33*0.4+D35+D36)</f>
        <v>-</v>
      </c>
      <c r="E37" s="26" t="str">
        <f t="shared" si="2"/>
        <v>-</v>
      </c>
      <c r="F37" s="26">
        <f t="shared" si="2"/>
        <v>7.78</v>
      </c>
      <c r="G37" s="26">
        <f t="shared" si="2"/>
        <v>8.7600000000000016</v>
      </c>
      <c r="H37" s="26">
        <f t="shared" si="2"/>
        <v>7.26</v>
      </c>
      <c r="I37" s="26" t="str">
        <f t="shared" si="2"/>
        <v>-</v>
      </c>
      <c r="J37" s="26">
        <f t="shared" si="2"/>
        <v>6.7</v>
      </c>
      <c r="K37" s="26" t="str">
        <f t="shared" si="2"/>
        <v>-</v>
      </c>
      <c r="L37" s="26">
        <f t="shared" si="2"/>
        <v>5.3</v>
      </c>
      <c r="M37" s="26" t="str">
        <f t="shared" si="2"/>
        <v>-</v>
      </c>
      <c r="N37" s="26">
        <f t="shared" si="2"/>
        <v>12.62</v>
      </c>
      <c r="O37" s="26">
        <f t="shared" si="2"/>
        <v>6.18</v>
      </c>
      <c r="P37" s="26" t="str">
        <f t="shared" si="2"/>
        <v>-</v>
      </c>
      <c r="Q37" s="26">
        <f t="shared" si="2"/>
        <v>6.2</v>
      </c>
      <c r="R37" s="26" t="str">
        <f t="shared" si="2"/>
        <v>-</v>
      </c>
      <c r="S37" s="26">
        <f t="shared" si="2"/>
        <v>8.94</v>
      </c>
      <c r="T37" s="26" t="str">
        <f t="shared" si="2"/>
        <v>-</v>
      </c>
      <c r="U37" s="26">
        <f t="shared" si="2"/>
        <v>11.08</v>
      </c>
      <c r="W37" s="25"/>
      <c r="AS37" s="25"/>
      <c r="BB37" s="24"/>
      <c r="BI37" s="24"/>
      <c r="BM37" s="25"/>
      <c r="CA37" s="25"/>
      <c r="CH37" s="320"/>
      <c r="CI37" s="1"/>
      <c r="CJ37" s="1"/>
      <c r="CK37" s="1"/>
      <c r="CL37" s="1"/>
    </row>
    <row r="38" spans="3:90" x14ac:dyDescent="0.2">
      <c r="D38" s="24"/>
      <c r="E38" s="1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R38" s="1"/>
      <c r="S38" s="1"/>
      <c r="T38" s="1"/>
      <c r="U38" s="1"/>
      <c r="W38" s="25"/>
      <c r="AS38" s="25"/>
      <c r="BB38" s="24"/>
      <c r="BI38" s="24"/>
      <c r="BM38" s="25"/>
      <c r="CA38" s="25"/>
      <c r="CH38" s="320"/>
      <c r="CI38" s="1"/>
      <c r="CJ38" s="1"/>
      <c r="CK38" s="1"/>
      <c r="CL38" s="1"/>
    </row>
    <row r="39" spans="3:90" x14ac:dyDescent="0.2">
      <c r="C39" s="1"/>
      <c r="D39" s="1609"/>
      <c r="E39" s="1610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W39" s="25"/>
      <c r="AS39" s="25"/>
      <c r="BB39" s="24"/>
      <c r="BI39" s="24"/>
      <c r="BM39" s="25"/>
      <c r="CA39" s="25"/>
      <c r="CH39" s="320"/>
      <c r="CI39" s="1"/>
      <c r="CJ39" s="1"/>
      <c r="CK39" s="1"/>
      <c r="CL39" s="1"/>
    </row>
    <row r="40" spans="3:90" x14ac:dyDescent="0.2">
      <c r="C40" s="1"/>
      <c r="D40" s="1609"/>
      <c r="E40" s="1610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W40" s="25"/>
      <c r="AS40" s="25"/>
      <c r="BB40" s="24"/>
      <c r="BI40" s="24"/>
      <c r="BM40" s="25"/>
      <c r="CA40" s="25"/>
      <c r="CH40" s="320"/>
      <c r="CI40" s="1"/>
      <c r="CJ40" s="1"/>
      <c r="CK40" s="1"/>
      <c r="CL40" s="1"/>
    </row>
    <row r="41" spans="3:90" ht="28" x14ac:dyDescent="0.2">
      <c r="D41" s="115" t="s">
        <v>178</v>
      </c>
      <c r="E41" s="26"/>
    </row>
    <row r="42" spans="3:90" x14ac:dyDescent="0.2">
      <c r="D42" s="24"/>
      <c r="E42" s="26"/>
    </row>
    <row r="43" spans="3:90" x14ac:dyDescent="0.2">
      <c r="D43" s="24"/>
      <c r="E43" s="26"/>
    </row>
    <row r="44" spans="3:90" x14ac:dyDescent="0.2">
      <c r="D44" s="24"/>
      <c r="E44" s="26"/>
    </row>
    <row r="45" spans="3:90" x14ac:dyDescent="0.2">
      <c r="D45" s="24"/>
      <c r="E45" s="26"/>
    </row>
    <row r="46" spans="3:90" x14ac:dyDescent="0.2">
      <c r="D46" s="24"/>
      <c r="E46" s="26"/>
    </row>
    <row r="47" spans="3:90" ht="14" x14ac:dyDescent="0.2">
      <c r="D47" s="1615" t="s">
        <v>658</v>
      </c>
      <c r="E47" s="26"/>
    </row>
    <row r="48" spans="3:90" x14ac:dyDescent="0.2">
      <c r="D48" s="24"/>
      <c r="E48" s="26"/>
    </row>
    <row r="49" spans="1:5" s="1" customFormat="1" ht="13.5" thickBot="1" x14ac:dyDescent="0.25">
      <c r="C49" s="3"/>
      <c r="D49" s="894">
        <f>D23</f>
        <v>44705</v>
      </c>
      <c r="E49" s="895" t="s">
        <v>541</v>
      </c>
    </row>
    <row r="50" spans="1:5" s="1" customFormat="1" ht="13.5" customHeight="1" x14ac:dyDescent="0.2">
      <c r="A50" s="1925" t="s">
        <v>180</v>
      </c>
      <c r="B50" s="1926" t="s">
        <v>185</v>
      </c>
      <c r="C50" s="117" t="s">
        <v>20</v>
      </c>
      <c r="D50" s="1585">
        <f>D4</f>
        <v>22</v>
      </c>
      <c r="E50" s="895" t="s">
        <v>656</v>
      </c>
    </row>
    <row r="51" spans="1:5" s="1" customFormat="1" x14ac:dyDescent="0.2">
      <c r="A51" s="1925"/>
      <c r="B51" s="1926"/>
      <c r="C51" s="118" t="s">
        <v>104</v>
      </c>
      <c r="D51" s="1586">
        <f t="shared" ref="D51:D67" si="3">D5</f>
        <v>3</v>
      </c>
      <c r="E51" s="895" t="s">
        <v>542</v>
      </c>
    </row>
    <row r="52" spans="1:5" s="1" customFormat="1" x14ac:dyDescent="0.2">
      <c r="A52" s="1925"/>
      <c r="B52" s="1926"/>
      <c r="C52" s="119" t="s">
        <v>22</v>
      </c>
      <c r="D52" s="1586">
        <f t="shared" si="3"/>
        <v>7.2</v>
      </c>
      <c r="E52" s="895"/>
    </row>
    <row r="53" spans="1:5" s="1" customFormat="1" x14ac:dyDescent="0.2">
      <c r="A53" s="1925"/>
      <c r="B53" s="1926"/>
      <c r="C53" s="118" t="s">
        <v>23</v>
      </c>
      <c r="D53" s="1586">
        <f t="shared" si="3"/>
        <v>170</v>
      </c>
      <c r="E53" s="895"/>
    </row>
    <row r="54" spans="1:5" s="1" customFormat="1" x14ac:dyDescent="0.2">
      <c r="A54" s="1925"/>
      <c r="B54" s="1926"/>
      <c r="C54" s="164" t="s">
        <v>561</v>
      </c>
      <c r="D54" s="1586" t="str">
        <f t="shared" si="3"/>
        <v>-</v>
      </c>
      <c r="E54" s="895"/>
    </row>
    <row r="55" spans="1:5" s="1" customFormat="1" x14ac:dyDescent="0.2">
      <c r="A55" s="1925"/>
      <c r="B55" s="1926"/>
      <c r="C55" s="164" t="s">
        <v>105</v>
      </c>
      <c r="D55" s="1586" t="str">
        <f t="shared" si="3"/>
        <v>-</v>
      </c>
      <c r="E55" s="895"/>
    </row>
    <row r="56" spans="1:5" s="1" customFormat="1" x14ac:dyDescent="0.2">
      <c r="A56" s="1925"/>
      <c r="B56" s="1926"/>
      <c r="C56" s="118" t="s">
        <v>24</v>
      </c>
      <c r="D56" s="1586">
        <f t="shared" si="3"/>
        <v>160</v>
      </c>
      <c r="E56" s="895"/>
    </row>
    <row r="57" spans="1:5" s="1" customFormat="1" x14ac:dyDescent="0.2">
      <c r="A57" s="1925"/>
      <c r="B57" s="1926"/>
      <c r="C57" s="118" t="s">
        <v>25</v>
      </c>
      <c r="D57" s="1586">
        <f t="shared" si="3"/>
        <v>97</v>
      </c>
      <c r="E57" s="895"/>
    </row>
    <row r="58" spans="1:5" s="1" customFormat="1" x14ac:dyDescent="0.2">
      <c r="A58" s="1925"/>
      <c r="B58" s="1926"/>
      <c r="C58" s="120" t="s">
        <v>26</v>
      </c>
      <c r="D58" s="1586" t="str">
        <f t="shared" si="3"/>
        <v>-</v>
      </c>
      <c r="E58" s="895"/>
    </row>
    <row r="59" spans="1:5" s="1" customFormat="1" x14ac:dyDescent="0.2">
      <c r="A59" s="1925"/>
      <c r="B59" s="1926"/>
      <c r="C59" s="121" t="s">
        <v>27</v>
      </c>
      <c r="D59" s="1586">
        <f t="shared" si="3"/>
        <v>28</v>
      </c>
      <c r="E59" s="895"/>
    </row>
    <row r="60" spans="1:5" s="1" customFormat="1" x14ac:dyDescent="0.2">
      <c r="A60" s="1925"/>
      <c r="B60" s="1926"/>
      <c r="C60" s="122" t="s">
        <v>28</v>
      </c>
      <c r="D60" s="1586">
        <f t="shared" si="3"/>
        <v>22</v>
      </c>
      <c r="E60" s="895"/>
    </row>
    <row r="61" spans="1:5" s="1" customFormat="1" x14ac:dyDescent="0.2">
      <c r="A61" s="1925"/>
      <c r="B61" s="1926"/>
      <c r="C61" s="122" t="s">
        <v>106</v>
      </c>
      <c r="D61" s="1586">
        <f t="shared" si="3"/>
        <v>5.2</v>
      </c>
      <c r="E61" s="895"/>
    </row>
    <row r="62" spans="1:5" s="1" customFormat="1" x14ac:dyDescent="0.2">
      <c r="A62" s="1925"/>
      <c r="B62" s="1926"/>
      <c r="C62" s="122" t="s">
        <v>29</v>
      </c>
      <c r="D62" s="1586" t="str">
        <f t="shared" si="3"/>
        <v>-</v>
      </c>
      <c r="E62" s="895"/>
    </row>
    <row r="63" spans="1:5" s="1" customFormat="1" x14ac:dyDescent="0.2">
      <c r="A63" s="1925"/>
      <c r="B63" s="1926"/>
      <c r="C63" s="123" t="s">
        <v>30</v>
      </c>
      <c r="D63" s="1586" t="str">
        <f t="shared" si="3"/>
        <v>-</v>
      </c>
      <c r="E63" s="895"/>
    </row>
    <row r="64" spans="1:5" s="1" customFormat="1" x14ac:dyDescent="0.2">
      <c r="A64" s="1925"/>
      <c r="B64" s="1926"/>
      <c r="C64" s="124" t="s">
        <v>31</v>
      </c>
      <c r="D64" s="1586">
        <f t="shared" si="3"/>
        <v>2.8</v>
      </c>
      <c r="E64" s="895"/>
    </row>
    <row r="65" spans="1:5" s="1" customFormat="1" x14ac:dyDescent="0.2">
      <c r="A65" s="1925"/>
      <c r="B65" s="1926"/>
      <c r="C65" s="123" t="s">
        <v>107</v>
      </c>
      <c r="D65" s="1586" t="str">
        <f t="shared" si="3"/>
        <v>-</v>
      </c>
      <c r="E65" s="1084"/>
    </row>
    <row r="66" spans="1:5" s="1" customFormat="1" ht="13.5" customHeight="1" x14ac:dyDescent="0.2">
      <c r="A66" s="1925"/>
      <c r="B66" s="1926"/>
      <c r="C66" s="125" t="s">
        <v>32</v>
      </c>
      <c r="D66" s="1586" t="str">
        <f t="shared" si="3"/>
        <v>-</v>
      </c>
      <c r="E66" s="1084"/>
    </row>
    <row r="67" spans="1:5" s="1" customFormat="1" ht="13.5" thickBot="1" x14ac:dyDescent="0.25">
      <c r="A67" s="1925"/>
      <c r="B67" s="1926"/>
      <c r="C67" s="126" t="s">
        <v>108</v>
      </c>
      <c r="D67" s="1586" t="str">
        <f t="shared" si="3"/>
        <v>-</v>
      </c>
      <c r="E67" s="1084"/>
    </row>
    <row r="68" spans="1:5" s="1" customFormat="1" ht="13.5" customHeight="1" x14ac:dyDescent="0.2">
      <c r="A68" s="1925" t="s">
        <v>180</v>
      </c>
      <c r="B68" s="1926" t="s">
        <v>186</v>
      </c>
      <c r="C68" s="117" t="s">
        <v>20</v>
      </c>
      <c r="D68" s="1585">
        <f>E4</f>
        <v>33</v>
      </c>
      <c r="E68" s="1084"/>
    </row>
    <row r="69" spans="1:5" s="1" customFormat="1" x14ac:dyDescent="0.2">
      <c r="A69" s="1925"/>
      <c r="B69" s="1926"/>
      <c r="C69" s="118" t="s">
        <v>104</v>
      </c>
      <c r="D69" s="1586">
        <f t="shared" ref="D69:D85" si="4">E5</f>
        <v>3.5</v>
      </c>
      <c r="E69" s="1084"/>
    </row>
    <row r="70" spans="1:5" s="1" customFormat="1" x14ac:dyDescent="0.2">
      <c r="A70" s="1925"/>
      <c r="B70" s="1926"/>
      <c r="C70" s="119" t="s">
        <v>22</v>
      </c>
      <c r="D70" s="1586">
        <f t="shared" si="4"/>
        <v>7.5</v>
      </c>
      <c r="E70" s="1084"/>
    </row>
    <row r="71" spans="1:5" s="1" customFormat="1" x14ac:dyDescent="0.2">
      <c r="A71" s="1925"/>
      <c r="B71" s="1926"/>
      <c r="C71" s="118" t="s">
        <v>23</v>
      </c>
      <c r="D71" s="1586">
        <f t="shared" si="4"/>
        <v>130</v>
      </c>
      <c r="E71" s="1084"/>
    </row>
    <row r="72" spans="1:5" s="1" customFormat="1" x14ac:dyDescent="0.2">
      <c r="A72" s="1925"/>
      <c r="B72" s="1926"/>
      <c r="C72" s="164" t="s">
        <v>561</v>
      </c>
      <c r="D72" s="1586" t="str">
        <f t="shared" si="4"/>
        <v>-</v>
      </c>
      <c r="E72" s="1084"/>
    </row>
    <row r="73" spans="1:5" s="1" customFormat="1" x14ac:dyDescent="0.2">
      <c r="A73" s="1925"/>
      <c r="B73" s="1926"/>
      <c r="C73" s="164" t="s">
        <v>105</v>
      </c>
      <c r="D73" s="1586" t="str">
        <f t="shared" si="4"/>
        <v>-</v>
      </c>
      <c r="E73" s="1084"/>
    </row>
    <row r="74" spans="1:5" s="1" customFormat="1" x14ac:dyDescent="0.2">
      <c r="A74" s="1925"/>
      <c r="B74" s="1926"/>
      <c r="C74" s="118" t="s">
        <v>24</v>
      </c>
      <c r="D74" s="1586">
        <f t="shared" si="4"/>
        <v>110</v>
      </c>
      <c r="E74" s="1084"/>
    </row>
    <row r="75" spans="1:5" s="1" customFormat="1" x14ac:dyDescent="0.2">
      <c r="A75" s="1925"/>
      <c r="B75" s="1926"/>
      <c r="C75" s="118" t="s">
        <v>25</v>
      </c>
      <c r="D75" s="1586">
        <f t="shared" si="4"/>
        <v>78</v>
      </c>
      <c r="E75" s="1084"/>
    </row>
    <row r="76" spans="1:5" s="1" customFormat="1" x14ac:dyDescent="0.2">
      <c r="A76" s="1925"/>
      <c r="B76" s="1926"/>
      <c r="C76" s="120" t="s">
        <v>26</v>
      </c>
      <c r="D76" s="1586" t="str">
        <f t="shared" si="4"/>
        <v>-</v>
      </c>
      <c r="E76" s="1084"/>
    </row>
    <row r="77" spans="1:5" s="1" customFormat="1" x14ac:dyDescent="0.2">
      <c r="A77" s="1925"/>
      <c r="B77" s="1926"/>
      <c r="C77" s="121" t="s">
        <v>27</v>
      </c>
      <c r="D77" s="1586">
        <f t="shared" si="4"/>
        <v>29</v>
      </c>
      <c r="E77" s="1084"/>
    </row>
    <row r="78" spans="1:5" s="1" customFormat="1" x14ac:dyDescent="0.2">
      <c r="A78" s="1925"/>
      <c r="B78" s="1926"/>
      <c r="C78" s="122" t="s">
        <v>28</v>
      </c>
      <c r="D78" s="1586">
        <f t="shared" si="4"/>
        <v>26</v>
      </c>
      <c r="E78" s="1084"/>
    </row>
    <row r="79" spans="1:5" s="1" customFormat="1" x14ac:dyDescent="0.2">
      <c r="A79" s="1925"/>
      <c r="B79" s="1926"/>
      <c r="C79" s="122" t="s">
        <v>106</v>
      </c>
      <c r="D79" s="1586">
        <f t="shared" si="4"/>
        <v>3.7</v>
      </c>
      <c r="E79" s="1084"/>
    </row>
    <row r="80" spans="1:5" s="1" customFormat="1" x14ac:dyDescent="0.2">
      <c r="A80" s="1925"/>
      <c r="B80" s="1926"/>
      <c r="C80" s="122" t="s">
        <v>29</v>
      </c>
      <c r="D80" s="1586" t="str">
        <f t="shared" si="4"/>
        <v>-</v>
      </c>
      <c r="E80" s="1084"/>
    </row>
    <row r="81" spans="1:5" s="1" customFormat="1" x14ac:dyDescent="0.2">
      <c r="A81" s="1925"/>
      <c r="B81" s="1926"/>
      <c r="C81" s="123" t="s">
        <v>30</v>
      </c>
      <c r="D81" s="1586" t="str">
        <f t="shared" si="4"/>
        <v>-</v>
      </c>
      <c r="E81" s="1084"/>
    </row>
    <row r="82" spans="1:5" s="1" customFormat="1" x14ac:dyDescent="0.2">
      <c r="A82" s="1925"/>
      <c r="B82" s="1926"/>
      <c r="C82" s="124" t="s">
        <v>31</v>
      </c>
      <c r="D82" s="1586">
        <f t="shared" si="4"/>
        <v>2.6</v>
      </c>
      <c r="E82" s="1084"/>
    </row>
    <row r="83" spans="1:5" s="1" customFormat="1" x14ac:dyDescent="0.2">
      <c r="A83" s="1925"/>
      <c r="B83" s="1926"/>
      <c r="C83" s="123" t="s">
        <v>107</v>
      </c>
      <c r="D83" s="1586" t="str">
        <f t="shared" si="4"/>
        <v>-</v>
      </c>
      <c r="E83" s="1084"/>
    </row>
    <row r="84" spans="1:5" s="1" customFormat="1" x14ac:dyDescent="0.2">
      <c r="A84" s="1925"/>
      <c r="B84" s="1926"/>
      <c r="C84" s="125" t="s">
        <v>32</v>
      </c>
      <c r="D84" s="1586" t="str">
        <f t="shared" si="4"/>
        <v>-</v>
      </c>
      <c r="E84" s="1084"/>
    </row>
    <row r="85" spans="1:5" s="1" customFormat="1" ht="13.5" thickBot="1" x14ac:dyDescent="0.25">
      <c r="A85" s="1925"/>
      <c r="B85" s="1926"/>
      <c r="C85" s="126" t="s">
        <v>108</v>
      </c>
      <c r="D85" s="1586" t="str">
        <f t="shared" si="4"/>
        <v>-</v>
      </c>
      <c r="E85" s="1084"/>
    </row>
    <row r="86" spans="1:5" s="1" customFormat="1" ht="13.5" customHeight="1" x14ac:dyDescent="0.2">
      <c r="A86" s="1925" t="s">
        <v>180</v>
      </c>
      <c r="B86" s="1926" t="s">
        <v>187</v>
      </c>
      <c r="C86" s="117" t="s">
        <v>20</v>
      </c>
      <c r="D86" s="1585" t="str">
        <f>F4</f>
        <v>-</v>
      </c>
      <c r="E86" s="1084"/>
    </row>
    <row r="87" spans="1:5" s="1" customFormat="1" x14ac:dyDescent="0.2">
      <c r="A87" s="1925"/>
      <c r="B87" s="1926"/>
      <c r="C87" s="118" t="s">
        <v>104</v>
      </c>
      <c r="D87" s="1586">
        <f t="shared" ref="D87:D103" si="5">F5</f>
        <v>2.5</v>
      </c>
      <c r="E87" s="1084"/>
    </row>
    <row r="88" spans="1:5" s="1" customFormat="1" x14ac:dyDescent="0.2">
      <c r="A88" s="1925"/>
      <c r="B88" s="1926"/>
      <c r="C88" s="119" t="s">
        <v>22</v>
      </c>
      <c r="D88" s="1586">
        <f t="shared" si="5"/>
        <v>7.1</v>
      </c>
      <c r="E88" s="1084"/>
    </row>
    <row r="89" spans="1:5" s="1" customFormat="1" x14ac:dyDescent="0.2">
      <c r="A89" s="1925"/>
      <c r="B89" s="1926"/>
      <c r="C89" s="118" t="s">
        <v>23</v>
      </c>
      <c r="D89" s="1586">
        <f t="shared" si="5"/>
        <v>170</v>
      </c>
      <c r="E89" s="1084"/>
    </row>
    <row r="90" spans="1:5" s="1" customFormat="1" x14ac:dyDescent="0.2">
      <c r="A90" s="1925"/>
      <c r="B90" s="1926"/>
      <c r="C90" s="164" t="s">
        <v>561</v>
      </c>
      <c r="D90" s="1586" t="str">
        <f t="shared" si="5"/>
        <v>-</v>
      </c>
      <c r="E90" s="1084"/>
    </row>
    <row r="91" spans="1:5" s="1" customFormat="1" x14ac:dyDescent="0.2">
      <c r="A91" s="1925"/>
      <c r="B91" s="1926"/>
      <c r="C91" s="164" t="s">
        <v>105</v>
      </c>
      <c r="D91" s="1586" t="str">
        <f t="shared" si="5"/>
        <v>-</v>
      </c>
      <c r="E91" s="1084"/>
    </row>
    <row r="92" spans="1:5" s="1" customFormat="1" x14ac:dyDescent="0.2">
      <c r="A92" s="1925"/>
      <c r="B92" s="1926"/>
      <c r="C92" s="118" t="s">
        <v>24</v>
      </c>
      <c r="D92" s="1586">
        <f t="shared" si="5"/>
        <v>160</v>
      </c>
      <c r="E92" s="1084"/>
    </row>
    <row r="93" spans="1:5" s="1" customFormat="1" x14ac:dyDescent="0.2">
      <c r="A93" s="1925"/>
      <c r="B93" s="1926"/>
      <c r="C93" s="118" t="s">
        <v>25</v>
      </c>
      <c r="D93" s="1586">
        <f t="shared" si="5"/>
        <v>90</v>
      </c>
      <c r="E93" s="1084"/>
    </row>
    <row r="94" spans="1:5" s="1" customFormat="1" x14ac:dyDescent="0.2">
      <c r="A94" s="1925"/>
      <c r="B94" s="1926"/>
      <c r="C94" s="120" t="s">
        <v>26</v>
      </c>
      <c r="D94" s="1586" t="str">
        <f t="shared" si="5"/>
        <v>-</v>
      </c>
      <c r="E94" s="1084"/>
    </row>
    <row r="95" spans="1:5" s="1" customFormat="1" x14ac:dyDescent="0.2">
      <c r="A95" s="1925"/>
      <c r="B95" s="1926"/>
      <c r="C95" s="121" t="s">
        <v>27</v>
      </c>
      <c r="D95" s="1586">
        <f t="shared" si="5"/>
        <v>30</v>
      </c>
      <c r="E95" s="1084"/>
    </row>
    <row r="96" spans="1:5" s="1" customFormat="1" x14ac:dyDescent="0.2">
      <c r="A96" s="1925"/>
      <c r="B96" s="1926"/>
      <c r="C96" s="122" t="s">
        <v>28</v>
      </c>
      <c r="D96" s="1586">
        <f t="shared" si="5"/>
        <v>26</v>
      </c>
      <c r="E96" s="1084"/>
    </row>
    <row r="97" spans="1:5" s="1" customFormat="1" x14ac:dyDescent="0.2">
      <c r="A97" s="1925"/>
      <c r="B97" s="1926"/>
      <c r="C97" s="122" t="s">
        <v>106</v>
      </c>
      <c r="D97" s="1586">
        <f t="shared" si="5"/>
        <v>4.3</v>
      </c>
      <c r="E97" s="1084"/>
    </row>
    <row r="98" spans="1:5" s="1" customFormat="1" x14ac:dyDescent="0.2">
      <c r="A98" s="1925"/>
      <c r="B98" s="1926"/>
      <c r="C98" s="122" t="s">
        <v>29</v>
      </c>
      <c r="D98" s="1586" t="str">
        <f t="shared" si="5"/>
        <v>-</v>
      </c>
      <c r="E98" s="1084"/>
    </row>
    <row r="99" spans="1:5" s="1" customFormat="1" x14ac:dyDescent="0.2">
      <c r="A99" s="1925"/>
      <c r="B99" s="1926"/>
      <c r="C99" s="123" t="s">
        <v>30</v>
      </c>
      <c r="D99" s="1586" t="str">
        <f t="shared" si="5"/>
        <v>-</v>
      </c>
      <c r="E99" s="1084"/>
    </row>
    <row r="100" spans="1:5" s="1" customFormat="1" x14ac:dyDescent="0.2">
      <c r="A100" s="1925"/>
      <c r="B100" s="1926"/>
      <c r="C100" s="124" t="s">
        <v>31</v>
      </c>
      <c r="D100" s="1586">
        <f t="shared" si="5"/>
        <v>3.4</v>
      </c>
      <c r="E100" s="1084"/>
    </row>
    <row r="101" spans="1:5" s="1" customFormat="1" x14ac:dyDescent="0.2">
      <c r="A101" s="1925"/>
      <c r="B101" s="1926"/>
      <c r="C101" s="123" t="s">
        <v>107</v>
      </c>
      <c r="D101" s="1586" t="str">
        <f t="shared" si="5"/>
        <v>-</v>
      </c>
      <c r="E101" s="1084"/>
    </row>
    <row r="102" spans="1:5" s="1" customFormat="1" x14ac:dyDescent="0.2">
      <c r="A102" s="1925"/>
      <c r="B102" s="1926"/>
      <c r="C102" s="125" t="s">
        <v>32</v>
      </c>
      <c r="D102" s="1586" t="str">
        <f t="shared" si="5"/>
        <v>-</v>
      </c>
      <c r="E102" s="1084"/>
    </row>
    <row r="103" spans="1:5" s="1" customFormat="1" ht="13.5" thickBot="1" x14ac:dyDescent="0.25">
      <c r="A103" s="1925"/>
      <c r="B103" s="1926"/>
      <c r="C103" s="126" t="s">
        <v>108</v>
      </c>
      <c r="D103" s="1586" t="str">
        <f t="shared" si="5"/>
        <v>-</v>
      </c>
      <c r="E103" s="1084"/>
    </row>
    <row r="104" spans="1:5" s="1" customFormat="1" ht="13.5" customHeight="1" x14ac:dyDescent="0.2">
      <c r="A104" s="1925" t="s">
        <v>180</v>
      </c>
      <c r="B104" s="1926" t="s">
        <v>188</v>
      </c>
      <c r="C104" s="117" t="s">
        <v>20</v>
      </c>
      <c r="D104" s="1585" t="str">
        <f>G4</f>
        <v>-</v>
      </c>
      <c r="E104" s="1084"/>
    </row>
    <row r="105" spans="1:5" s="1" customFormat="1" x14ac:dyDescent="0.2">
      <c r="A105" s="1925"/>
      <c r="B105" s="1926"/>
      <c r="C105" s="118" t="s">
        <v>104</v>
      </c>
      <c r="D105" s="1586">
        <f t="shared" ref="D105:D121" si="6">G5</f>
        <v>4</v>
      </c>
      <c r="E105" s="1084"/>
    </row>
    <row r="106" spans="1:5" s="1" customFormat="1" x14ac:dyDescent="0.2">
      <c r="A106" s="1925"/>
      <c r="B106" s="1926"/>
      <c r="C106" s="119" t="s">
        <v>22</v>
      </c>
      <c r="D106" s="1586">
        <f t="shared" si="6"/>
        <v>7</v>
      </c>
      <c r="E106" s="1084"/>
    </row>
    <row r="107" spans="1:5" s="1" customFormat="1" x14ac:dyDescent="0.2">
      <c r="A107" s="1925"/>
      <c r="B107" s="1926"/>
      <c r="C107" s="118" t="s">
        <v>23</v>
      </c>
      <c r="D107" s="1586">
        <f t="shared" si="6"/>
        <v>89</v>
      </c>
      <c r="E107" s="1084"/>
    </row>
    <row r="108" spans="1:5" s="1" customFormat="1" x14ac:dyDescent="0.2">
      <c r="A108" s="1925"/>
      <c r="B108" s="1926"/>
      <c r="C108" s="164" t="s">
        <v>561</v>
      </c>
      <c r="D108" s="1586" t="str">
        <f t="shared" si="6"/>
        <v>-</v>
      </c>
      <c r="E108" s="1084"/>
    </row>
    <row r="109" spans="1:5" s="1" customFormat="1" x14ac:dyDescent="0.2">
      <c r="A109" s="1925"/>
      <c r="B109" s="1926"/>
      <c r="C109" s="164" t="s">
        <v>105</v>
      </c>
      <c r="D109" s="1586">
        <f t="shared" si="6"/>
        <v>53</v>
      </c>
      <c r="E109" s="1084"/>
    </row>
    <row r="110" spans="1:5" s="1" customFormat="1" x14ac:dyDescent="0.2">
      <c r="A110" s="1925"/>
      <c r="B110" s="1926"/>
      <c r="C110" s="118" t="s">
        <v>24</v>
      </c>
      <c r="D110" s="1586">
        <f t="shared" si="6"/>
        <v>54</v>
      </c>
      <c r="E110" s="1084"/>
    </row>
    <row r="111" spans="1:5" s="1" customFormat="1" x14ac:dyDescent="0.2">
      <c r="A111" s="1925"/>
      <c r="B111" s="1926"/>
      <c r="C111" s="118" t="s">
        <v>25</v>
      </c>
      <c r="D111" s="1586">
        <f t="shared" si="6"/>
        <v>62</v>
      </c>
      <c r="E111" s="1084"/>
    </row>
    <row r="112" spans="1:5" s="1" customFormat="1" x14ac:dyDescent="0.2">
      <c r="A112" s="1925"/>
      <c r="B112" s="1926"/>
      <c r="C112" s="120" t="s">
        <v>26</v>
      </c>
      <c r="D112" s="1586" t="str">
        <f t="shared" si="6"/>
        <v>-</v>
      </c>
      <c r="E112" s="1084"/>
    </row>
    <row r="113" spans="1:5" s="1" customFormat="1" x14ac:dyDescent="0.2">
      <c r="A113" s="1925"/>
      <c r="B113" s="1926"/>
      <c r="C113" s="121" t="s">
        <v>27</v>
      </c>
      <c r="D113" s="1586">
        <f t="shared" si="6"/>
        <v>32</v>
      </c>
      <c r="E113" s="1084"/>
    </row>
    <row r="114" spans="1:5" s="1" customFormat="1" x14ac:dyDescent="0.2">
      <c r="A114" s="1925"/>
      <c r="B114" s="1926"/>
      <c r="C114" s="122" t="s">
        <v>28</v>
      </c>
      <c r="D114" s="1586">
        <f t="shared" si="6"/>
        <v>32</v>
      </c>
      <c r="E114" s="1084"/>
    </row>
    <row r="115" spans="1:5" s="1" customFormat="1" x14ac:dyDescent="0.2">
      <c r="A115" s="1925"/>
      <c r="B115" s="1926"/>
      <c r="C115" s="122" t="s">
        <v>106</v>
      </c>
      <c r="D115" s="1586" t="str">
        <f t="shared" si="6"/>
        <v>&lt;0.1</v>
      </c>
      <c r="E115" s="1084"/>
    </row>
    <row r="116" spans="1:5" s="1" customFormat="1" x14ac:dyDescent="0.2">
      <c r="A116" s="1925"/>
      <c r="B116" s="1926"/>
      <c r="C116" s="122" t="s">
        <v>29</v>
      </c>
      <c r="D116" s="1586" t="str">
        <f t="shared" si="6"/>
        <v>-</v>
      </c>
      <c r="E116" s="1084"/>
    </row>
    <row r="117" spans="1:5" s="1" customFormat="1" x14ac:dyDescent="0.2">
      <c r="A117" s="1925"/>
      <c r="B117" s="1926"/>
      <c r="C117" s="123" t="s">
        <v>30</v>
      </c>
      <c r="D117" s="1586" t="str">
        <f t="shared" si="6"/>
        <v>-</v>
      </c>
      <c r="E117" s="1084"/>
    </row>
    <row r="118" spans="1:5" s="1" customFormat="1" x14ac:dyDescent="0.2">
      <c r="A118" s="1925"/>
      <c r="B118" s="1926"/>
      <c r="C118" s="124" t="s">
        <v>31</v>
      </c>
      <c r="D118" s="1586">
        <f t="shared" si="6"/>
        <v>3.3</v>
      </c>
      <c r="E118" s="1084"/>
    </row>
    <row r="119" spans="1:5" s="1" customFormat="1" x14ac:dyDescent="0.2">
      <c r="A119" s="1925"/>
      <c r="B119" s="1926"/>
      <c r="C119" s="123" t="s">
        <v>107</v>
      </c>
      <c r="D119" s="1586">
        <f t="shared" si="6"/>
        <v>2.7</v>
      </c>
      <c r="E119" s="1084"/>
    </row>
    <row r="120" spans="1:5" s="1" customFormat="1" x14ac:dyDescent="0.2">
      <c r="A120" s="1925"/>
      <c r="B120" s="1926"/>
      <c r="C120" s="125" t="s">
        <v>32</v>
      </c>
      <c r="D120" s="1586">
        <f t="shared" si="6"/>
        <v>160</v>
      </c>
      <c r="E120" s="1084"/>
    </row>
    <row r="121" spans="1:5" s="1" customFormat="1" ht="13.5" thickBot="1" x14ac:dyDescent="0.25">
      <c r="A121" s="1925"/>
      <c r="B121" s="1926"/>
      <c r="C121" s="126" t="s">
        <v>108</v>
      </c>
      <c r="D121" s="1586" t="str">
        <f t="shared" si="6"/>
        <v>&lt;5.0</v>
      </c>
      <c r="E121" s="1084"/>
    </row>
    <row r="122" spans="1:5" s="1" customFormat="1" ht="13.5" customHeight="1" x14ac:dyDescent="0.2">
      <c r="A122" s="1925" t="s">
        <v>180</v>
      </c>
      <c r="B122" s="1926" t="s">
        <v>189</v>
      </c>
      <c r="C122" s="117" t="s">
        <v>20</v>
      </c>
      <c r="D122" s="1585" t="str">
        <f>H4</f>
        <v>-</v>
      </c>
      <c r="E122" s="1084"/>
    </row>
    <row r="123" spans="1:5" s="1" customFormat="1" x14ac:dyDescent="0.2">
      <c r="A123" s="1925"/>
      <c r="B123" s="1926"/>
      <c r="C123" s="118" t="s">
        <v>104</v>
      </c>
      <c r="D123" s="1586" t="str">
        <f t="shared" ref="D123:D139" si="7">H5</f>
        <v>-</v>
      </c>
      <c r="E123" s="1084"/>
    </row>
    <row r="124" spans="1:5" s="1" customFormat="1" x14ac:dyDescent="0.2">
      <c r="A124" s="1925"/>
      <c r="B124" s="1926"/>
      <c r="C124" s="119" t="s">
        <v>22</v>
      </c>
      <c r="D124" s="1586" t="str">
        <f t="shared" si="7"/>
        <v>-</v>
      </c>
      <c r="E124" s="1084"/>
    </row>
    <row r="125" spans="1:5" s="1" customFormat="1" x14ac:dyDescent="0.2">
      <c r="A125" s="1925"/>
      <c r="B125" s="1926"/>
      <c r="C125" s="118" t="s">
        <v>23</v>
      </c>
      <c r="D125" s="1586" t="str">
        <f t="shared" si="7"/>
        <v>-</v>
      </c>
      <c r="E125" s="1084"/>
    </row>
    <row r="126" spans="1:5" s="1" customFormat="1" x14ac:dyDescent="0.2">
      <c r="A126" s="1925"/>
      <c r="B126" s="1926"/>
      <c r="C126" s="164" t="s">
        <v>561</v>
      </c>
      <c r="D126" s="1586" t="str">
        <f t="shared" si="7"/>
        <v>-</v>
      </c>
      <c r="E126" s="1084"/>
    </row>
    <row r="127" spans="1:5" s="1" customFormat="1" x14ac:dyDescent="0.2">
      <c r="A127" s="1925"/>
      <c r="B127" s="1926"/>
      <c r="C127" s="164" t="s">
        <v>105</v>
      </c>
      <c r="D127" s="1586" t="str">
        <f t="shared" si="7"/>
        <v>-</v>
      </c>
      <c r="E127" s="1084"/>
    </row>
    <row r="128" spans="1:5" s="1" customFormat="1" x14ac:dyDescent="0.2">
      <c r="A128" s="1925"/>
      <c r="B128" s="1926"/>
      <c r="C128" s="118" t="s">
        <v>24</v>
      </c>
      <c r="D128" s="1586" t="str">
        <f t="shared" si="7"/>
        <v>-</v>
      </c>
      <c r="E128" s="1084"/>
    </row>
    <row r="129" spans="1:5" s="1" customFormat="1" x14ac:dyDescent="0.2">
      <c r="A129" s="1925"/>
      <c r="B129" s="1926"/>
      <c r="C129" s="118" t="s">
        <v>25</v>
      </c>
      <c r="D129" s="1586" t="str">
        <f t="shared" si="7"/>
        <v>-</v>
      </c>
      <c r="E129" s="1084"/>
    </row>
    <row r="130" spans="1:5" s="1" customFormat="1" x14ac:dyDescent="0.2">
      <c r="A130" s="1925"/>
      <c r="B130" s="1926"/>
      <c r="C130" s="120" t="s">
        <v>26</v>
      </c>
      <c r="D130" s="1586" t="str">
        <f t="shared" si="7"/>
        <v>-</v>
      </c>
      <c r="E130" s="1084"/>
    </row>
    <row r="131" spans="1:5" s="1" customFormat="1" x14ac:dyDescent="0.2">
      <c r="A131" s="1925"/>
      <c r="B131" s="1926"/>
      <c r="C131" s="121" t="s">
        <v>27</v>
      </c>
      <c r="D131" s="1586" t="str">
        <f t="shared" si="7"/>
        <v>-</v>
      </c>
      <c r="E131" s="1084"/>
    </row>
    <row r="132" spans="1:5" s="1" customFormat="1" x14ac:dyDescent="0.2">
      <c r="A132" s="1925"/>
      <c r="B132" s="1926"/>
      <c r="C132" s="122" t="s">
        <v>28</v>
      </c>
      <c r="D132" s="1586" t="str">
        <f t="shared" si="7"/>
        <v>-</v>
      </c>
      <c r="E132" s="1084"/>
    </row>
    <row r="133" spans="1:5" s="1" customFormat="1" x14ac:dyDescent="0.2">
      <c r="A133" s="1925"/>
      <c r="B133" s="1926"/>
      <c r="C133" s="122" t="s">
        <v>106</v>
      </c>
      <c r="D133" s="1586" t="str">
        <f t="shared" si="7"/>
        <v>-</v>
      </c>
      <c r="E133" s="1084"/>
    </row>
    <row r="134" spans="1:5" s="1" customFormat="1" x14ac:dyDescent="0.2">
      <c r="A134" s="1925"/>
      <c r="B134" s="1926"/>
      <c r="C134" s="122" t="s">
        <v>29</v>
      </c>
      <c r="D134" s="1586" t="str">
        <f t="shared" si="7"/>
        <v>-</v>
      </c>
      <c r="E134" s="1084"/>
    </row>
    <row r="135" spans="1:5" s="1" customFormat="1" x14ac:dyDescent="0.2">
      <c r="A135" s="1925"/>
      <c r="B135" s="1926"/>
      <c r="C135" s="123" t="s">
        <v>30</v>
      </c>
      <c r="D135" s="1586" t="str">
        <f t="shared" si="7"/>
        <v>-</v>
      </c>
      <c r="E135" s="1084"/>
    </row>
    <row r="136" spans="1:5" s="1" customFormat="1" x14ac:dyDescent="0.2">
      <c r="A136" s="1925"/>
      <c r="B136" s="1926"/>
      <c r="C136" s="124" t="s">
        <v>31</v>
      </c>
      <c r="D136" s="1586" t="str">
        <f t="shared" si="7"/>
        <v>-</v>
      </c>
      <c r="E136" s="1084"/>
    </row>
    <row r="137" spans="1:5" s="1" customFormat="1" x14ac:dyDescent="0.2">
      <c r="A137" s="1925"/>
      <c r="B137" s="1926"/>
      <c r="C137" s="123" t="s">
        <v>107</v>
      </c>
      <c r="D137" s="1586" t="str">
        <f t="shared" si="7"/>
        <v>-</v>
      </c>
      <c r="E137" s="1084"/>
    </row>
    <row r="138" spans="1:5" s="1" customFormat="1" x14ac:dyDescent="0.2">
      <c r="A138" s="1925"/>
      <c r="B138" s="1926"/>
      <c r="C138" s="125" t="s">
        <v>32</v>
      </c>
      <c r="D138" s="1586" t="str">
        <f t="shared" si="7"/>
        <v>-</v>
      </c>
      <c r="E138" s="1084"/>
    </row>
    <row r="139" spans="1:5" s="1" customFormat="1" ht="13.5" thickBot="1" x14ac:dyDescent="0.25">
      <c r="A139" s="1925"/>
      <c r="B139" s="1926"/>
      <c r="C139" s="126" t="s">
        <v>108</v>
      </c>
      <c r="D139" s="1586" t="str">
        <f t="shared" si="7"/>
        <v>-</v>
      </c>
      <c r="E139" s="1084"/>
    </row>
    <row r="140" spans="1:5" s="1" customFormat="1" ht="13.5" customHeight="1" x14ac:dyDescent="0.2">
      <c r="A140" s="1925" t="s">
        <v>180</v>
      </c>
      <c r="B140" s="1926" t="s">
        <v>190</v>
      </c>
      <c r="C140" s="117" t="s">
        <v>20</v>
      </c>
      <c r="D140" s="1585">
        <f>I4</f>
        <v>25.5</v>
      </c>
      <c r="E140" s="1084"/>
    </row>
    <row r="141" spans="1:5" s="1" customFormat="1" x14ac:dyDescent="0.2">
      <c r="A141" s="1925"/>
      <c r="B141" s="1926"/>
      <c r="C141" s="118" t="s">
        <v>104</v>
      </c>
      <c r="D141" s="1586" t="str">
        <f t="shared" ref="D141:D157" si="8">I5</f>
        <v>100&lt;</v>
      </c>
      <c r="E141" s="1084"/>
    </row>
    <row r="142" spans="1:5" s="1" customFormat="1" x14ac:dyDescent="0.2">
      <c r="A142" s="1925"/>
      <c r="B142" s="1926"/>
      <c r="C142" s="119" t="s">
        <v>22</v>
      </c>
      <c r="D142" s="1586">
        <f t="shared" si="8"/>
        <v>6.4</v>
      </c>
      <c r="E142" s="1084"/>
    </row>
    <row r="143" spans="1:5" s="1" customFormat="1" x14ac:dyDescent="0.2">
      <c r="A143" s="1925"/>
      <c r="B143" s="1926"/>
      <c r="C143" s="118" t="s">
        <v>23</v>
      </c>
      <c r="D143" s="1586">
        <f t="shared" si="8"/>
        <v>1.3</v>
      </c>
      <c r="E143" s="1084"/>
    </row>
    <row r="144" spans="1:5" s="1" customFormat="1" x14ac:dyDescent="0.2">
      <c r="A144" s="1925"/>
      <c r="B144" s="1926"/>
      <c r="C144" s="164" t="s">
        <v>561</v>
      </c>
      <c r="D144" s="1586">
        <f t="shared" si="8"/>
        <v>1</v>
      </c>
      <c r="E144" s="1084"/>
    </row>
    <row r="145" spans="1:5" s="1" customFormat="1" x14ac:dyDescent="0.2">
      <c r="A145" s="1925"/>
      <c r="B145" s="1926"/>
      <c r="C145" s="164" t="s">
        <v>105</v>
      </c>
      <c r="D145" s="1586" t="str">
        <f t="shared" si="8"/>
        <v>-</v>
      </c>
      <c r="E145" s="1084"/>
    </row>
    <row r="146" spans="1:5" s="1" customFormat="1" x14ac:dyDescent="0.2">
      <c r="A146" s="1925"/>
      <c r="B146" s="1926"/>
      <c r="C146" s="118" t="s">
        <v>24</v>
      </c>
      <c r="D146" s="1586">
        <f t="shared" si="8"/>
        <v>1</v>
      </c>
      <c r="E146" s="1084"/>
    </row>
    <row r="147" spans="1:5" s="1" customFormat="1" x14ac:dyDescent="0.2">
      <c r="A147" s="1925"/>
      <c r="B147" s="1926"/>
      <c r="C147" s="118" t="s">
        <v>25</v>
      </c>
      <c r="D147" s="1586">
        <f t="shared" si="8"/>
        <v>5.9</v>
      </c>
      <c r="E147" s="1084"/>
    </row>
    <row r="148" spans="1:5" s="1" customFormat="1" x14ac:dyDescent="0.2">
      <c r="A148" s="1925"/>
      <c r="B148" s="1926"/>
      <c r="C148" s="120" t="s">
        <v>26</v>
      </c>
      <c r="D148" s="1586">
        <f t="shared" si="8"/>
        <v>0</v>
      </c>
      <c r="E148" s="1084"/>
    </row>
    <row r="149" spans="1:5" s="1" customFormat="1" x14ac:dyDescent="0.2">
      <c r="A149" s="1925"/>
      <c r="B149" s="1926"/>
      <c r="C149" s="121" t="s">
        <v>27</v>
      </c>
      <c r="D149" s="1586">
        <f t="shared" si="8"/>
        <v>8.8000000000000007</v>
      </c>
      <c r="E149" s="1084"/>
    </row>
    <row r="150" spans="1:5" s="1" customFormat="1" x14ac:dyDescent="0.2">
      <c r="A150" s="1925"/>
      <c r="B150" s="1926"/>
      <c r="C150" s="122" t="s">
        <v>28</v>
      </c>
      <c r="D150" s="1586">
        <f t="shared" si="8"/>
        <v>0.2</v>
      </c>
      <c r="E150" s="1084"/>
    </row>
    <row r="151" spans="1:5" s="1" customFormat="1" x14ac:dyDescent="0.2">
      <c r="A151" s="1925"/>
      <c r="B151" s="1926"/>
      <c r="C151" s="122" t="s">
        <v>106</v>
      </c>
      <c r="D151" s="1586">
        <f t="shared" si="8"/>
        <v>0.9</v>
      </c>
      <c r="E151" s="1084"/>
    </row>
    <row r="152" spans="1:5" s="1" customFormat="1" x14ac:dyDescent="0.2">
      <c r="A152" s="1925"/>
      <c r="B152" s="1926"/>
      <c r="C152" s="122" t="s">
        <v>29</v>
      </c>
      <c r="D152" s="1586" t="str">
        <f t="shared" si="8"/>
        <v>&lt;0.1</v>
      </c>
      <c r="E152" s="1084"/>
    </row>
    <row r="153" spans="1:5" s="1" customFormat="1" x14ac:dyDescent="0.2">
      <c r="A153" s="1925"/>
      <c r="B153" s="1926"/>
      <c r="C153" s="123" t="s">
        <v>30</v>
      </c>
      <c r="D153" s="1586">
        <f t="shared" si="8"/>
        <v>7.7</v>
      </c>
      <c r="E153" s="1084"/>
    </row>
    <row r="154" spans="1:5" s="1" customFormat="1" x14ac:dyDescent="0.2">
      <c r="A154" s="1925"/>
      <c r="B154" s="1926"/>
      <c r="C154" s="124" t="s">
        <v>31</v>
      </c>
      <c r="D154" s="1586">
        <f t="shared" si="8"/>
        <v>0.18</v>
      </c>
      <c r="E154" s="1084"/>
    </row>
    <row r="155" spans="1:5" s="1" customFormat="1" x14ac:dyDescent="0.2">
      <c r="A155" s="1925"/>
      <c r="B155" s="1926"/>
      <c r="C155" s="123" t="s">
        <v>107</v>
      </c>
      <c r="D155" s="1586">
        <f t="shared" si="8"/>
        <v>0.13</v>
      </c>
      <c r="E155" s="1084"/>
    </row>
    <row r="156" spans="1:5" s="1" customFormat="1" x14ac:dyDescent="0.2">
      <c r="A156" s="1925"/>
      <c r="B156" s="1926"/>
      <c r="C156" s="125" t="s">
        <v>32</v>
      </c>
      <c r="D156" s="1586" t="str">
        <f t="shared" si="8"/>
        <v>-</v>
      </c>
      <c r="E156" s="1084"/>
    </row>
    <row r="157" spans="1:5" s="1" customFormat="1" ht="13.5" thickBot="1" x14ac:dyDescent="0.25">
      <c r="A157" s="1925"/>
      <c r="B157" s="1926"/>
      <c r="C157" s="126" t="s">
        <v>108</v>
      </c>
      <c r="D157" s="1586" t="str">
        <f t="shared" si="8"/>
        <v>-</v>
      </c>
      <c r="E157" s="1084"/>
    </row>
    <row r="158" spans="1:5" s="1" customFormat="1" ht="13.5" customHeight="1" x14ac:dyDescent="0.2">
      <c r="A158" s="1925" t="s">
        <v>180</v>
      </c>
      <c r="B158" s="1926" t="s">
        <v>191</v>
      </c>
      <c r="C158" s="117" t="s">
        <v>20</v>
      </c>
      <c r="D158" s="1585" t="str">
        <f>J4</f>
        <v>-</v>
      </c>
      <c r="E158" s="1084"/>
    </row>
    <row r="159" spans="1:5" s="1" customFormat="1" x14ac:dyDescent="0.2">
      <c r="A159" s="1925"/>
      <c r="B159" s="1926"/>
      <c r="C159" s="118" t="s">
        <v>104</v>
      </c>
      <c r="D159" s="1586" t="str">
        <f t="shared" ref="D159:D175" si="9">J5</f>
        <v>-</v>
      </c>
      <c r="E159" s="1084"/>
    </row>
    <row r="160" spans="1:5" s="1" customFormat="1" x14ac:dyDescent="0.2">
      <c r="A160" s="1925"/>
      <c r="B160" s="1926"/>
      <c r="C160" s="119" t="s">
        <v>22</v>
      </c>
      <c r="D160" s="1586" t="str">
        <f t="shared" si="9"/>
        <v>-</v>
      </c>
      <c r="E160" s="1084"/>
    </row>
    <row r="161" spans="1:5" s="1" customFormat="1" x14ac:dyDescent="0.2">
      <c r="A161" s="1925"/>
      <c r="B161" s="1926"/>
      <c r="C161" s="118" t="s">
        <v>23</v>
      </c>
      <c r="D161" s="1586" t="str">
        <f t="shared" si="9"/>
        <v>-</v>
      </c>
      <c r="E161" s="1084"/>
    </row>
    <row r="162" spans="1:5" s="1" customFormat="1" x14ac:dyDescent="0.2">
      <c r="A162" s="1925"/>
      <c r="B162" s="1926"/>
      <c r="C162" s="164" t="s">
        <v>561</v>
      </c>
      <c r="D162" s="1586" t="str">
        <f t="shared" si="9"/>
        <v>-</v>
      </c>
      <c r="E162" s="1084"/>
    </row>
    <row r="163" spans="1:5" s="1" customFormat="1" x14ac:dyDescent="0.2">
      <c r="A163" s="1925"/>
      <c r="B163" s="1926"/>
      <c r="C163" s="164" t="s">
        <v>105</v>
      </c>
      <c r="D163" s="1586" t="str">
        <f t="shared" si="9"/>
        <v>-</v>
      </c>
      <c r="E163" s="1084"/>
    </row>
    <row r="164" spans="1:5" s="1" customFormat="1" x14ac:dyDescent="0.2">
      <c r="A164" s="1925"/>
      <c r="B164" s="1926"/>
      <c r="C164" s="118" t="s">
        <v>24</v>
      </c>
      <c r="D164" s="1586" t="str">
        <f t="shared" si="9"/>
        <v>-</v>
      </c>
      <c r="E164" s="1084"/>
    </row>
    <row r="165" spans="1:5" s="1" customFormat="1" x14ac:dyDescent="0.2">
      <c r="A165" s="1925"/>
      <c r="B165" s="1926"/>
      <c r="C165" s="118" t="s">
        <v>25</v>
      </c>
      <c r="D165" s="1586" t="str">
        <f t="shared" si="9"/>
        <v>-</v>
      </c>
      <c r="E165" s="1084"/>
    </row>
    <row r="166" spans="1:5" s="1" customFormat="1" x14ac:dyDescent="0.2">
      <c r="A166" s="1925"/>
      <c r="B166" s="1926"/>
      <c r="C166" s="120" t="s">
        <v>26</v>
      </c>
      <c r="D166" s="1586" t="str">
        <f t="shared" si="9"/>
        <v>-</v>
      </c>
      <c r="E166" s="1084"/>
    </row>
    <row r="167" spans="1:5" s="1" customFormat="1" x14ac:dyDescent="0.2">
      <c r="A167" s="1925"/>
      <c r="B167" s="1926"/>
      <c r="C167" s="121" t="s">
        <v>27</v>
      </c>
      <c r="D167" s="1586" t="str">
        <f t="shared" si="9"/>
        <v>-</v>
      </c>
      <c r="E167" s="1084"/>
    </row>
    <row r="168" spans="1:5" s="1" customFormat="1" x14ac:dyDescent="0.2">
      <c r="A168" s="1925"/>
      <c r="B168" s="1926"/>
      <c r="C168" s="122" t="s">
        <v>28</v>
      </c>
      <c r="D168" s="1586" t="str">
        <f t="shared" si="9"/>
        <v>-</v>
      </c>
      <c r="E168" s="1084"/>
    </row>
    <row r="169" spans="1:5" s="1" customFormat="1" x14ac:dyDescent="0.2">
      <c r="A169" s="1925"/>
      <c r="B169" s="1926"/>
      <c r="C169" s="122" t="s">
        <v>106</v>
      </c>
      <c r="D169" s="1586" t="str">
        <f t="shared" si="9"/>
        <v>-</v>
      </c>
      <c r="E169" s="1084"/>
    </row>
    <row r="170" spans="1:5" s="1" customFormat="1" x14ac:dyDescent="0.2">
      <c r="A170" s="1925"/>
      <c r="B170" s="1926"/>
      <c r="C170" s="122" t="s">
        <v>29</v>
      </c>
      <c r="D170" s="1586" t="str">
        <f t="shared" si="9"/>
        <v>-</v>
      </c>
      <c r="E170" s="1084"/>
    </row>
    <row r="171" spans="1:5" s="1" customFormat="1" x14ac:dyDescent="0.2">
      <c r="A171" s="1925"/>
      <c r="B171" s="1926"/>
      <c r="C171" s="123" t="s">
        <v>30</v>
      </c>
      <c r="D171" s="1586" t="str">
        <f t="shared" si="9"/>
        <v>-</v>
      </c>
      <c r="E171" s="1084"/>
    </row>
    <row r="172" spans="1:5" s="1" customFormat="1" x14ac:dyDescent="0.2">
      <c r="A172" s="1925"/>
      <c r="B172" s="1926"/>
      <c r="C172" s="124" t="s">
        <v>31</v>
      </c>
      <c r="D172" s="1586" t="str">
        <f t="shared" si="9"/>
        <v>-</v>
      </c>
      <c r="E172" s="1084"/>
    </row>
    <row r="173" spans="1:5" s="1" customFormat="1" x14ac:dyDescent="0.2">
      <c r="A173" s="1925"/>
      <c r="B173" s="1926"/>
      <c r="C173" s="123" t="s">
        <v>107</v>
      </c>
      <c r="D173" s="1586" t="str">
        <f t="shared" si="9"/>
        <v>-</v>
      </c>
      <c r="E173" s="1084"/>
    </row>
    <row r="174" spans="1:5" s="1" customFormat="1" x14ac:dyDescent="0.2">
      <c r="A174" s="1925"/>
      <c r="B174" s="1926"/>
      <c r="C174" s="125" t="s">
        <v>32</v>
      </c>
      <c r="D174" s="1586" t="str">
        <f t="shared" si="9"/>
        <v>-</v>
      </c>
      <c r="E174" s="1084"/>
    </row>
    <row r="175" spans="1:5" s="1" customFormat="1" ht="13.5" thickBot="1" x14ac:dyDescent="0.25">
      <c r="A175" s="1925"/>
      <c r="B175" s="1926"/>
      <c r="C175" s="126" t="s">
        <v>108</v>
      </c>
      <c r="D175" s="1586" t="str">
        <f t="shared" si="9"/>
        <v>-</v>
      </c>
      <c r="E175" s="1084"/>
    </row>
    <row r="176" spans="1:5" s="1" customFormat="1" ht="13.5" customHeight="1" x14ac:dyDescent="0.2">
      <c r="A176" s="1925" t="s">
        <v>180</v>
      </c>
      <c r="B176" s="1926" t="s">
        <v>192</v>
      </c>
      <c r="C176" s="117" t="s">
        <v>20</v>
      </c>
      <c r="D176" s="1585" t="str">
        <f>K4</f>
        <v>-</v>
      </c>
      <c r="E176" s="1084"/>
    </row>
    <row r="177" spans="1:5" s="1" customFormat="1" x14ac:dyDescent="0.2">
      <c r="A177" s="1925"/>
      <c r="B177" s="1926"/>
      <c r="C177" s="118" t="s">
        <v>104</v>
      </c>
      <c r="D177" s="1586" t="str">
        <f t="shared" ref="D177:D193" si="10">K5</f>
        <v>-</v>
      </c>
      <c r="E177" s="1084"/>
    </row>
    <row r="178" spans="1:5" s="1" customFormat="1" x14ac:dyDescent="0.2">
      <c r="A178" s="1925"/>
      <c r="B178" s="1926"/>
      <c r="C178" s="119" t="s">
        <v>22</v>
      </c>
      <c r="D178" s="1586" t="str">
        <f t="shared" si="10"/>
        <v>-</v>
      </c>
      <c r="E178" s="1084"/>
    </row>
    <row r="179" spans="1:5" s="1" customFormat="1" x14ac:dyDescent="0.2">
      <c r="A179" s="1925"/>
      <c r="B179" s="1926"/>
      <c r="C179" s="118" t="s">
        <v>23</v>
      </c>
      <c r="D179" s="1586">
        <f t="shared" si="10"/>
        <v>1.3</v>
      </c>
      <c r="E179" s="1084"/>
    </row>
    <row r="180" spans="1:5" s="1" customFormat="1" x14ac:dyDescent="0.2">
      <c r="A180" s="1925"/>
      <c r="B180" s="1926"/>
      <c r="C180" s="164" t="s">
        <v>561</v>
      </c>
      <c r="D180" s="1586">
        <f t="shared" si="10"/>
        <v>1</v>
      </c>
      <c r="E180" s="1084"/>
    </row>
    <row r="181" spans="1:5" s="1" customFormat="1" x14ac:dyDescent="0.2">
      <c r="A181" s="1925"/>
      <c r="B181" s="1926"/>
      <c r="C181" s="164" t="s">
        <v>105</v>
      </c>
      <c r="D181" s="1586" t="str">
        <f t="shared" si="10"/>
        <v>-</v>
      </c>
      <c r="E181" s="1084"/>
    </row>
    <row r="182" spans="1:5" s="1" customFormat="1" x14ac:dyDescent="0.2">
      <c r="A182" s="1925"/>
      <c r="B182" s="1926"/>
      <c r="C182" s="118" t="s">
        <v>24</v>
      </c>
      <c r="D182" s="1586">
        <f t="shared" si="10"/>
        <v>1</v>
      </c>
      <c r="E182" s="1084"/>
    </row>
    <row r="183" spans="1:5" s="1" customFormat="1" x14ac:dyDescent="0.2">
      <c r="A183" s="1925"/>
      <c r="B183" s="1926"/>
      <c r="C183" s="118" t="s">
        <v>25</v>
      </c>
      <c r="D183" s="1586">
        <f t="shared" si="10"/>
        <v>5.9</v>
      </c>
      <c r="E183" s="1084"/>
    </row>
    <row r="184" spans="1:5" s="1" customFormat="1" x14ac:dyDescent="0.2">
      <c r="A184" s="1925"/>
      <c r="B184" s="1926"/>
      <c r="C184" s="120" t="s">
        <v>26</v>
      </c>
      <c r="D184" s="1586">
        <f t="shared" si="10"/>
        <v>0</v>
      </c>
      <c r="E184" s="1084"/>
    </row>
    <row r="185" spans="1:5" s="1" customFormat="1" x14ac:dyDescent="0.2">
      <c r="A185" s="1925"/>
      <c r="B185" s="1926"/>
      <c r="C185" s="121" t="s">
        <v>27</v>
      </c>
      <c r="D185" s="1586">
        <f t="shared" si="10"/>
        <v>8.8000000000000007</v>
      </c>
      <c r="E185" s="1084"/>
    </row>
    <row r="186" spans="1:5" s="1" customFormat="1" x14ac:dyDescent="0.2">
      <c r="A186" s="1925"/>
      <c r="B186" s="1926"/>
      <c r="C186" s="122" t="s">
        <v>28</v>
      </c>
      <c r="D186" s="1586">
        <f t="shared" si="10"/>
        <v>0.2</v>
      </c>
      <c r="E186" s="1084"/>
    </row>
    <row r="187" spans="1:5" s="1" customFormat="1" x14ac:dyDescent="0.2">
      <c r="A187" s="1925"/>
      <c r="B187" s="1926"/>
      <c r="C187" s="122" t="s">
        <v>106</v>
      </c>
      <c r="D187" s="1586" t="str">
        <f t="shared" si="10"/>
        <v>-</v>
      </c>
      <c r="E187" s="1084"/>
    </row>
    <row r="188" spans="1:5" s="1" customFormat="1" x14ac:dyDescent="0.2">
      <c r="A188" s="1925"/>
      <c r="B188" s="1926"/>
      <c r="C188" s="122" t="s">
        <v>29</v>
      </c>
      <c r="D188" s="1586" t="str">
        <f t="shared" si="10"/>
        <v>-</v>
      </c>
      <c r="E188" s="1084"/>
    </row>
    <row r="189" spans="1:5" s="1" customFormat="1" x14ac:dyDescent="0.2">
      <c r="A189" s="1925"/>
      <c r="B189" s="1926"/>
      <c r="C189" s="123" t="s">
        <v>30</v>
      </c>
      <c r="D189" s="1586" t="str">
        <f t="shared" si="10"/>
        <v>-</v>
      </c>
      <c r="E189" s="1084"/>
    </row>
    <row r="190" spans="1:5" s="1" customFormat="1" x14ac:dyDescent="0.2">
      <c r="A190" s="1925"/>
      <c r="B190" s="1926"/>
      <c r="C190" s="124" t="s">
        <v>31</v>
      </c>
      <c r="D190" s="1586">
        <f t="shared" si="10"/>
        <v>0.18</v>
      </c>
      <c r="E190" s="1084"/>
    </row>
    <row r="191" spans="1:5" s="1" customFormat="1" x14ac:dyDescent="0.2">
      <c r="A191" s="1925"/>
      <c r="B191" s="1926"/>
      <c r="C191" s="123" t="s">
        <v>107</v>
      </c>
      <c r="D191" s="1586" t="str">
        <f t="shared" si="10"/>
        <v>-</v>
      </c>
      <c r="E191" s="1084"/>
    </row>
    <row r="192" spans="1:5" s="1" customFormat="1" x14ac:dyDescent="0.2">
      <c r="A192" s="1925"/>
      <c r="B192" s="1926"/>
      <c r="C192" s="125" t="s">
        <v>32</v>
      </c>
      <c r="D192" s="1586" t="str">
        <f t="shared" si="10"/>
        <v>-</v>
      </c>
      <c r="E192" s="1084"/>
    </row>
    <row r="193" spans="1:5" s="1" customFormat="1" ht="13.5" thickBot="1" x14ac:dyDescent="0.25">
      <c r="A193" s="1925"/>
      <c r="B193" s="1926"/>
      <c r="C193" s="126" t="s">
        <v>108</v>
      </c>
      <c r="D193" s="1586" t="str">
        <f t="shared" si="10"/>
        <v>-</v>
      </c>
      <c r="E193" s="1084"/>
    </row>
    <row r="194" spans="1:5" s="1" customFormat="1" ht="13.5" customHeight="1" x14ac:dyDescent="0.2">
      <c r="A194" s="1925" t="s">
        <v>180</v>
      </c>
      <c r="B194" s="1926" t="s">
        <v>193</v>
      </c>
      <c r="C194" s="117" t="s">
        <v>20</v>
      </c>
      <c r="D194" s="1585" t="str">
        <f>L4</f>
        <v>-</v>
      </c>
      <c r="E194" s="1084"/>
    </row>
    <row r="195" spans="1:5" s="1" customFormat="1" x14ac:dyDescent="0.2">
      <c r="A195" s="1925"/>
      <c r="B195" s="1926"/>
      <c r="C195" s="118" t="s">
        <v>104</v>
      </c>
      <c r="D195" s="1586" t="str">
        <f t="shared" ref="D195:D211" si="11">L5</f>
        <v>-</v>
      </c>
      <c r="E195" s="1084"/>
    </row>
    <row r="196" spans="1:5" s="1" customFormat="1" x14ac:dyDescent="0.2">
      <c r="A196" s="1925"/>
      <c r="B196" s="1926"/>
      <c r="C196" s="119" t="s">
        <v>22</v>
      </c>
      <c r="D196" s="1586" t="str">
        <f t="shared" si="11"/>
        <v>-</v>
      </c>
      <c r="E196" s="1084"/>
    </row>
    <row r="197" spans="1:5" s="1" customFormat="1" x14ac:dyDescent="0.2">
      <c r="A197" s="1925"/>
      <c r="B197" s="1926"/>
      <c r="C197" s="118" t="s">
        <v>23</v>
      </c>
      <c r="D197" s="1586" t="str">
        <f t="shared" si="11"/>
        <v>-</v>
      </c>
      <c r="E197" s="1084"/>
    </row>
    <row r="198" spans="1:5" s="1" customFormat="1" x14ac:dyDescent="0.2">
      <c r="A198" s="1925"/>
      <c r="B198" s="1926"/>
      <c r="C198" s="164" t="s">
        <v>561</v>
      </c>
      <c r="D198" s="1586" t="str">
        <f t="shared" si="11"/>
        <v>-</v>
      </c>
      <c r="E198" s="1084"/>
    </row>
    <row r="199" spans="1:5" s="1" customFormat="1" x14ac:dyDescent="0.2">
      <c r="A199" s="1925"/>
      <c r="B199" s="1926"/>
      <c r="C199" s="164" t="s">
        <v>105</v>
      </c>
      <c r="D199" s="1586" t="str">
        <f t="shared" si="11"/>
        <v>-</v>
      </c>
      <c r="E199" s="1084"/>
    </row>
    <row r="200" spans="1:5" s="1" customFormat="1" x14ac:dyDescent="0.2">
      <c r="A200" s="1925"/>
      <c r="B200" s="1926"/>
      <c r="C200" s="118" t="s">
        <v>24</v>
      </c>
      <c r="D200" s="1586" t="str">
        <f t="shared" si="11"/>
        <v>-</v>
      </c>
      <c r="E200" s="1084"/>
    </row>
    <row r="201" spans="1:5" s="1" customFormat="1" x14ac:dyDescent="0.2">
      <c r="A201" s="1925"/>
      <c r="B201" s="1926"/>
      <c r="C201" s="118" t="s">
        <v>25</v>
      </c>
      <c r="D201" s="1586" t="str">
        <f t="shared" si="11"/>
        <v>-</v>
      </c>
      <c r="E201" s="1084"/>
    </row>
    <row r="202" spans="1:5" s="1" customFormat="1" x14ac:dyDescent="0.2">
      <c r="A202" s="1925"/>
      <c r="B202" s="1926"/>
      <c r="C202" s="120" t="s">
        <v>26</v>
      </c>
      <c r="D202" s="1586" t="str">
        <f t="shared" si="11"/>
        <v>-</v>
      </c>
      <c r="E202" s="1084"/>
    </row>
    <row r="203" spans="1:5" s="1" customFormat="1" x14ac:dyDescent="0.2">
      <c r="A203" s="1925"/>
      <c r="B203" s="1926"/>
      <c r="C203" s="121" t="s">
        <v>27</v>
      </c>
      <c r="D203" s="1586" t="str">
        <f t="shared" si="11"/>
        <v>-</v>
      </c>
      <c r="E203" s="1084"/>
    </row>
    <row r="204" spans="1:5" s="1" customFormat="1" x14ac:dyDescent="0.2">
      <c r="A204" s="1925"/>
      <c r="B204" s="1926"/>
      <c r="C204" s="122" t="s">
        <v>28</v>
      </c>
      <c r="D204" s="1586" t="str">
        <f t="shared" si="11"/>
        <v>-</v>
      </c>
      <c r="E204" s="1084"/>
    </row>
    <row r="205" spans="1:5" s="1" customFormat="1" x14ac:dyDescent="0.2">
      <c r="A205" s="1925"/>
      <c r="B205" s="1926"/>
      <c r="C205" s="122" t="s">
        <v>106</v>
      </c>
      <c r="D205" s="1586" t="e">
        <f t="shared" si="11"/>
        <v>#VALUE!</v>
      </c>
      <c r="E205" s="1084"/>
    </row>
    <row r="206" spans="1:5" s="1" customFormat="1" x14ac:dyDescent="0.2">
      <c r="A206" s="1925"/>
      <c r="B206" s="1926"/>
      <c r="C206" s="122" t="s">
        <v>29</v>
      </c>
      <c r="D206" s="1586" t="str">
        <f t="shared" si="11"/>
        <v>-</v>
      </c>
      <c r="E206" s="1084"/>
    </row>
    <row r="207" spans="1:5" s="1" customFormat="1" x14ac:dyDescent="0.2">
      <c r="A207" s="1925"/>
      <c r="B207" s="1926"/>
      <c r="C207" s="123" t="s">
        <v>30</v>
      </c>
      <c r="D207" s="1586" t="str">
        <f t="shared" si="11"/>
        <v>-</v>
      </c>
      <c r="E207" s="1084"/>
    </row>
    <row r="208" spans="1:5" s="1" customFormat="1" x14ac:dyDescent="0.2">
      <c r="A208" s="1925"/>
      <c r="B208" s="1926"/>
      <c r="C208" s="124" t="s">
        <v>31</v>
      </c>
      <c r="D208" s="1586" t="str">
        <f t="shared" si="11"/>
        <v>-</v>
      </c>
      <c r="E208" s="1084"/>
    </row>
    <row r="209" spans="1:5" s="1" customFormat="1" x14ac:dyDescent="0.2">
      <c r="A209" s="1925"/>
      <c r="B209" s="1926"/>
      <c r="C209" s="123" t="s">
        <v>107</v>
      </c>
      <c r="D209" s="1586" t="str">
        <f t="shared" si="11"/>
        <v>-</v>
      </c>
      <c r="E209" s="1084"/>
    </row>
    <row r="210" spans="1:5" s="1" customFormat="1" x14ac:dyDescent="0.2">
      <c r="A210" s="1925"/>
      <c r="B210" s="1926"/>
      <c r="C210" s="125" t="s">
        <v>32</v>
      </c>
      <c r="D210" s="1586" t="str">
        <f t="shared" si="11"/>
        <v>-</v>
      </c>
      <c r="E210" s="1084"/>
    </row>
    <row r="211" spans="1:5" s="1" customFormat="1" ht="13.5" thickBot="1" x14ac:dyDescent="0.25">
      <c r="A211" s="1925"/>
      <c r="B211" s="1926"/>
      <c r="C211" s="126" t="s">
        <v>108</v>
      </c>
      <c r="D211" s="1586" t="str">
        <f t="shared" si="11"/>
        <v>-</v>
      </c>
      <c r="E211" s="1084"/>
    </row>
    <row r="212" spans="1:5" s="1" customFormat="1" ht="13.5" customHeight="1" x14ac:dyDescent="0.2">
      <c r="A212" s="1925" t="s">
        <v>180</v>
      </c>
      <c r="B212" s="1926" t="s">
        <v>194</v>
      </c>
      <c r="C212" s="117" t="s">
        <v>20</v>
      </c>
      <c r="D212" s="1585" t="str">
        <f>M4</f>
        <v>-</v>
      </c>
      <c r="E212" s="1084"/>
    </row>
    <row r="213" spans="1:5" s="1" customFormat="1" x14ac:dyDescent="0.2">
      <c r="A213" s="1925"/>
      <c r="B213" s="1926"/>
      <c r="C213" s="118" t="s">
        <v>104</v>
      </c>
      <c r="D213" s="1586" t="str">
        <f t="shared" ref="D213:D229" si="12">M5</f>
        <v>-</v>
      </c>
      <c r="E213" s="1084"/>
    </row>
    <row r="214" spans="1:5" s="1" customFormat="1" x14ac:dyDescent="0.2">
      <c r="A214" s="1925"/>
      <c r="B214" s="1926"/>
      <c r="C214" s="119" t="s">
        <v>22</v>
      </c>
      <c r="D214" s="1586" t="str">
        <f t="shared" si="12"/>
        <v>-</v>
      </c>
      <c r="E214" s="1084"/>
    </row>
    <row r="215" spans="1:5" s="1" customFormat="1" x14ac:dyDescent="0.2">
      <c r="A215" s="1925"/>
      <c r="B215" s="1926"/>
      <c r="C215" s="118" t="s">
        <v>23</v>
      </c>
      <c r="D215" s="1586" t="str">
        <f t="shared" si="12"/>
        <v>-</v>
      </c>
      <c r="E215" s="1084"/>
    </row>
    <row r="216" spans="1:5" s="1" customFormat="1" x14ac:dyDescent="0.2">
      <c r="A216" s="1925"/>
      <c r="B216" s="1926"/>
      <c r="C216" s="164" t="s">
        <v>561</v>
      </c>
      <c r="D216" s="1586" t="str">
        <f t="shared" si="12"/>
        <v>-</v>
      </c>
      <c r="E216" s="1084"/>
    </row>
    <row r="217" spans="1:5" s="1" customFormat="1" x14ac:dyDescent="0.2">
      <c r="A217" s="1925"/>
      <c r="B217" s="1926"/>
      <c r="C217" s="164" t="s">
        <v>105</v>
      </c>
      <c r="D217" s="1586" t="str">
        <f t="shared" si="12"/>
        <v>-</v>
      </c>
      <c r="E217" s="1084"/>
    </row>
    <row r="218" spans="1:5" s="1" customFormat="1" x14ac:dyDescent="0.2">
      <c r="A218" s="1925"/>
      <c r="B218" s="1926"/>
      <c r="C218" s="118" t="s">
        <v>24</v>
      </c>
      <c r="D218" s="1586" t="str">
        <f t="shared" si="12"/>
        <v>-</v>
      </c>
      <c r="E218" s="1084"/>
    </row>
    <row r="219" spans="1:5" s="1" customFormat="1" x14ac:dyDescent="0.2">
      <c r="A219" s="1925"/>
      <c r="B219" s="1926"/>
      <c r="C219" s="118" t="s">
        <v>25</v>
      </c>
      <c r="D219" s="1586" t="str">
        <f t="shared" si="12"/>
        <v>-</v>
      </c>
      <c r="E219" s="1084"/>
    </row>
    <row r="220" spans="1:5" s="1" customFormat="1" x14ac:dyDescent="0.2">
      <c r="A220" s="1925"/>
      <c r="B220" s="1926"/>
      <c r="C220" s="120" t="s">
        <v>26</v>
      </c>
      <c r="D220" s="1586" t="str">
        <f t="shared" si="12"/>
        <v>-</v>
      </c>
      <c r="E220" s="1084"/>
    </row>
    <row r="221" spans="1:5" s="1" customFormat="1" x14ac:dyDescent="0.2">
      <c r="A221" s="1925"/>
      <c r="B221" s="1926"/>
      <c r="C221" s="121" t="s">
        <v>27</v>
      </c>
      <c r="D221" s="1586" t="str">
        <f t="shared" si="12"/>
        <v>-</v>
      </c>
      <c r="E221" s="1084"/>
    </row>
    <row r="222" spans="1:5" s="1" customFormat="1" x14ac:dyDescent="0.2">
      <c r="A222" s="1925"/>
      <c r="B222" s="1926"/>
      <c r="C222" s="122" t="s">
        <v>28</v>
      </c>
      <c r="D222" s="1586" t="str">
        <f t="shared" si="12"/>
        <v>-</v>
      </c>
      <c r="E222" s="1084"/>
    </row>
    <row r="223" spans="1:5" s="1" customFormat="1" x14ac:dyDescent="0.2">
      <c r="A223" s="1925"/>
      <c r="B223" s="1926"/>
      <c r="C223" s="122" t="s">
        <v>106</v>
      </c>
      <c r="D223" s="1586" t="str">
        <f t="shared" si="12"/>
        <v>-</v>
      </c>
      <c r="E223" s="1084"/>
    </row>
    <row r="224" spans="1:5" s="1" customFormat="1" x14ac:dyDescent="0.2">
      <c r="A224" s="1925"/>
      <c r="B224" s="1926"/>
      <c r="C224" s="122" t="s">
        <v>29</v>
      </c>
      <c r="D224" s="1586" t="str">
        <f t="shared" si="12"/>
        <v>-</v>
      </c>
      <c r="E224" s="1084"/>
    </row>
    <row r="225" spans="1:5" s="1" customFormat="1" x14ac:dyDescent="0.2">
      <c r="A225" s="1925"/>
      <c r="B225" s="1926"/>
      <c r="C225" s="123" t="s">
        <v>30</v>
      </c>
      <c r="D225" s="1586" t="str">
        <f t="shared" si="12"/>
        <v>-</v>
      </c>
      <c r="E225" s="1084"/>
    </row>
    <row r="226" spans="1:5" s="1" customFormat="1" x14ac:dyDescent="0.2">
      <c r="A226" s="1925"/>
      <c r="B226" s="1926"/>
      <c r="C226" s="124" t="s">
        <v>31</v>
      </c>
      <c r="D226" s="1586" t="str">
        <f t="shared" si="12"/>
        <v>-</v>
      </c>
      <c r="E226" s="1084"/>
    </row>
    <row r="227" spans="1:5" s="1" customFormat="1" x14ac:dyDescent="0.2">
      <c r="A227" s="1925"/>
      <c r="B227" s="1926"/>
      <c r="C227" s="123" t="s">
        <v>107</v>
      </c>
      <c r="D227" s="1586" t="str">
        <f t="shared" si="12"/>
        <v>-</v>
      </c>
      <c r="E227" s="1084"/>
    </row>
    <row r="228" spans="1:5" s="1" customFormat="1" x14ac:dyDescent="0.2">
      <c r="A228" s="1925"/>
      <c r="B228" s="1926"/>
      <c r="C228" s="125" t="s">
        <v>32</v>
      </c>
      <c r="D228" s="1586" t="str">
        <f t="shared" si="12"/>
        <v>-</v>
      </c>
      <c r="E228" s="1084"/>
    </row>
    <row r="229" spans="1:5" s="1" customFormat="1" ht="13.5" thickBot="1" x14ac:dyDescent="0.25">
      <c r="A229" s="1925"/>
      <c r="B229" s="1926"/>
      <c r="C229" s="126" t="s">
        <v>108</v>
      </c>
      <c r="D229" s="1586" t="str">
        <f t="shared" si="12"/>
        <v>-</v>
      </c>
      <c r="E229" s="1084"/>
    </row>
    <row r="230" spans="1:5" s="1" customFormat="1" ht="13.5" customHeight="1" x14ac:dyDescent="0.2">
      <c r="A230" s="1925" t="s">
        <v>180</v>
      </c>
      <c r="B230" s="1926" t="s">
        <v>195</v>
      </c>
      <c r="C230" s="117" t="s">
        <v>20</v>
      </c>
      <c r="D230" s="1585">
        <f>N4</f>
        <v>26.5</v>
      </c>
      <c r="E230" s="1084"/>
    </row>
    <row r="231" spans="1:5" s="1" customFormat="1" x14ac:dyDescent="0.2">
      <c r="A231" s="1925"/>
      <c r="B231" s="1926"/>
      <c r="C231" s="118" t="s">
        <v>104</v>
      </c>
      <c r="D231" s="1586" t="str">
        <f t="shared" ref="D231:D247" si="13">N5</f>
        <v>100&lt;</v>
      </c>
      <c r="E231" s="1084"/>
    </row>
    <row r="232" spans="1:5" s="1" customFormat="1" x14ac:dyDescent="0.2">
      <c r="A232" s="1925"/>
      <c r="B232" s="1926"/>
      <c r="C232" s="119" t="s">
        <v>22</v>
      </c>
      <c r="D232" s="1586">
        <f t="shared" si="13"/>
        <v>6.7</v>
      </c>
      <c r="E232" s="1084"/>
    </row>
    <row r="233" spans="1:5" s="1" customFormat="1" x14ac:dyDescent="0.2">
      <c r="A233" s="1925"/>
      <c r="B233" s="1926"/>
      <c r="C233" s="118" t="s">
        <v>23</v>
      </c>
      <c r="D233" s="1586">
        <f t="shared" si="13"/>
        <v>1.6</v>
      </c>
      <c r="E233" s="1084"/>
    </row>
    <row r="234" spans="1:5" s="1" customFormat="1" x14ac:dyDescent="0.2">
      <c r="A234" s="1925"/>
      <c r="B234" s="1926"/>
      <c r="C234" s="164" t="s">
        <v>561</v>
      </c>
      <c r="D234" s="1586">
        <f t="shared" si="13"/>
        <v>1.3</v>
      </c>
      <c r="E234" s="1084"/>
    </row>
    <row r="235" spans="1:5" s="1" customFormat="1" x14ac:dyDescent="0.2">
      <c r="A235" s="1925"/>
      <c r="B235" s="1926"/>
      <c r="C235" s="164" t="s">
        <v>105</v>
      </c>
      <c r="D235" s="1586" t="str">
        <f t="shared" si="13"/>
        <v>-</v>
      </c>
      <c r="E235" s="1084"/>
    </row>
    <row r="236" spans="1:5" s="1" customFormat="1" x14ac:dyDescent="0.2">
      <c r="A236" s="1925"/>
      <c r="B236" s="1926"/>
      <c r="C236" s="118" t="s">
        <v>24</v>
      </c>
      <c r="D236" s="1586">
        <f t="shared" si="13"/>
        <v>1</v>
      </c>
      <c r="E236" s="1084"/>
    </row>
    <row r="237" spans="1:5" s="1" customFormat="1" x14ac:dyDescent="0.2">
      <c r="A237" s="1925"/>
      <c r="B237" s="1926"/>
      <c r="C237" s="118" t="s">
        <v>25</v>
      </c>
      <c r="D237" s="1586">
        <f t="shared" si="13"/>
        <v>6.9</v>
      </c>
      <c r="E237" s="1084"/>
    </row>
    <row r="238" spans="1:5" s="1" customFormat="1" x14ac:dyDescent="0.2">
      <c r="A238" s="1925"/>
      <c r="B238" s="1926"/>
      <c r="C238" s="120" t="s">
        <v>26</v>
      </c>
      <c r="D238" s="1586">
        <f t="shared" si="13"/>
        <v>0</v>
      </c>
      <c r="E238" s="1084"/>
    </row>
    <row r="239" spans="1:5" s="1" customFormat="1" x14ac:dyDescent="0.2">
      <c r="A239" s="1925"/>
      <c r="B239" s="1926"/>
      <c r="C239" s="121" t="s">
        <v>27</v>
      </c>
      <c r="D239" s="1586">
        <f t="shared" si="13"/>
        <v>10</v>
      </c>
      <c r="E239" s="1084"/>
    </row>
    <row r="240" spans="1:5" s="1" customFormat="1" x14ac:dyDescent="0.2">
      <c r="A240" s="1925"/>
      <c r="B240" s="1926"/>
      <c r="C240" s="122" t="s">
        <v>28</v>
      </c>
      <c r="D240" s="1586">
        <f t="shared" si="13"/>
        <v>0.9</v>
      </c>
      <c r="E240" s="1084"/>
    </row>
    <row r="241" spans="1:5" s="1" customFormat="1" x14ac:dyDescent="0.2">
      <c r="A241" s="1925"/>
      <c r="B241" s="1926"/>
      <c r="C241" s="122" t="s">
        <v>106</v>
      </c>
      <c r="D241" s="1586">
        <f t="shared" si="13"/>
        <v>0.9</v>
      </c>
      <c r="E241" s="1084"/>
    </row>
    <row r="242" spans="1:5" s="1" customFormat="1" x14ac:dyDescent="0.2">
      <c r="A242" s="1925"/>
      <c r="B242" s="1926"/>
      <c r="C242" s="122" t="s">
        <v>29</v>
      </c>
      <c r="D242" s="1586">
        <f t="shared" si="13"/>
        <v>0.1</v>
      </c>
      <c r="E242" s="1084"/>
    </row>
    <row r="243" spans="1:5" s="1" customFormat="1" x14ac:dyDescent="0.2">
      <c r="A243" s="1925"/>
      <c r="B243" s="1926"/>
      <c r="C243" s="123" t="s">
        <v>30</v>
      </c>
      <c r="D243" s="1586">
        <f t="shared" si="13"/>
        <v>8.3000000000000007</v>
      </c>
      <c r="E243" s="1084"/>
    </row>
    <row r="244" spans="1:5" s="1" customFormat="1" x14ac:dyDescent="0.2">
      <c r="A244" s="1925"/>
      <c r="B244" s="1926"/>
      <c r="C244" s="124" t="s">
        <v>31</v>
      </c>
      <c r="D244" s="1586">
        <f t="shared" si="13"/>
        <v>0.2</v>
      </c>
      <c r="E244" s="1084"/>
    </row>
    <row r="245" spans="1:5" s="1" customFormat="1" x14ac:dyDescent="0.2">
      <c r="A245" s="1925"/>
      <c r="B245" s="1926"/>
      <c r="C245" s="123" t="s">
        <v>107</v>
      </c>
      <c r="D245" s="1586">
        <f t="shared" si="13"/>
        <v>0.15</v>
      </c>
      <c r="E245" s="1084"/>
    </row>
    <row r="246" spans="1:5" s="1" customFormat="1" x14ac:dyDescent="0.2">
      <c r="A246" s="1925"/>
      <c r="B246" s="1926"/>
      <c r="C246" s="125" t="s">
        <v>32</v>
      </c>
      <c r="D246" s="1586" t="str">
        <f t="shared" si="13"/>
        <v>-</v>
      </c>
      <c r="E246" s="1084"/>
    </row>
    <row r="247" spans="1:5" s="1" customFormat="1" ht="13.5" thickBot="1" x14ac:dyDescent="0.25">
      <c r="A247" s="1925"/>
      <c r="B247" s="1926"/>
      <c r="C247" s="126" t="s">
        <v>108</v>
      </c>
      <c r="D247" s="1586" t="str">
        <f t="shared" si="13"/>
        <v>-</v>
      </c>
      <c r="E247" s="1084"/>
    </row>
    <row r="248" spans="1:5" s="1" customFormat="1" ht="13.5" customHeight="1" x14ac:dyDescent="0.2">
      <c r="A248" s="1925" t="s">
        <v>180</v>
      </c>
      <c r="B248" s="1926" t="s">
        <v>196</v>
      </c>
      <c r="C248" s="117" t="s">
        <v>20</v>
      </c>
      <c r="D248" s="1585" t="str">
        <f>O4</f>
        <v>-</v>
      </c>
      <c r="E248" s="1084"/>
    </row>
    <row r="249" spans="1:5" s="1" customFormat="1" x14ac:dyDescent="0.2">
      <c r="A249" s="1925"/>
      <c r="B249" s="1926"/>
      <c r="C249" s="118" t="s">
        <v>104</v>
      </c>
      <c r="D249" s="1586" t="str">
        <f t="shared" ref="D249:D265" si="14">O5</f>
        <v>-</v>
      </c>
      <c r="E249" s="1084"/>
    </row>
    <row r="250" spans="1:5" s="1" customFormat="1" x14ac:dyDescent="0.2">
      <c r="A250" s="1925"/>
      <c r="B250" s="1926"/>
      <c r="C250" s="119" t="s">
        <v>22</v>
      </c>
      <c r="D250" s="1586" t="str">
        <f t="shared" si="14"/>
        <v>-</v>
      </c>
      <c r="E250" s="1084"/>
    </row>
    <row r="251" spans="1:5" s="1" customFormat="1" x14ac:dyDescent="0.2">
      <c r="A251" s="1925"/>
      <c r="B251" s="1926"/>
      <c r="C251" s="118" t="s">
        <v>23</v>
      </c>
      <c r="D251" s="1586" t="str">
        <f t="shared" si="14"/>
        <v>-</v>
      </c>
      <c r="E251" s="1084"/>
    </row>
    <row r="252" spans="1:5" s="1" customFormat="1" x14ac:dyDescent="0.2">
      <c r="A252" s="1925"/>
      <c r="B252" s="1926"/>
      <c r="C252" s="164" t="s">
        <v>561</v>
      </c>
      <c r="D252" s="1586" t="str">
        <f t="shared" si="14"/>
        <v>-</v>
      </c>
      <c r="E252" s="1084"/>
    </row>
    <row r="253" spans="1:5" s="1" customFormat="1" x14ac:dyDescent="0.2">
      <c r="A253" s="1925"/>
      <c r="B253" s="1926"/>
      <c r="C253" s="164" t="s">
        <v>105</v>
      </c>
      <c r="D253" s="1586" t="str">
        <f t="shared" si="14"/>
        <v>-</v>
      </c>
      <c r="E253" s="1084"/>
    </row>
    <row r="254" spans="1:5" s="1" customFormat="1" x14ac:dyDescent="0.2">
      <c r="A254" s="1925"/>
      <c r="B254" s="1926"/>
      <c r="C254" s="118" t="s">
        <v>24</v>
      </c>
      <c r="D254" s="1586" t="str">
        <f t="shared" si="14"/>
        <v>-</v>
      </c>
      <c r="E254" s="1084"/>
    </row>
    <row r="255" spans="1:5" s="1" customFormat="1" x14ac:dyDescent="0.2">
      <c r="A255" s="1925"/>
      <c r="B255" s="1926"/>
      <c r="C255" s="118" t="s">
        <v>25</v>
      </c>
      <c r="D255" s="1586" t="str">
        <f t="shared" si="14"/>
        <v>-</v>
      </c>
      <c r="E255" s="1084"/>
    </row>
    <row r="256" spans="1:5" s="1" customFormat="1" x14ac:dyDescent="0.2">
      <c r="A256" s="1925"/>
      <c r="B256" s="1926"/>
      <c r="C256" s="120" t="s">
        <v>26</v>
      </c>
      <c r="D256" s="1586" t="str">
        <f t="shared" si="14"/>
        <v>-</v>
      </c>
      <c r="E256" s="1084"/>
    </row>
    <row r="257" spans="1:5" s="1" customFormat="1" x14ac:dyDescent="0.2">
      <c r="A257" s="1925"/>
      <c r="B257" s="1926"/>
      <c r="C257" s="121" t="s">
        <v>27</v>
      </c>
      <c r="D257" s="1586" t="str">
        <f t="shared" si="14"/>
        <v>-</v>
      </c>
      <c r="E257" s="1084"/>
    </row>
    <row r="258" spans="1:5" s="1" customFormat="1" x14ac:dyDescent="0.2">
      <c r="A258" s="1925"/>
      <c r="B258" s="1926"/>
      <c r="C258" s="122" t="s">
        <v>28</v>
      </c>
      <c r="D258" s="1586" t="str">
        <f t="shared" si="14"/>
        <v>-</v>
      </c>
      <c r="E258" s="1084"/>
    </row>
    <row r="259" spans="1:5" s="1" customFormat="1" x14ac:dyDescent="0.2">
      <c r="A259" s="1925"/>
      <c r="B259" s="1926"/>
      <c r="C259" s="122" t="s">
        <v>106</v>
      </c>
      <c r="D259" s="1586" t="str">
        <f t="shared" si="14"/>
        <v>-</v>
      </c>
      <c r="E259" s="1084"/>
    </row>
    <row r="260" spans="1:5" s="1" customFormat="1" x14ac:dyDescent="0.2">
      <c r="A260" s="1925"/>
      <c r="B260" s="1926"/>
      <c r="C260" s="122" t="s">
        <v>29</v>
      </c>
      <c r="D260" s="1586" t="str">
        <f t="shared" si="14"/>
        <v>-</v>
      </c>
      <c r="E260" s="1084"/>
    </row>
    <row r="261" spans="1:5" s="1" customFormat="1" x14ac:dyDescent="0.2">
      <c r="A261" s="1925"/>
      <c r="B261" s="1926"/>
      <c r="C261" s="123" t="s">
        <v>30</v>
      </c>
      <c r="D261" s="1586" t="str">
        <f t="shared" si="14"/>
        <v>-</v>
      </c>
      <c r="E261" s="1084"/>
    </row>
    <row r="262" spans="1:5" s="1" customFormat="1" x14ac:dyDescent="0.2">
      <c r="A262" s="1925"/>
      <c r="B262" s="1926"/>
      <c r="C262" s="124" t="s">
        <v>31</v>
      </c>
      <c r="D262" s="1586" t="str">
        <f t="shared" si="14"/>
        <v>-</v>
      </c>
      <c r="E262" s="1084"/>
    </row>
    <row r="263" spans="1:5" s="1" customFormat="1" x14ac:dyDescent="0.2">
      <c r="A263" s="1925"/>
      <c r="B263" s="1926"/>
      <c r="C263" s="123" t="s">
        <v>107</v>
      </c>
      <c r="D263" s="1586" t="str">
        <f t="shared" si="14"/>
        <v>-</v>
      </c>
      <c r="E263" s="1084"/>
    </row>
    <row r="264" spans="1:5" s="1" customFormat="1" x14ac:dyDescent="0.2">
      <c r="A264" s="1925"/>
      <c r="B264" s="1926"/>
      <c r="C264" s="125" t="s">
        <v>32</v>
      </c>
      <c r="D264" s="1586" t="str">
        <f t="shared" si="14"/>
        <v>-</v>
      </c>
      <c r="E264" s="1084"/>
    </row>
    <row r="265" spans="1:5" s="1" customFormat="1" ht="13.5" thickBot="1" x14ac:dyDescent="0.25">
      <c r="A265" s="1925"/>
      <c r="B265" s="1926"/>
      <c r="C265" s="126" t="s">
        <v>108</v>
      </c>
      <c r="D265" s="1586" t="str">
        <f t="shared" si="14"/>
        <v>-</v>
      </c>
      <c r="E265" s="1084"/>
    </row>
    <row r="266" spans="1:5" s="1" customFormat="1" ht="13.5" customHeight="1" x14ac:dyDescent="0.2">
      <c r="A266" s="1925" t="s">
        <v>180</v>
      </c>
      <c r="B266" s="1926" t="s">
        <v>197</v>
      </c>
      <c r="C266" s="117" t="s">
        <v>20</v>
      </c>
      <c r="D266" s="1585" t="str">
        <f>P4</f>
        <v>-</v>
      </c>
      <c r="E266" s="1084"/>
    </row>
    <row r="267" spans="1:5" s="1" customFormat="1" x14ac:dyDescent="0.2">
      <c r="A267" s="1925"/>
      <c r="B267" s="1926"/>
      <c r="C267" s="118" t="s">
        <v>104</v>
      </c>
      <c r="D267" s="1586" t="str">
        <f t="shared" ref="D267:D283" si="15">P5</f>
        <v>-</v>
      </c>
      <c r="E267" s="1084"/>
    </row>
    <row r="268" spans="1:5" s="1" customFormat="1" x14ac:dyDescent="0.2">
      <c r="A268" s="1925"/>
      <c r="B268" s="1926"/>
      <c r="C268" s="119" t="s">
        <v>22</v>
      </c>
      <c r="D268" s="1586" t="str">
        <f t="shared" si="15"/>
        <v>-</v>
      </c>
      <c r="E268" s="1084"/>
    </row>
    <row r="269" spans="1:5" s="1" customFormat="1" x14ac:dyDescent="0.2">
      <c r="A269" s="1925"/>
      <c r="B269" s="1926"/>
      <c r="C269" s="118" t="s">
        <v>23</v>
      </c>
      <c r="D269" s="1586">
        <f t="shared" si="15"/>
        <v>1.6</v>
      </c>
      <c r="E269" s="1084"/>
    </row>
    <row r="270" spans="1:5" s="1" customFormat="1" x14ac:dyDescent="0.2">
      <c r="A270" s="1925"/>
      <c r="B270" s="1926"/>
      <c r="C270" s="164" t="s">
        <v>561</v>
      </c>
      <c r="D270" s="1586">
        <f t="shared" si="15"/>
        <v>1.3</v>
      </c>
      <c r="E270" s="1084"/>
    </row>
    <row r="271" spans="1:5" s="1" customFormat="1" x14ac:dyDescent="0.2">
      <c r="A271" s="1925"/>
      <c r="B271" s="1926"/>
      <c r="C271" s="164" t="s">
        <v>105</v>
      </c>
      <c r="D271" s="1586" t="str">
        <f t="shared" si="15"/>
        <v>-</v>
      </c>
      <c r="E271" s="1084"/>
    </row>
    <row r="272" spans="1:5" s="1" customFormat="1" x14ac:dyDescent="0.2">
      <c r="A272" s="1925"/>
      <c r="B272" s="1926"/>
      <c r="C272" s="118" t="s">
        <v>24</v>
      </c>
      <c r="D272" s="1586">
        <f t="shared" si="15"/>
        <v>1</v>
      </c>
      <c r="E272" s="1084"/>
    </row>
    <row r="273" spans="1:5" s="1" customFormat="1" x14ac:dyDescent="0.2">
      <c r="A273" s="1925"/>
      <c r="B273" s="1926"/>
      <c r="C273" s="118" t="s">
        <v>25</v>
      </c>
      <c r="D273" s="1586">
        <f t="shared" si="15"/>
        <v>6.9</v>
      </c>
      <c r="E273" s="1084"/>
    </row>
    <row r="274" spans="1:5" s="1" customFormat="1" x14ac:dyDescent="0.2">
      <c r="A274" s="1925"/>
      <c r="B274" s="1926"/>
      <c r="C274" s="120" t="s">
        <v>26</v>
      </c>
      <c r="D274" s="1586">
        <f t="shared" si="15"/>
        <v>0</v>
      </c>
      <c r="E274" s="1084"/>
    </row>
    <row r="275" spans="1:5" s="1" customFormat="1" x14ac:dyDescent="0.2">
      <c r="A275" s="1925"/>
      <c r="B275" s="1926"/>
      <c r="C275" s="121" t="s">
        <v>27</v>
      </c>
      <c r="D275" s="1586">
        <f t="shared" si="15"/>
        <v>10</v>
      </c>
      <c r="E275" s="1084"/>
    </row>
    <row r="276" spans="1:5" s="1" customFormat="1" x14ac:dyDescent="0.2">
      <c r="A276" s="1925"/>
      <c r="B276" s="1926"/>
      <c r="C276" s="122" t="s">
        <v>28</v>
      </c>
      <c r="D276" s="1586">
        <f t="shared" si="15"/>
        <v>0.9</v>
      </c>
      <c r="E276" s="1084"/>
    </row>
    <row r="277" spans="1:5" s="1" customFormat="1" x14ac:dyDescent="0.2">
      <c r="A277" s="1925"/>
      <c r="B277" s="1926"/>
      <c r="C277" s="122" t="s">
        <v>106</v>
      </c>
      <c r="D277" s="1586" t="str">
        <f t="shared" si="15"/>
        <v>-</v>
      </c>
      <c r="E277" s="1084"/>
    </row>
    <row r="278" spans="1:5" s="1" customFormat="1" x14ac:dyDescent="0.2">
      <c r="A278" s="1925"/>
      <c r="B278" s="1926"/>
      <c r="C278" s="122" t="s">
        <v>29</v>
      </c>
      <c r="D278" s="1586" t="str">
        <f t="shared" si="15"/>
        <v>-</v>
      </c>
      <c r="E278" s="1084"/>
    </row>
    <row r="279" spans="1:5" s="1" customFormat="1" x14ac:dyDescent="0.2">
      <c r="A279" s="1925"/>
      <c r="B279" s="1926"/>
      <c r="C279" s="123" t="s">
        <v>30</v>
      </c>
      <c r="D279" s="1586" t="str">
        <f t="shared" si="15"/>
        <v>-</v>
      </c>
      <c r="E279" s="1084"/>
    </row>
    <row r="280" spans="1:5" s="1" customFormat="1" x14ac:dyDescent="0.2">
      <c r="A280" s="1925"/>
      <c r="B280" s="1926"/>
      <c r="C280" s="124" t="s">
        <v>31</v>
      </c>
      <c r="D280" s="1586">
        <f t="shared" si="15"/>
        <v>0.2</v>
      </c>
      <c r="E280" s="1084"/>
    </row>
    <row r="281" spans="1:5" s="1" customFormat="1" x14ac:dyDescent="0.2">
      <c r="A281" s="1925"/>
      <c r="B281" s="1926"/>
      <c r="C281" s="123" t="s">
        <v>107</v>
      </c>
      <c r="D281" s="1586" t="str">
        <f t="shared" si="15"/>
        <v>-</v>
      </c>
      <c r="E281" s="1084"/>
    </row>
    <row r="282" spans="1:5" s="1" customFormat="1" x14ac:dyDescent="0.2">
      <c r="A282" s="1925"/>
      <c r="B282" s="1926"/>
      <c r="C282" s="125" t="s">
        <v>32</v>
      </c>
      <c r="D282" s="1586" t="str">
        <f t="shared" si="15"/>
        <v>-</v>
      </c>
      <c r="E282" s="1084"/>
    </row>
    <row r="283" spans="1:5" s="1" customFormat="1" ht="13.5" thickBot="1" x14ac:dyDescent="0.25">
      <c r="A283" s="1925"/>
      <c r="B283" s="1926"/>
      <c r="C283" s="126" t="s">
        <v>108</v>
      </c>
      <c r="D283" s="1586" t="str">
        <f t="shared" si="15"/>
        <v>-</v>
      </c>
      <c r="E283" s="1084"/>
    </row>
    <row r="284" spans="1:5" s="1" customFormat="1" ht="13.5" customHeight="1" x14ac:dyDescent="0.2">
      <c r="A284" s="1925" t="s">
        <v>180</v>
      </c>
      <c r="B284" s="1926" t="s">
        <v>353</v>
      </c>
      <c r="C284" s="117" t="s">
        <v>20</v>
      </c>
      <c r="D284" s="1585" t="str">
        <f>Q4</f>
        <v>-</v>
      </c>
      <c r="E284" s="1084"/>
    </row>
    <row r="285" spans="1:5" s="1" customFormat="1" x14ac:dyDescent="0.2">
      <c r="A285" s="1925"/>
      <c r="B285" s="1926"/>
      <c r="C285" s="118" t="s">
        <v>104</v>
      </c>
      <c r="D285" s="1586" t="str">
        <f t="shared" ref="D285:D301" si="16">Q5</f>
        <v>100&lt;</v>
      </c>
      <c r="E285" s="1084"/>
    </row>
    <row r="286" spans="1:5" s="1" customFormat="1" x14ac:dyDescent="0.2">
      <c r="A286" s="1925"/>
      <c r="B286" s="1926"/>
      <c r="C286" s="119" t="s">
        <v>22</v>
      </c>
      <c r="D286" s="1586">
        <f t="shared" si="16"/>
        <v>6.4</v>
      </c>
      <c r="E286" s="1084"/>
    </row>
    <row r="287" spans="1:5" s="1" customFormat="1" x14ac:dyDescent="0.2">
      <c r="A287" s="1925"/>
      <c r="B287" s="1926"/>
      <c r="C287" s="118" t="s">
        <v>23</v>
      </c>
      <c r="D287" s="1586">
        <f t="shared" si="16"/>
        <v>5.5</v>
      </c>
      <c r="E287" s="1084"/>
    </row>
    <row r="288" spans="1:5" s="1" customFormat="1" x14ac:dyDescent="0.2">
      <c r="A288" s="1925"/>
      <c r="B288" s="1926"/>
      <c r="C288" s="164" t="s">
        <v>561</v>
      </c>
      <c r="D288" s="1586">
        <f t="shared" si="16"/>
        <v>1.6</v>
      </c>
      <c r="E288" s="1084"/>
    </row>
    <row r="289" spans="1:5" s="1" customFormat="1" x14ac:dyDescent="0.2">
      <c r="A289" s="1925"/>
      <c r="B289" s="1926"/>
      <c r="C289" s="164" t="s">
        <v>105</v>
      </c>
      <c r="D289" s="1586" t="str">
        <f t="shared" si="16"/>
        <v>-</v>
      </c>
      <c r="E289" s="1084"/>
    </row>
    <row r="290" spans="1:5" s="1" customFormat="1" x14ac:dyDescent="0.2">
      <c r="A290" s="1925"/>
      <c r="B290" s="1926"/>
      <c r="C290" s="118" t="s">
        <v>24</v>
      </c>
      <c r="D290" s="1586">
        <f t="shared" si="16"/>
        <v>1</v>
      </c>
      <c r="E290" s="1084"/>
    </row>
    <row r="291" spans="1:5" s="1" customFormat="1" x14ac:dyDescent="0.2">
      <c r="A291" s="1925"/>
      <c r="B291" s="1926"/>
      <c r="C291" s="118" t="s">
        <v>25</v>
      </c>
      <c r="D291" s="1586">
        <f t="shared" si="16"/>
        <v>6.9</v>
      </c>
      <c r="E291" s="1084"/>
    </row>
    <row r="292" spans="1:5" s="1" customFormat="1" x14ac:dyDescent="0.2">
      <c r="A292" s="1925"/>
      <c r="B292" s="1926"/>
      <c r="C292" s="120" t="s">
        <v>26</v>
      </c>
      <c r="D292" s="1586" t="str">
        <f t="shared" si="16"/>
        <v>-</v>
      </c>
      <c r="E292" s="1084"/>
    </row>
    <row r="293" spans="1:5" s="1" customFormat="1" x14ac:dyDescent="0.2">
      <c r="A293" s="1925"/>
      <c r="B293" s="1926"/>
      <c r="C293" s="121" t="s">
        <v>27</v>
      </c>
      <c r="D293" s="1586">
        <f t="shared" si="16"/>
        <v>13</v>
      </c>
      <c r="E293" s="1084"/>
    </row>
    <row r="294" spans="1:5" s="1" customFormat="1" x14ac:dyDescent="0.2">
      <c r="A294" s="1925"/>
      <c r="B294" s="1926"/>
      <c r="C294" s="122" t="s">
        <v>28</v>
      </c>
      <c r="D294" s="1586">
        <f t="shared" si="16"/>
        <v>0.6</v>
      </c>
      <c r="E294" s="1084"/>
    </row>
    <row r="295" spans="1:5" s="1" customFormat="1" x14ac:dyDescent="0.2">
      <c r="A295" s="1925"/>
      <c r="B295" s="1926"/>
      <c r="C295" s="122" t="s">
        <v>106</v>
      </c>
      <c r="D295" s="1586">
        <f t="shared" si="16"/>
        <v>2</v>
      </c>
      <c r="E295" s="1084"/>
    </row>
    <row r="296" spans="1:5" s="1" customFormat="1" x14ac:dyDescent="0.2">
      <c r="A296" s="1925"/>
      <c r="B296" s="1926"/>
      <c r="C296" s="122" t="s">
        <v>29</v>
      </c>
      <c r="D296" s="1586">
        <f t="shared" si="16"/>
        <v>0.1</v>
      </c>
      <c r="E296" s="1084"/>
    </row>
    <row r="297" spans="1:5" s="1" customFormat="1" x14ac:dyDescent="0.2">
      <c r="A297" s="1925"/>
      <c r="B297" s="1926"/>
      <c r="C297" s="123" t="s">
        <v>30</v>
      </c>
      <c r="D297" s="1586">
        <f t="shared" si="16"/>
        <v>9.8000000000000007</v>
      </c>
      <c r="E297" s="1084"/>
    </row>
    <row r="298" spans="1:5" s="1" customFormat="1" x14ac:dyDescent="0.2">
      <c r="A298" s="1925"/>
      <c r="B298" s="1926"/>
      <c r="C298" s="124" t="s">
        <v>31</v>
      </c>
      <c r="D298" s="1586">
        <f t="shared" si="16"/>
        <v>0.21</v>
      </c>
      <c r="E298" s="1084"/>
    </row>
    <row r="299" spans="1:5" s="1" customFormat="1" x14ac:dyDescent="0.2">
      <c r="A299" s="1925"/>
      <c r="B299" s="1926"/>
      <c r="C299" s="123" t="s">
        <v>107</v>
      </c>
      <c r="D299" s="1586">
        <f t="shared" si="16"/>
        <v>0.14000000000000001</v>
      </c>
      <c r="E299" s="1084"/>
    </row>
    <row r="300" spans="1:5" s="1" customFormat="1" x14ac:dyDescent="0.2">
      <c r="A300" s="1925"/>
      <c r="B300" s="1926"/>
      <c r="C300" s="125" t="s">
        <v>32</v>
      </c>
      <c r="D300" s="1586" t="str">
        <f t="shared" si="16"/>
        <v>-</v>
      </c>
      <c r="E300" s="1084"/>
    </row>
    <row r="301" spans="1:5" s="1" customFormat="1" ht="13.5" thickBot="1" x14ac:dyDescent="0.25">
      <c r="A301" s="1925"/>
      <c r="B301" s="1926"/>
      <c r="C301" s="126" t="s">
        <v>108</v>
      </c>
      <c r="D301" s="1586" t="str">
        <f t="shared" si="16"/>
        <v>-</v>
      </c>
      <c r="E301" s="1084"/>
    </row>
    <row r="302" spans="1:5" s="1" customFormat="1" ht="13.5" customHeight="1" x14ac:dyDescent="0.2">
      <c r="A302" s="1925" t="s">
        <v>180</v>
      </c>
      <c r="B302" s="1926" t="s">
        <v>354</v>
      </c>
      <c r="C302" s="117" t="s">
        <v>20</v>
      </c>
      <c r="D302" s="1585" t="str">
        <f t="shared" ref="D302:D319" si="17">R4</f>
        <v>-</v>
      </c>
      <c r="E302" s="1084"/>
    </row>
    <row r="303" spans="1:5" s="1" customFormat="1" x14ac:dyDescent="0.2">
      <c r="A303" s="1925"/>
      <c r="B303" s="1926"/>
      <c r="C303" s="118" t="s">
        <v>104</v>
      </c>
      <c r="D303" s="1586" t="str">
        <f t="shared" si="17"/>
        <v>100&lt;</v>
      </c>
      <c r="E303" s="1084"/>
    </row>
    <row r="304" spans="1:5" s="1" customFormat="1" x14ac:dyDescent="0.2">
      <c r="A304" s="1925"/>
      <c r="B304" s="1926"/>
      <c r="C304" s="119" t="s">
        <v>22</v>
      </c>
      <c r="D304" s="1587">
        <f t="shared" si="17"/>
        <v>6.7</v>
      </c>
      <c r="E304" s="1084"/>
    </row>
    <row r="305" spans="1:5" s="1" customFormat="1" x14ac:dyDescent="0.2">
      <c r="A305" s="1925"/>
      <c r="B305" s="1926"/>
      <c r="C305" s="118" t="s">
        <v>23</v>
      </c>
      <c r="D305" s="1586">
        <f t="shared" si="17"/>
        <v>4.2</v>
      </c>
      <c r="E305" s="1084"/>
    </row>
    <row r="306" spans="1:5" s="1" customFormat="1" x14ac:dyDescent="0.2">
      <c r="A306" s="1925"/>
      <c r="B306" s="1926"/>
      <c r="C306" s="164" t="s">
        <v>561</v>
      </c>
      <c r="D306" s="1586">
        <f t="shared" si="17"/>
        <v>1.4</v>
      </c>
      <c r="E306" s="1084"/>
    </row>
    <row r="307" spans="1:5" s="1" customFormat="1" x14ac:dyDescent="0.2">
      <c r="A307" s="1925"/>
      <c r="B307" s="1926"/>
      <c r="C307" s="164" t="s">
        <v>105</v>
      </c>
      <c r="D307" s="1586" t="str">
        <f t="shared" si="17"/>
        <v>-</v>
      </c>
      <c r="E307" s="1084"/>
    </row>
    <row r="308" spans="1:5" s="1" customFormat="1" x14ac:dyDescent="0.2">
      <c r="A308" s="1925"/>
      <c r="B308" s="1926"/>
      <c r="C308" s="118" t="s">
        <v>24</v>
      </c>
      <c r="D308" s="1586">
        <f t="shared" si="17"/>
        <v>2</v>
      </c>
      <c r="E308" s="1084"/>
    </row>
    <row r="309" spans="1:5" s="1" customFormat="1" x14ac:dyDescent="0.2">
      <c r="A309" s="1925"/>
      <c r="B309" s="1926"/>
      <c r="C309" s="118" t="s">
        <v>25</v>
      </c>
      <c r="D309" s="1586">
        <f t="shared" si="17"/>
        <v>6.3</v>
      </c>
      <c r="E309" s="1084"/>
    </row>
    <row r="310" spans="1:5" s="1" customFormat="1" x14ac:dyDescent="0.2">
      <c r="A310" s="1925"/>
      <c r="B310" s="1926"/>
      <c r="C310" s="120" t="s">
        <v>26</v>
      </c>
      <c r="D310" s="1586" t="str">
        <f t="shared" si="17"/>
        <v>-</v>
      </c>
      <c r="E310" s="1084"/>
    </row>
    <row r="311" spans="1:5" s="1" customFormat="1" x14ac:dyDescent="0.2">
      <c r="A311" s="1925"/>
      <c r="B311" s="1926"/>
      <c r="C311" s="121" t="s">
        <v>27</v>
      </c>
      <c r="D311" s="1586">
        <f t="shared" si="17"/>
        <v>4.4000000000000004</v>
      </c>
      <c r="E311" s="1084"/>
    </row>
    <row r="312" spans="1:5" s="1" customFormat="1" x14ac:dyDescent="0.2">
      <c r="A312" s="1925"/>
      <c r="B312" s="1926"/>
      <c r="C312" s="122" t="s">
        <v>28</v>
      </c>
      <c r="D312" s="1586">
        <f t="shared" si="17"/>
        <v>0.3</v>
      </c>
      <c r="E312" s="1084"/>
    </row>
    <row r="313" spans="1:5" s="1" customFormat="1" x14ac:dyDescent="0.2">
      <c r="A313" s="1925"/>
      <c r="B313" s="1926"/>
      <c r="C313" s="122" t="s">
        <v>106</v>
      </c>
      <c r="D313" s="1586">
        <f t="shared" si="17"/>
        <v>1.1000000000000001</v>
      </c>
      <c r="E313" s="1084"/>
    </row>
    <row r="314" spans="1:5" s="1" customFormat="1" x14ac:dyDescent="0.2">
      <c r="A314" s="1925"/>
      <c r="B314" s="1926"/>
      <c r="C314" s="122" t="s">
        <v>29</v>
      </c>
      <c r="D314" s="1586">
        <f t="shared" si="17"/>
        <v>0.1</v>
      </c>
      <c r="E314" s="1084"/>
    </row>
    <row r="315" spans="1:5" s="1" customFormat="1" x14ac:dyDescent="0.2">
      <c r="A315" s="1925"/>
      <c r="B315" s="1926"/>
      <c r="C315" s="123" t="s">
        <v>30</v>
      </c>
      <c r="D315" s="1586">
        <f t="shared" si="17"/>
        <v>2.9</v>
      </c>
      <c r="E315" s="1084"/>
    </row>
    <row r="316" spans="1:5" s="1" customFormat="1" x14ac:dyDescent="0.2">
      <c r="A316" s="1925"/>
      <c r="B316" s="1926"/>
      <c r="C316" s="124" t="s">
        <v>31</v>
      </c>
      <c r="D316" s="1586">
        <f t="shared" si="17"/>
        <v>0.47</v>
      </c>
      <c r="E316" s="1084"/>
    </row>
    <row r="317" spans="1:5" s="1" customFormat="1" x14ac:dyDescent="0.2">
      <c r="A317" s="1925"/>
      <c r="B317" s="1926"/>
      <c r="C317" s="123" t="s">
        <v>107</v>
      </c>
      <c r="D317" s="1586">
        <f t="shared" si="17"/>
        <v>0.42</v>
      </c>
      <c r="E317" s="1084"/>
    </row>
    <row r="318" spans="1:5" s="1" customFormat="1" x14ac:dyDescent="0.2">
      <c r="A318" s="1925"/>
      <c r="B318" s="1926"/>
      <c r="C318" s="125" t="s">
        <v>32</v>
      </c>
      <c r="D318" s="1586" t="str">
        <f t="shared" si="17"/>
        <v>-</v>
      </c>
      <c r="E318" s="1084"/>
    </row>
    <row r="319" spans="1:5" s="1" customFormat="1" ht="13.5" thickBot="1" x14ac:dyDescent="0.25">
      <c r="A319" s="1925"/>
      <c r="B319" s="1926"/>
      <c r="C319" s="126" t="s">
        <v>108</v>
      </c>
      <c r="D319" s="1586" t="str">
        <f t="shared" si="17"/>
        <v>-</v>
      </c>
      <c r="E319" s="1084"/>
    </row>
    <row r="320" spans="1:5" s="1" customFormat="1" ht="13.5" customHeight="1" x14ac:dyDescent="0.2">
      <c r="A320" s="1925" t="s">
        <v>180</v>
      </c>
      <c r="B320" s="1926" t="s">
        <v>198</v>
      </c>
      <c r="C320" s="117" t="s">
        <v>20</v>
      </c>
      <c r="D320" s="1585" t="str">
        <f>S4</f>
        <v>-</v>
      </c>
      <c r="E320" s="1084"/>
    </row>
    <row r="321" spans="1:5" s="1" customFormat="1" x14ac:dyDescent="0.2">
      <c r="A321" s="1925"/>
      <c r="B321" s="1926"/>
      <c r="C321" s="118" t="s">
        <v>104</v>
      </c>
      <c r="D321" s="1586" t="str">
        <f t="shared" ref="D321:D337" si="18">S5</f>
        <v>-</v>
      </c>
      <c r="E321" s="1084"/>
    </row>
    <row r="322" spans="1:5" s="1" customFormat="1" x14ac:dyDescent="0.2">
      <c r="A322" s="1925"/>
      <c r="B322" s="1926"/>
      <c r="C322" s="119" t="s">
        <v>22</v>
      </c>
      <c r="D322" s="1586" t="str">
        <f t="shared" si="18"/>
        <v>-</v>
      </c>
      <c r="E322" s="1084"/>
    </row>
    <row r="323" spans="1:5" s="1" customFormat="1" x14ac:dyDescent="0.2">
      <c r="A323" s="1925"/>
      <c r="B323" s="1926"/>
      <c r="C323" s="118" t="s">
        <v>23</v>
      </c>
      <c r="D323" s="1586" t="str">
        <f t="shared" si="18"/>
        <v>-</v>
      </c>
      <c r="E323" s="1084"/>
    </row>
    <row r="324" spans="1:5" s="1" customFormat="1" x14ac:dyDescent="0.2">
      <c r="A324" s="1925"/>
      <c r="B324" s="1926"/>
      <c r="C324" s="164" t="s">
        <v>561</v>
      </c>
      <c r="D324" s="1586" t="str">
        <f t="shared" si="18"/>
        <v>-</v>
      </c>
      <c r="E324" s="1084"/>
    </row>
    <row r="325" spans="1:5" s="1" customFormat="1" x14ac:dyDescent="0.2">
      <c r="A325" s="1925"/>
      <c r="B325" s="1926"/>
      <c r="C325" s="164" t="s">
        <v>105</v>
      </c>
      <c r="D325" s="1586" t="str">
        <f t="shared" si="18"/>
        <v>-</v>
      </c>
      <c r="E325" s="1084"/>
    </row>
    <row r="326" spans="1:5" s="1" customFormat="1" x14ac:dyDescent="0.2">
      <c r="A326" s="1925"/>
      <c r="B326" s="1926"/>
      <c r="C326" s="118" t="s">
        <v>24</v>
      </c>
      <c r="D326" s="1586" t="str">
        <f t="shared" si="18"/>
        <v>-</v>
      </c>
      <c r="E326" s="1084"/>
    </row>
    <row r="327" spans="1:5" s="1" customFormat="1" x14ac:dyDescent="0.2">
      <c r="A327" s="1925"/>
      <c r="B327" s="1926"/>
      <c r="C327" s="118" t="s">
        <v>25</v>
      </c>
      <c r="D327" s="1586" t="str">
        <f t="shared" si="18"/>
        <v>-</v>
      </c>
      <c r="E327" s="1084"/>
    </row>
    <row r="328" spans="1:5" s="1" customFormat="1" x14ac:dyDescent="0.2">
      <c r="A328" s="1925"/>
      <c r="B328" s="1926"/>
      <c r="C328" s="120" t="s">
        <v>26</v>
      </c>
      <c r="D328" s="1586" t="str">
        <f t="shared" si="18"/>
        <v>-</v>
      </c>
      <c r="E328" s="1084"/>
    </row>
    <row r="329" spans="1:5" s="1" customFormat="1" x14ac:dyDescent="0.2">
      <c r="A329" s="1925"/>
      <c r="B329" s="1926"/>
      <c r="C329" s="121" t="s">
        <v>27</v>
      </c>
      <c r="D329" s="1586" t="str">
        <f t="shared" si="18"/>
        <v>-</v>
      </c>
      <c r="E329" s="1084"/>
    </row>
    <row r="330" spans="1:5" s="1" customFormat="1" x14ac:dyDescent="0.2">
      <c r="A330" s="1925"/>
      <c r="B330" s="1926"/>
      <c r="C330" s="122" t="s">
        <v>28</v>
      </c>
      <c r="D330" s="1586" t="str">
        <f t="shared" si="18"/>
        <v>-</v>
      </c>
      <c r="E330" s="1084"/>
    </row>
    <row r="331" spans="1:5" s="1" customFormat="1" x14ac:dyDescent="0.2">
      <c r="A331" s="1925"/>
      <c r="B331" s="1926"/>
      <c r="C331" s="122" t="s">
        <v>106</v>
      </c>
      <c r="D331" s="1586" t="str">
        <f t="shared" si="18"/>
        <v>-</v>
      </c>
      <c r="E331" s="1084"/>
    </row>
    <row r="332" spans="1:5" s="1" customFormat="1" x14ac:dyDescent="0.2">
      <c r="A332" s="1925"/>
      <c r="B332" s="1926"/>
      <c r="C332" s="122" t="s">
        <v>29</v>
      </c>
      <c r="D332" s="1586" t="str">
        <f t="shared" si="18"/>
        <v>-</v>
      </c>
      <c r="E332" s="1084"/>
    </row>
    <row r="333" spans="1:5" s="1" customFormat="1" x14ac:dyDescent="0.2">
      <c r="A333" s="1925"/>
      <c r="B333" s="1926"/>
      <c r="C333" s="123" t="s">
        <v>30</v>
      </c>
      <c r="D333" s="1586" t="str">
        <f t="shared" si="18"/>
        <v>-</v>
      </c>
      <c r="E333" s="1084"/>
    </row>
    <row r="334" spans="1:5" s="1" customFormat="1" x14ac:dyDescent="0.2">
      <c r="A334" s="1925"/>
      <c r="B334" s="1926"/>
      <c r="C334" s="124" t="s">
        <v>31</v>
      </c>
      <c r="D334" s="1586" t="str">
        <f t="shared" si="18"/>
        <v>-</v>
      </c>
      <c r="E334" s="1084"/>
    </row>
    <row r="335" spans="1:5" s="1" customFormat="1" x14ac:dyDescent="0.2">
      <c r="A335" s="1925"/>
      <c r="B335" s="1926"/>
      <c r="C335" s="123" t="s">
        <v>107</v>
      </c>
      <c r="D335" s="1586" t="str">
        <f t="shared" si="18"/>
        <v>-</v>
      </c>
      <c r="E335" s="1084"/>
    </row>
    <row r="336" spans="1:5" s="1" customFormat="1" x14ac:dyDescent="0.2">
      <c r="A336" s="1925"/>
      <c r="B336" s="1926"/>
      <c r="C336" s="125" t="s">
        <v>32</v>
      </c>
      <c r="D336" s="1586" t="str">
        <f t="shared" si="18"/>
        <v>-</v>
      </c>
      <c r="E336" s="1084"/>
    </row>
    <row r="337" spans="1:5" s="1" customFormat="1" ht="13.5" thickBot="1" x14ac:dyDescent="0.25">
      <c r="A337" s="1925"/>
      <c r="B337" s="1926"/>
      <c r="C337" s="126" t="s">
        <v>108</v>
      </c>
      <c r="D337" s="1586" t="str">
        <f t="shared" si="18"/>
        <v>-</v>
      </c>
      <c r="E337" s="1084"/>
    </row>
    <row r="338" spans="1:5" s="1" customFormat="1" ht="13.5" customHeight="1" x14ac:dyDescent="0.2">
      <c r="A338" s="1925" t="s">
        <v>180</v>
      </c>
      <c r="B338" s="1926" t="s">
        <v>199</v>
      </c>
      <c r="C338" s="117" t="s">
        <v>20</v>
      </c>
      <c r="D338" s="1585">
        <f>T4</f>
        <v>26</v>
      </c>
      <c r="E338" s="1084"/>
    </row>
    <row r="339" spans="1:5" s="1" customFormat="1" x14ac:dyDescent="0.2">
      <c r="A339" s="1925"/>
      <c r="B339" s="1926"/>
      <c r="C339" s="118" t="s">
        <v>104</v>
      </c>
      <c r="D339" s="1586" t="str">
        <f t="shared" ref="D339:D355" si="19">T5</f>
        <v>100&lt;</v>
      </c>
      <c r="E339" s="1084"/>
    </row>
    <row r="340" spans="1:5" s="1" customFormat="1" x14ac:dyDescent="0.2">
      <c r="A340" s="1925"/>
      <c r="B340" s="1926"/>
      <c r="C340" s="119" t="s">
        <v>22</v>
      </c>
      <c r="D340" s="1586">
        <f t="shared" si="19"/>
        <v>6.7</v>
      </c>
      <c r="E340" s="1084"/>
    </row>
    <row r="341" spans="1:5" s="1" customFormat="1" x14ac:dyDescent="0.2">
      <c r="A341" s="1925"/>
      <c r="B341" s="1926"/>
      <c r="C341" s="118" t="s">
        <v>23</v>
      </c>
      <c r="D341" s="1586">
        <f t="shared" si="19"/>
        <v>1.8</v>
      </c>
      <c r="E341" s="1084"/>
    </row>
    <row r="342" spans="1:5" s="1" customFormat="1" x14ac:dyDescent="0.2">
      <c r="A342" s="1925"/>
      <c r="B342" s="1926"/>
      <c r="C342" s="164" t="s">
        <v>561</v>
      </c>
      <c r="D342" s="1586">
        <f t="shared" si="19"/>
        <v>1.4</v>
      </c>
      <c r="E342" s="1084"/>
    </row>
    <row r="343" spans="1:5" s="1" customFormat="1" x14ac:dyDescent="0.2">
      <c r="A343" s="1925"/>
      <c r="B343" s="1926"/>
      <c r="C343" s="164" t="s">
        <v>105</v>
      </c>
      <c r="D343" s="1586" t="str">
        <f t="shared" si="19"/>
        <v>-</v>
      </c>
      <c r="E343" s="1084"/>
    </row>
    <row r="344" spans="1:5" s="1" customFormat="1" x14ac:dyDescent="0.2">
      <c r="A344" s="1925"/>
      <c r="B344" s="1926"/>
      <c r="C344" s="118" t="s">
        <v>24</v>
      </c>
      <c r="D344" s="1586">
        <f t="shared" si="19"/>
        <v>3</v>
      </c>
      <c r="E344" s="1084"/>
    </row>
    <row r="345" spans="1:5" s="1" customFormat="1" x14ac:dyDescent="0.2">
      <c r="A345" s="1925"/>
      <c r="B345" s="1926"/>
      <c r="C345" s="118" t="s">
        <v>25</v>
      </c>
      <c r="D345" s="1586">
        <f t="shared" si="19"/>
        <v>6.9</v>
      </c>
      <c r="E345" s="1084"/>
    </row>
    <row r="346" spans="1:5" s="1" customFormat="1" x14ac:dyDescent="0.2">
      <c r="A346" s="1925"/>
      <c r="B346" s="1926"/>
      <c r="C346" s="120" t="s">
        <v>26</v>
      </c>
      <c r="D346" s="1586">
        <f t="shared" si="19"/>
        <v>0</v>
      </c>
      <c r="E346" s="1084"/>
    </row>
    <row r="347" spans="1:5" s="1" customFormat="1" x14ac:dyDescent="0.2">
      <c r="A347" s="1925"/>
      <c r="B347" s="1926"/>
      <c r="C347" s="121" t="s">
        <v>27</v>
      </c>
      <c r="D347" s="1586">
        <f t="shared" si="19"/>
        <v>8.9</v>
      </c>
      <c r="E347" s="1084"/>
    </row>
    <row r="348" spans="1:5" s="1" customFormat="1" x14ac:dyDescent="0.2">
      <c r="A348" s="1925"/>
      <c r="B348" s="1926"/>
      <c r="C348" s="122" t="s">
        <v>28</v>
      </c>
      <c r="D348" s="1586">
        <f t="shared" si="19"/>
        <v>0.4</v>
      </c>
      <c r="E348" s="1084"/>
    </row>
    <row r="349" spans="1:5" s="1" customFormat="1" x14ac:dyDescent="0.2">
      <c r="A349" s="1925"/>
      <c r="B349" s="1926"/>
      <c r="C349" s="122" t="s">
        <v>106</v>
      </c>
      <c r="D349" s="1586">
        <f t="shared" si="19"/>
        <v>1.4</v>
      </c>
      <c r="E349" s="1084"/>
    </row>
    <row r="350" spans="1:5" s="1" customFormat="1" x14ac:dyDescent="0.2">
      <c r="A350" s="1925"/>
      <c r="B350" s="1926"/>
      <c r="C350" s="122" t="s">
        <v>29</v>
      </c>
      <c r="D350" s="1586" t="str">
        <f t="shared" si="19"/>
        <v>&lt;0.1</v>
      </c>
      <c r="E350" s="1084"/>
    </row>
    <row r="351" spans="1:5" s="1" customFormat="1" x14ac:dyDescent="0.2">
      <c r="A351" s="1925"/>
      <c r="B351" s="1926"/>
      <c r="C351" s="123" t="s">
        <v>30</v>
      </c>
      <c r="D351" s="1586">
        <f t="shared" si="19"/>
        <v>7.1</v>
      </c>
      <c r="E351" s="1084"/>
    </row>
    <row r="352" spans="1:5" s="1" customFormat="1" x14ac:dyDescent="0.2">
      <c r="A352" s="1925"/>
      <c r="B352" s="1926"/>
      <c r="C352" s="124" t="s">
        <v>31</v>
      </c>
      <c r="D352" s="1586">
        <f t="shared" si="19"/>
        <v>0.33</v>
      </c>
      <c r="E352" s="1084"/>
    </row>
    <row r="353" spans="1:5" s="1" customFormat="1" x14ac:dyDescent="0.2">
      <c r="A353" s="1925"/>
      <c r="B353" s="1926"/>
      <c r="C353" s="123" t="s">
        <v>107</v>
      </c>
      <c r="D353" s="1586">
        <f t="shared" si="19"/>
        <v>0.28999999999999998</v>
      </c>
      <c r="E353" s="1084"/>
    </row>
    <row r="354" spans="1:5" s="1" customFormat="1" x14ac:dyDescent="0.2">
      <c r="A354" s="1925"/>
      <c r="B354" s="1926"/>
      <c r="C354" s="125" t="s">
        <v>32</v>
      </c>
      <c r="D354" s="1586" t="str">
        <f t="shared" si="19"/>
        <v>-</v>
      </c>
      <c r="E354" s="1084"/>
    </row>
    <row r="355" spans="1:5" s="1" customFormat="1" ht="13.5" thickBot="1" x14ac:dyDescent="0.25">
      <c r="A355" s="1925"/>
      <c r="B355" s="1926"/>
      <c r="C355" s="126" t="s">
        <v>108</v>
      </c>
      <c r="D355" s="1586" t="str">
        <f t="shared" si="19"/>
        <v>-</v>
      </c>
      <c r="E355" s="1084"/>
    </row>
    <row r="356" spans="1:5" s="1" customFormat="1" ht="13.5" customHeight="1" x14ac:dyDescent="0.2">
      <c r="A356" s="1925" t="s">
        <v>180</v>
      </c>
      <c r="B356" s="1926" t="s">
        <v>200</v>
      </c>
      <c r="C356" s="117" t="s">
        <v>20</v>
      </c>
      <c r="D356" s="1585" t="str">
        <f>U4</f>
        <v>-</v>
      </c>
      <c r="E356" s="1084"/>
    </row>
    <row r="357" spans="1:5" s="1" customFormat="1" x14ac:dyDescent="0.2">
      <c r="A357" s="1925"/>
      <c r="B357" s="1926"/>
      <c r="C357" s="118" t="s">
        <v>104</v>
      </c>
      <c r="D357" s="1586" t="str">
        <f t="shared" ref="D357:D373" si="20">U5</f>
        <v>-</v>
      </c>
      <c r="E357" s="1084"/>
    </row>
    <row r="358" spans="1:5" s="1" customFormat="1" x14ac:dyDescent="0.2">
      <c r="A358" s="1925"/>
      <c r="B358" s="1926"/>
      <c r="C358" s="119" t="s">
        <v>22</v>
      </c>
      <c r="D358" s="1586" t="str">
        <f t="shared" si="20"/>
        <v>-</v>
      </c>
      <c r="E358" s="1084"/>
    </row>
    <row r="359" spans="1:5" s="1" customFormat="1" x14ac:dyDescent="0.2">
      <c r="A359" s="1925"/>
      <c r="B359" s="1926"/>
      <c r="C359" s="118" t="s">
        <v>23</v>
      </c>
      <c r="D359" s="1586" t="str">
        <f t="shared" si="20"/>
        <v>-</v>
      </c>
      <c r="E359" s="1084"/>
    </row>
    <row r="360" spans="1:5" s="1" customFormat="1" x14ac:dyDescent="0.2">
      <c r="A360" s="1925"/>
      <c r="B360" s="1926"/>
      <c r="C360" s="164" t="s">
        <v>561</v>
      </c>
      <c r="D360" s="1586" t="str">
        <f t="shared" si="20"/>
        <v>-</v>
      </c>
      <c r="E360" s="1084"/>
    </row>
    <row r="361" spans="1:5" s="1" customFormat="1" x14ac:dyDescent="0.2">
      <c r="A361" s="1925"/>
      <c r="B361" s="1926"/>
      <c r="C361" s="164" t="s">
        <v>105</v>
      </c>
      <c r="D361" s="1586" t="str">
        <f t="shared" si="20"/>
        <v>-</v>
      </c>
      <c r="E361" s="1084"/>
    </row>
    <row r="362" spans="1:5" s="1" customFormat="1" x14ac:dyDescent="0.2">
      <c r="A362" s="1925"/>
      <c r="B362" s="1926"/>
      <c r="C362" s="118" t="s">
        <v>24</v>
      </c>
      <c r="D362" s="1586" t="str">
        <f t="shared" si="20"/>
        <v>-</v>
      </c>
      <c r="E362" s="1084"/>
    </row>
    <row r="363" spans="1:5" s="1" customFormat="1" x14ac:dyDescent="0.2">
      <c r="A363" s="1925"/>
      <c r="B363" s="1926"/>
      <c r="C363" s="118" t="s">
        <v>25</v>
      </c>
      <c r="D363" s="1586" t="str">
        <f t="shared" si="20"/>
        <v>-</v>
      </c>
      <c r="E363" s="1084"/>
    </row>
    <row r="364" spans="1:5" s="1" customFormat="1" x14ac:dyDescent="0.2">
      <c r="A364" s="1925"/>
      <c r="B364" s="1926"/>
      <c r="C364" s="120" t="s">
        <v>26</v>
      </c>
      <c r="D364" s="1586" t="str">
        <f t="shared" si="20"/>
        <v>-</v>
      </c>
      <c r="E364" s="1084"/>
    </row>
    <row r="365" spans="1:5" s="1" customFormat="1" x14ac:dyDescent="0.2">
      <c r="A365" s="1925"/>
      <c r="B365" s="1926"/>
      <c r="C365" s="121" t="s">
        <v>27</v>
      </c>
      <c r="D365" s="1586" t="str">
        <f t="shared" si="20"/>
        <v>-</v>
      </c>
      <c r="E365" s="1084"/>
    </row>
    <row r="366" spans="1:5" s="1" customFormat="1" x14ac:dyDescent="0.2">
      <c r="A366" s="1925"/>
      <c r="B366" s="1926"/>
      <c r="C366" s="122" t="s">
        <v>28</v>
      </c>
      <c r="D366" s="1586" t="str">
        <f t="shared" si="20"/>
        <v>-</v>
      </c>
      <c r="E366" s="1084"/>
    </row>
    <row r="367" spans="1:5" s="1" customFormat="1" x14ac:dyDescent="0.2">
      <c r="A367" s="1925"/>
      <c r="B367" s="1926"/>
      <c r="C367" s="122" t="s">
        <v>106</v>
      </c>
      <c r="D367" s="1586" t="str">
        <f t="shared" si="20"/>
        <v>-</v>
      </c>
      <c r="E367" s="1084"/>
    </row>
    <row r="368" spans="1:5" s="1" customFormat="1" x14ac:dyDescent="0.2">
      <c r="A368" s="1925"/>
      <c r="B368" s="1926"/>
      <c r="C368" s="122" t="s">
        <v>29</v>
      </c>
      <c r="D368" s="1586" t="str">
        <f t="shared" si="20"/>
        <v>-</v>
      </c>
      <c r="E368" s="1084"/>
    </row>
    <row r="369" spans="1:5" s="1" customFormat="1" x14ac:dyDescent="0.2">
      <c r="A369" s="1925"/>
      <c r="B369" s="1926"/>
      <c r="C369" s="123" t="s">
        <v>30</v>
      </c>
      <c r="D369" s="1586" t="str">
        <f t="shared" si="20"/>
        <v>-</v>
      </c>
      <c r="E369" s="1084"/>
    </row>
    <row r="370" spans="1:5" s="1" customFormat="1" x14ac:dyDescent="0.2">
      <c r="A370" s="1925"/>
      <c r="B370" s="1926"/>
      <c r="C370" s="124" t="s">
        <v>31</v>
      </c>
      <c r="D370" s="1586" t="str">
        <f t="shared" si="20"/>
        <v>-</v>
      </c>
      <c r="E370" s="1084"/>
    </row>
    <row r="371" spans="1:5" s="1" customFormat="1" x14ac:dyDescent="0.2">
      <c r="A371" s="1925"/>
      <c r="B371" s="1926"/>
      <c r="C371" s="123" t="s">
        <v>107</v>
      </c>
      <c r="D371" s="1586" t="str">
        <f t="shared" si="20"/>
        <v>-</v>
      </c>
      <c r="E371" s="1084"/>
    </row>
    <row r="372" spans="1:5" s="1" customFormat="1" x14ac:dyDescent="0.2">
      <c r="A372" s="1925"/>
      <c r="B372" s="1926"/>
      <c r="C372" s="125" t="s">
        <v>32</v>
      </c>
      <c r="D372" s="1586" t="str">
        <f t="shared" si="20"/>
        <v>-</v>
      </c>
      <c r="E372" s="1084"/>
    </row>
    <row r="373" spans="1:5" s="1" customFormat="1" ht="13.5" thickBot="1" x14ac:dyDescent="0.25">
      <c r="A373" s="1925"/>
      <c r="B373" s="1926"/>
      <c r="C373" s="126" t="s">
        <v>108</v>
      </c>
      <c r="D373" s="1586" t="str">
        <f t="shared" si="20"/>
        <v>-</v>
      </c>
      <c r="E373" s="1084"/>
    </row>
    <row r="374" spans="1:5" s="1" customFormat="1" ht="14.25" customHeight="1" thickBot="1" x14ac:dyDescent="0.25">
      <c r="A374" s="1935" t="s">
        <v>180</v>
      </c>
      <c r="B374" s="1930" t="s">
        <v>201</v>
      </c>
      <c r="C374" s="117" t="s">
        <v>20</v>
      </c>
      <c r="D374" s="1585" t="str">
        <f>V4</f>
        <v>-</v>
      </c>
      <c r="E374" s="1084"/>
    </row>
    <row r="375" spans="1:5" s="1" customFormat="1" ht="13.5" thickBot="1" x14ac:dyDescent="0.25">
      <c r="A375" s="1932"/>
      <c r="B375" s="1931"/>
      <c r="C375" s="118" t="s">
        <v>104</v>
      </c>
      <c r="D375" s="1586" t="str">
        <f t="shared" ref="D375:D391" si="21">V5</f>
        <v>-</v>
      </c>
      <c r="E375" s="1084"/>
    </row>
    <row r="376" spans="1:5" s="1" customFormat="1" ht="13.5" thickBot="1" x14ac:dyDescent="0.25">
      <c r="A376" s="1932"/>
      <c r="B376" s="1931"/>
      <c r="C376" s="119" t="s">
        <v>22</v>
      </c>
      <c r="D376" s="1586" t="str">
        <f t="shared" si="21"/>
        <v>-</v>
      </c>
      <c r="E376" s="1084"/>
    </row>
    <row r="377" spans="1:5" s="1" customFormat="1" ht="13.5" thickBot="1" x14ac:dyDescent="0.25">
      <c r="A377" s="1932"/>
      <c r="B377" s="1931"/>
      <c r="C377" s="118" t="s">
        <v>23</v>
      </c>
      <c r="D377" s="1586">
        <f t="shared" si="21"/>
        <v>1.8</v>
      </c>
      <c r="E377" s="1084"/>
    </row>
    <row r="378" spans="1:5" s="1" customFormat="1" ht="13.5" thickBot="1" x14ac:dyDescent="0.25">
      <c r="A378" s="1932"/>
      <c r="B378" s="1931"/>
      <c r="C378" s="164" t="s">
        <v>561</v>
      </c>
      <c r="D378" s="1586">
        <f t="shared" si="21"/>
        <v>1.4</v>
      </c>
      <c r="E378" s="1084"/>
    </row>
    <row r="379" spans="1:5" s="1" customFormat="1" ht="13.5" thickBot="1" x14ac:dyDescent="0.25">
      <c r="A379" s="1932"/>
      <c r="B379" s="1931"/>
      <c r="C379" s="164" t="s">
        <v>105</v>
      </c>
      <c r="D379" s="1586" t="str">
        <f t="shared" si="21"/>
        <v>-</v>
      </c>
      <c r="E379" s="1084"/>
    </row>
    <row r="380" spans="1:5" s="1" customFormat="1" ht="13.5" thickBot="1" x14ac:dyDescent="0.25">
      <c r="A380" s="1932"/>
      <c r="B380" s="1931"/>
      <c r="C380" s="118" t="s">
        <v>24</v>
      </c>
      <c r="D380" s="1586">
        <f t="shared" si="21"/>
        <v>3</v>
      </c>
      <c r="E380" s="1084"/>
    </row>
    <row r="381" spans="1:5" s="1" customFormat="1" ht="13.5" thickBot="1" x14ac:dyDescent="0.25">
      <c r="A381" s="1932"/>
      <c r="B381" s="1931"/>
      <c r="C381" s="118" t="s">
        <v>25</v>
      </c>
      <c r="D381" s="1586">
        <f t="shared" si="21"/>
        <v>6.9</v>
      </c>
      <c r="E381" s="1084"/>
    </row>
    <row r="382" spans="1:5" s="1" customFormat="1" ht="13.5" thickBot="1" x14ac:dyDescent="0.25">
      <c r="A382" s="1932"/>
      <c r="B382" s="1931"/>
      <c r="C382" s="120" t="s">
        <v>26</v>
      </c>
      <c r="D382" s="1586">
        <f t="shared" si="21"/>
        <v>0</v>
      </c>
      <c r="E382" s="1084"/>
    </row>
    <row r="383" spans="1:5" s="1" customFormat="1" ht="13.5" thickBot="1" x14ac:dyDescent="0.25">
      <c r="A383" s="1932"/>
      <c r="B383" s="1931"/>
      <c r="C383" s="121" t="s">
        <v>27</v>
      </c>
      <c r="D383" s="1586">
        <f t="shared" si="21"/>
        <v>8.9</v>
      </c>
      <c r="E383" s="1084"/>
    </row>
    <row r="384" spans="1:5" s="1" customFormat="1" ht="13.5" thickBot="1" x14ac:dyDescent="0.25">
      <c r="A384" s="1932"/>
      <c r="B384" s="1931"/>
      <c r="C384" s="122" t="s">
        <v>28</v>
      </c>
      <c r="D384" s="1586">
        <f t="shared" si="21"/>
        <v>0.4</v>
      </c>
      <c r="E384" s="1084"/>
    </row>
    <row r="385" spans="1:5" s="1" customFormat="1" ht="13.5" thickBot="1" x14ac:dyDescent="0.25">
      <c r="A385" s="1932"/>
      <c r="B385" s="1931"/>
      <c r="C385" s="122" t="s">
        <v>106</v>
      </c>
      <c r="D385" s="1586" t="str">
        <f t="shared" si="21"/>
        <v>-</v>
      </c>
      <c r="E385" s="1084"/>
    </row>
    <row r="386" spans="1:5" s="1" customFormat="1" ht="13.5" thickBot="1" x14ac:dyDescent="0.25">
      <c r="A386" s="1932"/>
      <c r="B386" s="1931"/>
      <c r="C386" s="122" t="s">
        <v>29</v>
      </c>
      <c r="D386" s="1586" t="str">
        <f t="shared" si="21"/>
        <v>-</v>
      </c>
      <c r="E386" s="1084"/>
    </row>
    <row r="387" spans="1:5" s="1" customFormat="1" ht="13.5" thickBot="1" x14ac:dyDescent="0.25">
      <c r="A387" s="1932"/>
      <c r="B387" s="1931"/>
      <c r="C387" s="123" t="s">
        <v>30</v>
      </c>
      <c r="D387" s="1586" t="str">
        <f t="shared" si="21"/>
        <v>-</v>
      </c>
      <c r="E387" s="1084"/>
    </row>
    <row r="388" spans="1:5" s="1" customFormat="1" ht="13.5" thickBot="1" x14ac:dyDescent="0.25">
      <c r="A388" s="1932"/>
      <c r="B388" s="1931"/>
      <c r="C388" s="124" t="s">
        <v>31</v>
      </c>
      <c r="D388" s="1586">
        <f t="shared" si="21"/>
        <v>0.33</v>
      </c>
      <c r="E388" s="1084"/>
    </row>
    <row r="389" spans="1:5" s="1" customFormat="1" ht="13.5" thickBot="1" x14ac:dyDescent="0.25">
      <c r="A389" s="1932"/>
      <c r="B389" s="1931"/>
      <c r="C389" s="123" t="s">
        <v>107</v>
      </c>
      <c r="D389" s="1586" t="str">
        <f t="shared" si="21"/>
        <v>-</v>
      </c>
      <c r="E389" s="1084"/>
    </row>
    <row r="390" spans="1:5" s="1" customFormat="1" ht="13.5" thickBot="1" x14ac:dyDescent="0.25">
      <c r="A390" s="1932"/>
      <c r="B390" s="1931"/>
      <c r="C390" s="125" t="s">
        <v>32</v>
      </c>
      <c r="D390" s="1586" t="str">
        <f t="shared" si="21"/>
        <v>-</v>
      </c>
      <c r="E390" s="1084"/>
    </row>
    <row r="391" spans="1:5" s="1" customFormat="1" ht="13.5" thickBot="1" x14ac:dyDescent="0.25">
      <c r="A391" s="1932"/>
      <c r="B391" s="1931"/>
      <c r="C391" s="126" t="s">
        <v>108</v>
      </c>
      <c r="D391" s="1586" t="str">
        <f t="shared" si="21"/>
        <v>-</v>
      </c>
      <c r="E391" s="1084"/>
    </row>
    <row r="392" spans="1:5" s="1" customFormat="1" ht="14.25" customHeight="1" thickBot="1" x14ac:dyDescent="0.25">
      <c r="A392" s="1932" t="s">
        <v>562</v>
      </c>
      <c r="B392" s="1931" t="s">
        <v>185</v>
      </c>
      <c r="C392" s="117" t="s">
        <v>20</v>
      </c>
      <c r="D392" s="1585">
        <f>W4</f>
        <v>22.5</v>
      </c>
      <c r="E392" s="1084"/>
    </row>
    <row r="393" spans="1:5" s="1" customFormat="1" ht="13.5" thickBot="1" x14ac:dyDescent="0.25">
      <c r="A393" s="1932"/>
      <c r="B393" s="1931"/>
      <c r="C393" s="118" t="s">
        <v>104</v>
      </c>
      <c r="D393" s="1586">
        <f t="shared" ref="D393:D409" si="22">W5</f>
        <v>2.5</v>
      </c>
      <c r="E393" s="1084"/>
    </row>
    <row r="394" spans="1:5" s="1" customFormat="1" ht="13.5" thickBot="1" x14ac:dyDescent="0.25">
      <c r="A394" s="1932"/>
      <c r="B394" s="1931"/>
      <c r="C394" s="119" t="s">
        <v>22</v>
      </c>
      <c r="D394" s="1586">
        <f t="shared" si="22"/>
        <v>7.3</v>
      </c>
      <c r="E394" s="1084"/>
    </row>
    <row r="395" spans="1:5" s="1" customFormat="1" ht="13.5" thickBot="1" x14ac:dyDescent="0.25">
      <c r="A395" s="1932"/>
      <c r="B395" s="1931"/>
      <c r="C395" s="118" t="s">
        <v>23</v>
      </c>
      <c r="D395" s="1586">
        <f t="shared" si="22"/>
        <v>180</v>
      </c>
      <c r="E395" s="1084"/>
    </row>
    <row r="396" spans="1:5" s="1" customFormat="1" ht="13.5" thickBot="1" x14ac:dyDescent="0.25">
      <c r="A396" s="1932"/>
      <c r="B396" s="1931"/>
      <c r="C396" s="164" t="s">
        <v>561</v>
      </c>
      <c r="D396" s="1586" t="str">
        <f t="shared" si="22"/>
        <v>-</v>
      </c>
      <c r="E396" s="1084"/>
    </row>
    <row r="397" spans="1:5" s="1" customFormat="1" ht="13.5" thickBot="1" x14ac:dyDescent="0.25">
      <c r="A397" s="1932"/>
      <c r="B397" s="1931"/>
      <c r="C397" s="164" t="s">
        <v>105</v>
      </c>
      <c r="D397" s="1586" t="str">
        <f t="shared" si="22"/>
        <v>-</v>
      </c>
      <c r="E397" s="1084"/>
    </row>
    <row r="398" spans="1:5" s="1" customFormat="1" ht="13.5" thickBot="1" x14ac:dyDescent="0.25">
      <c r="A398" s="1932"/>
      <c r="B398" s="1931"/>
      <c r="C398" s="118" t="s">
        <v>24</v>
      </c>
      <c r="D398" s="1586">
        <f t="shared" si="22"/>
        <v>150</v>
      </c>
      <c r="E398" s="1084"/>
    </row>
    <row r="399" spans="1:5" s="1" customFormat="1" ht="13.5" thickBot="1" x14ac:dyDescent="0.25">
      <c r="A399" s="1932"/>
      <c r="B399" s="1931"/>
      <c r="C399" s="118" t="s">
        <v>25</v>
      </c>
      <c r="D399" s="1586">
        <f t="shared" si="22"/>
        <v>100</v>
      </c>
      <c r="E399" s="1084"/>
    </row>
    <row r="400" spans="1:5" s="1" customFormat="1" ht="13.5" thickBot="1" x14ac:dyDescent="0.25">
      <c r="A400" s="1932"/>
      <c r="B400" s="1931"/>
      <c r="C400" s="120" t="s">
        <v>26</v>
      </c>
      <c r="D400" s="1586" t="str">
        <f t="shared" si="22"/>
        <v>-</v>
      </c>
      <c r="E400" s="1084"/>
    </row>
    <row r="401" spans="1:5" s="1" customFormat="1" ht="13.5" thickBot="1" x14ac:dyDescent="0.25">
      <c r="A401" s="1932"/>
      <c r="B401" s="1931"/>
      <c r="C401" s="121" t="s">
        <v>27</v>
      </c>
      <c r="D401" s="1586">
        <f t="shared" si="22"/>
        <v>35</v>
      </c>
      <c r="E401" s="1084"/>
    </row>
    <row r="402" spans="1:5" s="1" customFormat="1" ht="13.5" thickBot="1" x14ac:dyDescent="0.25">
      <c r="A402" s="1932"/>
      <c r="B402" s="1931"/>
      <c r="C402" s="122" t="s">
        <v>28</v>
      </c>
      <c r="D402" s="1586">
        <f t="shared" si="22"/>
        <v>25</v>
      </c>
      <c r="E402" s="1084"/>
    </row>
    <row r="403" spans="1:5" s="1" customFormat="1" ht="13.5" thickBot="1" x14ac:dyDescent="0.25">
      <c r="A403" s="1932"/>
      <c r="B403" s="1931"/>
      <c r="C403" s="122" t="s">
        <v>106</v>
      </c>
      <c r="D403" s="1586">
        <f t="shared" si="22"/>
        <v>10</v>
      </c>
      <c r="E403" s="1084"/>
    </row>
    <row r="404" spans="1:5" s="1" customFormat="1" ht="13.5" thickBot="1" x14ac:dyDescent="0.25">
      <c r="A404" s="1932"/>
      <c r="B404" s="1931"/>
      <c r="C404" s="122" t="s">
        <v>29</v>
      </c>
      <c r="D404" s="1586" t="str">
        <f t="shared" si="22"/>
        <v>-</v>
      </c>
      <c r="E404" s="1084"/>
    </row>
    <row r="405" spans="1:5" s="1" customFormat="1" ht="13.5" thickBot="1" x14ac:dyDescent="0.25">
      <c r="A405" s="1932"/>
      <c r="B405" s="1931"/>
      <c r="C405" s="123" t="s">
        <v>30</v>
      </c>
      <c r="D405" s="1586" t="str">
        <f t="shared" si="22"/>
        <v>-</v>
      </c>
      <c r="E405" s="1084"/>
    </row>
    <row r="406" spans="1:5" s="1" customFormat="1" ht="13.5" thickBot="1" x14ac:dyDescent="0.25">
      <c r="A406" s="1932"/>
      <c r="B406" s="1931"/>
      <c r="C406" s="124" t="s">
        <v>31</v>
      </c>
      <c r="D406" s="1586">
        <f t="shared" si="22"/>
        <v>3.3</v>
      </c>
      <c r="E406" s="1084"/>
    </row>
    <row r="407" spans="1:5" s="1" customFormat="1" ht="13.5" thickBot="1" x14ac:dyDescent="0.25">
      <c r="A407" s="1932"/>
      <c r="B407" s="1931"/>
      <c r="C407" s="123" t="s">
        <v>107</v>
      </c>
      <c r="D407" s="1586" t="str">
        <f t="shared" si="22"/>
        <v>-</v>
      </c>
      <c r="E407" s="1084"/>
    </row>
    <row r="408" spans="1:5" s="1" customFormat="1" ht="13.5" thickBot="1" x14ac:dyDescent="0.25">
      <c r="A408" s="1932"/>
      <c r="B408" s="1931"/>
      <c r="C408" s="125" t="s">
        <v>32</v>
      </c>
      <c r="D408" s="1586" t="str">
        <f t="shared" si="22"/>
        <v>-</v>
      </c>
      <c r="E408" s="1084"/>
    </row>
    <row r="409" spans="1:5" s="1" customFormat="1" ht="13.5" thickBot="1" x14ac:dyDescent="0.25">
      <c r="A409" s="1933"/>
      <c r="B409" s="1934"/>
      <c r="C409" s="126" t="s">
        <v>108</v>
      </c>
      <c r="D409" s="1586" t="str">
        <f t="shared" si="22"/>
        <v>-</v>
      </c>
      <c r="E409" s="1084"/>
    </row>
    <row r="410" spans="1:5" s="1" customFormat="1" ht="13.5" customHeight="1" x14ac:dyDescent="0.2">
      <c r="A410" s="1925" t="s">
        <v>562</v>
      </c>
      <c r="B410" s="1926" t="s">
        <v>187</v>
      </c>
      <c r="C410" s="117" t="s">
        <v>20</v>
      </c>
      <c r="D410" s="1585" t="str">
        <f>X4</f>
        <v>-</v>
      </c>
      <c r="E410" s="1084"/>
    </row>
    <row r="411" spans="1:5" s="1" customFormat="1" x14ac:dyDescent="0.2">
      <c r="A411" s="1925"/>
      <c r="B411" s="1926"/>
      <c r="C411" s="118" t="s">
        <v>104</v>
      </c>
      <c r="D411" s="1586">
        <f t="shared" ref="D411:D427" si="23">X5</f>
        <v>3</v>
      </c>
      <c r="E411" s="1084"/>
    </row>
    <row r="412" spans="1:5" s="1" customFormat="1" x14ac:dyDescent="0.2">
      <c r="A412" s="1925"/>
      <c r="B412" s="1926"/>
      <c r="C412" s="119" t="s">
        <v>22</v>
      </c>
      <c r="D412" s="1586">
        <f t="shared" si="23"/>
        <v>7.2</v>
      </c>
      <c r="E412" s="1084"/>
    </row>
    <row r="413" spans="1:5" s="1" customFormat="1" x14ac:dyDescent="0.2">
      <c r="A413" s="1925"/>
      <c r="B413" s="1926"/>
      <c r="C413" s="118" t="s">
        <v>23</v>
      </c>
      <c r="D413" s="1586">
        <f t="shared" si="23"/>
        <v>140</v>
      </c>
      <c r="E413" s="1084"/>
    </row>
    <row r="414" spans="1:5" s="1" customFormat="1" x14ac:dyDescent="0.2">
      <c r="A414" s="1925"/>
      <c r="B414" s="1926"/>
      <c r="C414" s="164" t="s">
        <v>561</v>
      </c>
      <c r="D414" s="1586" t="str">
        <f t="shared" si="23"/>
        <v>-</v>
      </c>
      <c r="E414" s="1084"/>
    </row>
    <row r="415" spans="1:5" s="1" customFormat="1" x14ac:dyDescent="0.2">
      <c r="A415" s="1925"/>
      <c r="B415" s="1926"/>
      <c r="C415" s="164" t="s">
        <v>105</v>
      </c>
      <c r="D415" s="1586" t="str">
        <f t="shared" si="23"/>
        <v>-</v>
      </c>
      <c r="E415" s="1084"/>
    </row>
    <row r="416" spans="1:5" s="1" customFormat="1" x14ac:dyDescent="0.2">
      <c r="A416" s="1925"/>
      <c r="B416" s="1926"/>
      <c r="C416" s="118" t="s">
        <v>24</v>
      </c>
      <c r="D416" s="1586">
        <f t="shared" si="23"/>
        <v>100</v>
      </c>
      <c r="E416" s="1084"/>
    </row>
    <row r="417" spans="1:5" s="1" customFormat="1" x14ac:dyDescent="0.2">
      <c r="A417" s="1925"/>
      <c r="B417" s="1926"/>
      <c r="C417" s="118" t="s">
        <v>25</v>
      </c>
      <c r="D417" s="1586">
        <f t="shared" si="23"/>
        <v>100</v>
      </c>
      <c r="E417" s="1084"/>
    </row>
    <row r="418" spans="1:5" s="1" customFormat="1" x14ac:dyDescent="0.2">
      <c r="A418" s="1925"/>
      <c r="B418" s="1926"/>
      <c r="C418" s="120" t="s">
        <v>26</v>
      </c>
      <c r="D418" s="1586" t="str">
        <f t="shared" si="23"/>
        <v>-</v>
      </c>
      <c r="E418" s="1084"/>
    </row>
    <row r="419" spans="1:5" s="1" customFormat="1" x14ac:dyDescent="0.2">
      <c r="A419" s="1925"/>
      <c r="B419" s="1926"/>
      <c r="C419" s="121" t="s">
        <v>27</v>
      </c>
      <c r="D419" s="1586">
        <f t="shared" si="23"/>
        <v>36</v>
      </c>
      <c r="E419" s="1084"/>
    </row>
    <row r="420" spans="1:5" s="1" customFormat="1" x14ac:dyDescent="0.2">
      <c r="A420" s="1925"/>
      <c r="B420" s="1926"/>
      <c r="C420" s="122" t="s">
        <v>28</v>
      </c>
      <c r="D420" s="1586">
        <f t="shared" si="23"/>
        <v>29</v>
      </c>
      <c r="E420" s="1084"/>
    </row>
    <row r="421" spans="1:5" s="1" customFormat="1" x14ac:dyDescent="0.2">
      <c r="A421" s="1925"/>
      <c r="B421" s="1926"/>
      <c r="C421" s="122" t="s">
        <v>106</v>
      </c>
      <c r="D421" s="1586">
        <f t="shared" si="23"/>
        <v>7.5</v>
      </c>
      <c r="E421" s="1084"/>
    </row>
    <row r="422" spans="1:5" s="1" customFormat="1" x14ac:dyDescent="0.2">
      <c r="A422" s="1925"/>
      <c r="B422" s="1926"/>
      <c r="C422" s="122" t="s">
        <v>29</v>
      </c>
      <c r="D422" s="1586" t="str">
        <f t="shared" si="23"/>
        <v>-</v>
      </c>
      <c r="E422" s="1084"/>
    </row>
    <row r="423" spans="1:5" s="1" customFormat="1" x14ac:dyDescent="0.2">
      <c r="A423" s="1925"/>
      <c r="B423" s="1926"/>
      <c r="C423" s="123" t="s">
        <v>30</v>
      </c>
      <c r="D423" s="1586" t="str">
        <f t="shared" si="23"/>
        <v>-</v>
      </c>
      <c r="E423" s="1084"/>
    </row>
    <row r="424" spans="1:5" s="1" customFormat="1" x14ac:dyDescent="0.2">
      <c r="A424" s="1925"/>
      <c r="B424" s="1926"/>
      <c r="C424" s="124" t="s">
        <v>31</v>
      </c>
      <c r="D424" s="1586">
        <f t="shared" si="23"/>
        <v>3</v>
      </c>
      <c r="E424" s="1084"/>
    </row>
    <row r="425" spans="1:5" s="1" customFormat="1" x14ac:dyDescent="0.2">
      <c r="A425" s="1925"/>
      <c r="B425" s="1926"/>
      <c r="C425" s="123" t="s">
        <v>107</v>
      </c>
      <c r="D425" s="1586" t="str">
        <f t="shared" si="23"/>
        <v>-</v>
      </c>
      <c r="E425" s="1084"/>
    </row>
    <row r="426" spans="1:5" s="1" customFormat="1" x14ac:dyDescent="0.2">
      <c r="A426" s="1925"/>
      <c r="B426" s="1926"/>
      <c r="C426" s="125" t="s">
        <v>32</v>
      </c>
      <c r="D426" s="1586" t="str">
        <f t="shared" si="23"/>
        <v>-</v>
      </c>
      <c r="E426" s="1084"/>
    </row>
    <row r="427" spans="1:5" s="1" customFormat="1" ht="13.5" thickBot="1" x14ac:dyDescent="0.25">
      <c r="A427" s="1925"/>
      <c r="B427" s="1926"/>
      <c r="C427" s="126" t="s">
        <v>108</v>
      </c>
      <c r="D427" s="1586" t="str">
        <f t="shared" si="23"/>
        <v>-</v>
      </c>
      <c r="E427" s="1084"/>
    </row>
    <row r="428" spans="1:5" s="1" customFormat="1" ht="13.5" customHeight="1" x14ac:dyDescent="0.2">
      <c r="A428" s="1925" t="s">
        <v>562</v>
      </c>
      <c r="B428" s="1926" t="s">
        <v>188</v>
      </c>
      <c r="C428" s="117" t="s">
        <v>20</v>
      </c>
      <c r="D428" s="1585" t="str">
        <f>Y4</f>
        <v>-</v>
      </c>
      <c r="E428" s="1084"/>
    </row>
    <row r="429" spans="1:5" s="1" customFormat="1" x14ac:dyDescent="0.2">
      <c r="A429" s="1925"/>
      <c r="B429" s="1926"/>
      <c r="C429" s="118" t="s">
        <v>104</v>
      </c>
      <c r="D429" s="1586">
        <f t="shared" ref="D429:D445" si="24">Y5</f>
        <v>3.5</v>
      </c>
      <c r="E429" s="1084"/>
    </row>
    <row r="430" spans="1:5" s="1" customFormat="1" x14ac:dyDescent="0.2">
      <c r="A430" s="1925"/>
      <c r="B430" s="1926"/>
      <c r="C430" s="119" t="s">
        <v>22</v>
      </c>
      <c r="D430" s="1586">
        <f t="shared" si="24"/>
        <v>7.1</v>
      </c>
      <c r="E430" s="1084"/>
    </row>
    <row r="431" spans="1:5" s="1" customFormat="1" x14ac:dyDescent="0.2">
      <c r="A431" s="1925"/>
      <c r="B431" s="1926"/>
      <c r="C431" s="118" t="s">
        <v>23</v>
      </c>
      <c r="D431" s="1586">
        <f t="shared" si="24"/>
        <v>110</v>
      </c>
      <c r="E431" s="1084"/>
    </row>
    <row r="432" spans="1:5" s="1" customFormat="1" x14ac:dyDescent="0.2">
      <c r="A432" s="1925"/>
      <c r="B432" s="1926"/>
      <c r="C432" s="164" t="s">
        <v>561</v>
      </c>
      <c r="D432" s="1586" t="str">
        <f t="shared" si="24"/>
        <v>-</v>
      </c>
      <c r="E432" s="1084"/>
    </row>
    <row r="433" spans="1:5" s="1" customFormat="1" x14ac:dyDescent="0.2">
      <c r="A433" s="1925"/>
      <c r="B433" s="1926"/>
      <c r="C433" s="164" t="s">
        <v>105</v>
      </c>
      <c r="D433" s="1586">
        <f t="shared" si="24"/>
        <v>81</v>
      </c>
      <c r="E433" s="1084"/>
    </row>
    <row r="434" spans="1:5" s="1" customFormat="1" x14ac:dyDescent="0.2">
      <c r="A434" s="1925"/>
      <c r="B434" s="1926"/>
      <c r="C434" s="118" t="s">
        <v>24</v>
      </c>
      <c r="D434" s="1586">
        <f t="shared" si="24"/>
        <v>60</v>
      </c>
      <c r="E434" s="1084"/>
    </row>
    <row r="435" spans="1:5" s="1" customFormat="1" x14ac:dyDescent="0.2">
      <c r="A435" s="1925"/>
      <c r="B435" s="1926"/>
      <c r="C435" s="118" t="s">
        <v>25</v>
      </c>
      <c r="D435" s="1586">
        <f t="shared" si="24"/>
        <v>80</v>
      </c>
      <c r="E435" s="1084"/>
    </row>
    <row r="436" spans="1:5" s="1" customFormat="1" x14ac:dyDescent="0.2">
      <c r="A436" s="1925"/>
      <c r="B436" s="1926"/>
      <c r="C436" s="120" t="s">
        <v>26</v>
      </c>
      <c r="D436" s="1586" t="str">
        <f t="shared" si="24"/>
        <v>-</v>
      </c>
      <c r="E436" s="1084"/>
    </row>
    <row r="437" spans="1:5" s="1" customFormat="1" x14ac:dyDescent="0.2">
      <c r="A437" s="1925"/>
      <c r="B437" s="1926"/>
      <c r="C437" s="121" t="s">
        <v>27</v>
      </c>
      <c r="D437" s="1586">
        <f t="shared" si="24"/>
        <v>32</v>
      </c>
      <c r="E437" s="1084"/>
    </row>
    <row r="438" spans="1:5" s="1" customFormat="1" x14ac:dyDescent="0.2">
      <c r="A438" s="1925"/>
      <c r="B438" s="1926"/>
      <c r="C438" s="122" t="s">
        <v>28</v>
      </c>
      <c r="D438" s="1586">
        <f t="shared" si="24"/>
        <v>25</v>
      </c>
      <c r="E438" s="1084"/>
    </row>
    <row r="439" spans="1:5" s="1" customFormat="1" x14ac:dyDescent="0.2">
      <c r="A439" s="1925"/>
      <c r="B439" s="1926"/>
      <c r="C439" s="122" t="s">
        <v>106</v>
      </c>
      <c r="D439" s="1586">
        <f t="shared" si="24"/>
        <v>7.1</v>
      </c>
      <c r="E439" s="1084"/>
    </row>
    <row r="440" spans="1:5" s="1" customFormat="1" x14ac:dyDescent="0.2">
      <c r="A440" s="1925"/>
      <c r="B440" s="1926"/>
      <c r="C440" s="122" t="s">
        <v>29</v>
      </c>
      <c r="D440" s="1586" t="str">
        <f t="shared" si="24"/>
        <v>-</v>
      </c>
      <c r="E440" s="1084"/>
    </row>
    <row r="441" spans="1:5" s="1" customFormat="1" x14ac:dyDescent="0.2">
      <c r="A441" s="1925"/>
      <c r="B441" s="1926"/>
      <c r="C441" s="123" t="s">
        <v>30</v>
      </c>
      <c r="D441" s="1586" t="str">
        <f t="shared" si="24"/>
        <v>-</v>
      </c>
      <c r="E441" s="1084"/>
    </row>
    <row r="442" spans="1:5" s="1" customFormat="1" x14ac:dyDescent="0.2">
      <c r="A442" s="1925"/>
      <c r="B442" s="1926"/>
      <c r="C442" s="124" t="s">
        <v>31</v>
      </c>
      <c r="D442" s="1586">
        <f t="shared" si="24"/>
        <v>2.9</v>
      </c>
      <c r="E442" s="1084"/>
    </row>
    <row r="443" spans="1:5" s="1" customFormat="1" x14ac:dyDescent="0.2">
      <c r="A443" s="1925"/>
      <c r="B443" s="1926"/>
      <c r="C443" s="123" t="s">
        <v>107</v>
      </c>
      <c r="D443" s="1586">
        <f t="shared" si="24"/>
        <v>1.7</v>
      </c>
      <c r="E443" s="1084"/>
    </row>
    <row r="444" spans="1:5" s="1" customFormat="1" x14ac:dyDescent="0.2">
      <c r="A444" s="1925"/>
      <c r="B444" s="1926"/>
      <c r="C444" s="125" t="s">
        <v>32</v>
      </c>
      <c r="D444" s="1586">
        <f t="shared" si="24"/>
        <v>170</v>
      </c>
      <c r="E444" s="1084"/>
    </row>
    <row r="445" spans="1:5" s="1" customFormat="1" ht="13.5" thickBot="1" x14ac:dyDescent="0.25">
      <c r="A445" s="1925"/>
      <c r="B445" s="1926"/>
      <c r="C445" s="126" t="s">
        <v>108</v>
      </c>
      <c r="D445" s="1586" t="str">
        <f t="shared" si="24"/>
        <v>&lt;5.0</v>
      </c>
      <c r="E445" s="1084"/>
    </row>
    <row r="446" spans="1:5" s="1" customFormat="1" ht="13.5" customHeight="1" x14ac:dyDescent="0.2">
      <c r="A446" s="1925" t="s">
        <v>562</v>
      </c>
      <c r="B446" s="1926" t="s">
        <v>202</v>
      </c>
      <c r="C446" s="117" t="s">
        <v>20</v>
      </c>
      <c r="D446" s="1585" t="str">
        <f>Z4</f>
        <v>-</v>
      </c>
      <c r="E446" s="1084"/>
    </row>
    <row r="447" spans="1:5" s="1" customFormat="1" x14ac:dyDescent="0.2">
      <c r="A447" s="1925"/>
      <c r="B447" s="1926"/>
      <c r="C447" s="118" t="s">
        <v>104</v>
      </c>
      <c r="D447" s="1586" t="str">
        <f t="shared" ref="D447:D463" si="25">Z5</f>
        <v>100&lt;</v>
      </c>
      <c r="E447" s="1084"/>
    </row>
    <row r="448" spans="1:5" s="1" customFormat="1" x14ac:dyDescent="0.2">
      <c r="A448" s="1925"/>
      <c r="B448" s="1926"/>
      <c r="C448" s="119" t="s">
        <v>22</v>
      </c>
      <c r="D448" s="1586">
        <f t="shared" si="25"/>
        <v>6.7</v>
      </c>
      <c r="E448" s="1084"/>
    </row>
    <row r="449" spans="1:5" s="1" customFormat="1" x14ac:dyDescent="0.2">
      <c r="A449" s="1925"/>
      <c r="B449" s="1926"/>
      <c r="C449" s="118" t="s">
        <v>23</v>
      </c>
      <c r="D449" s="1586">
        <f t="shared" si="25"/>
        <v>2.2000000000000002</v>
      </c>
      <c r="E449" s="1084"/>
    </row>
    <row r="450" spans="1:5" s="1" customFormat="1" x14ac:dyDescent="0.2">
      <c r="A450" s="1925"/>
      <c r="B450" s="1926"/>
      <c r="C450" s="164" t="s">
        <v>561</v>
      </c>
      <c r="D450" s="1586">
        <f t="shared" si="25"/>
        <v>1</v>
      </c>
      <c r="E450" s="1084"/>
    </row>
    <row r="451" spans="1:5" s="1" customFormat="1" x14ac:dyDescent="0.2">
      <c r="A451" s="1925"/>
      <c r="B451" s="1926"/>
      <c r="C451" s="164" t="s">
        <v>105</v>
      </c>
      <c r="D451" s="1586" t="str">
        <f t="shared" si="25"/>
        <v>-</v>
      </c>
      <c r="E451" s="1084"/>
    </row>
    <row r="452" spans="1:5" s="1" customFormat="1" x14ac:dyDescent="0.2">
      <c r="A452" s="1925"/>
      <c r="B452" s="1926"/>
      <c r="C452" s="118" t="s">
        <v>24</v>
      </c>
      <c r="D452" s="1586">
        <f t="shared" si="25"/>
        <v>1</v>
      </c>
      <c r="E452" s="1084"/>
    </row>
    <row r="453" spans="1:5" s="1" customFormat="1" x14ac:dyDescent="0.2">
      <c r="A453" s="1925"/>
      <c r="B453" s="1926"/>
      <c r="C453" s="118" t="s">
        <v>25</v>
      </c>
      <c r="D453" s="1586">
        <f t="shared" si="25"/>
        <v>7.3</v>
      </c>
      <c r="E453" s="1084"/>
    </row>
    <row r="454" spans="1:5" s="1" customFormat="1" x14ac:dyDescent="0.2">
      <c r="A454" s="1925"/>
      <c r="B454" s="1926"/>
      <c r="C454" s="120" t="s">
        <v>26</v>
      </c>
      <c r="D454" s="1586" t="str">
        <f t="shared" si="25"/>
        <v>-</v>
      </c>
      <c r="E454" s="1084"/>
    </row>
    <row r="455" spans="1:5" s="1" customFormat="1" x14ac:dyDescent="0.2">
      <c r="A455" s="1925"/>
      <c r="B455" s="1926"/>
      <c r="C455" s="121" t="s">
        <v>27</v>
      </c>
      <c r="D455" s="1586">
        <f t="shared" si="25"/>
        <v>7.2</v>
      </c>
      <c r="E455" s="1084"/>
    </row>
    <row r="456" spans="1:5" s="1" customFormat="1" x14ac:dyDescent="0.2">
      <c r="A456" s="1925"/>
      <c r="B456" s="1926"/>
      <c r="C456" s="122" t="s">
        <v>28</v>
      </c>
      <c r="D456" s="1586">
        <f t="shared" si="25"/>
        <v>0.1</v>
      </c>
      <c r="E456" s="1084"/>
    </row>
    <row r="457" spans="1:5" s="1" customFormat="1" x14ac:dyDescent="0.2">
      <c r="A457" s="1925"/>
      <c r="B457" s="1926"/>
      <c r="C457" s="122" t="s">
        <v>106</v>
      </c>
      <c r="D457" s="1586">
        <f t="shared" si="25"/>
        <v>0.8</v>
      </c>
      <c r="E457" s="1084"/>
    </row>
    <row r="458" spans="1:5" s="1" customFormat="1" x14ac:dyDescent="0.2">
      <c r="A458" s="1925"/>
      <c r="B458" s="1926"/>
      <c r="C458" s="122" t="s">
        <v>29</v>
      </c>
      <c r="D458" s="1586" t="str">
        <f t="shared" si="25"/>
        <v>&lt;0.1</v>
      </c>
      <c r="E458" s="1084"/>
    </row>
    <row r="459" spans="1:5" s="1" customFormat="1" x14ac:dyDescent="0.2">
      <c r="A459" s="1925"/>
      <c r="B459" s="1926"/>
      <c r="C459" s="123" t="s">
        <v>30</v>
      </c>
      <c r="D459" s="1586">
        <f t="shared" si="25"/>
        <v>6.3</v>
      </c>
      <c r="E459" s="1084"/>
    </row>
    <row r="460" spans="1:5" s="1" customFormat="1" x14ac:dyDescent="0.2">
      <c r="A460" s="1925"/>
      <c r="B460" s="1926"/>
      <c r="C460" s="124" t="s">
        <v>31</v>
      </c>
      <c r="D460" s="1586">
        <f t="shared" si="25"/>
        <v>0.11</v>
      </c>
      <c r="E460" s="1084"/>
    </row>
    <row r="461" spans="1:5" s="1" customFormat="1" x14ac:dyDescent="0.2">
      <c r="A461" s="1925"/>
      <c r="B461" s="1926"/>
      <c r="C461" s="123" t="s">
        <v>107</v>
      </c>
      <c r="D461" s="1586">
        <f t="shared" si="25"/>
        <v>0.02</v>
      </c>
      <c r="E461" s="1084"/>
    </row>
    <row r="462" spans="1:5" s="1" customFormat="1" x14ac:dyDescent="0.2">
      <c r="A462" s="1925"/>
      <c r="B462" s="1926"/>
      <c r="C462" s="125" t="s">
        <v>32</v>
      </c>
      <c r="D462" s="1586" t="str">
        <f t="shared" si="25"/>
        <v>-</v>
      </c>
      <c r="E462" s="1084"/>
    </row>
    <row r="463" spans="1:5" s="1" customFormat="1" ht="13.5" thickBot="1" x14ac:dyDescent="0.25">
      <c r="A463" s="1925"/>
      <c r="B463" s="1926"/>
      <c r="C463" s="126" t="s">
        <v>108</v>
      </c>
      <c r="D463" s="1586" t="str">
        <f t="shared" si="25"/>
        <v>-</v>
      </c>
      <c r="E463" s="1084"/>
    </row>
    <row r="464" spans="1:5" s="1" customFormat="1" ht="13.5" customHeight="1" x14ac:dyDescent="0.2">
      <c r="A464" s="1925" t="s">
        <v>562</v>
      </c>
      <c r="B464" s="1926" t="s">
        <v>203</v>
      </c>
      <c r="C464" s="117" t="s">
        <v>20</v>
      </c>
      <c r="D464" s="1585" t="str">
        <f>AA4</f>
        <v>-</v>
      </c>
      <c r="E464" s="1084"/>
    </row>
    <row r="465" spans="1:5" s="1" customFormat="1" x14ac:dyDescent="0.2">
      <c r="A465" s="1925"/>
      <c r="B465" s="1926"/>
      <c r="C465" s="118" t="s">
        <v>104</v>
      </c>
      <c r="D465" s="1586" t="str">
        <f t="shared" ref="D465:D481" si="26">AA5</f>
        <v>-</v>
      </c>
      <c r="E465" s="1084"/>
    </row>
    <row r="466" spans="1:5" s="1" customFormat="1" x14ac:dyDescent="0.2">
      <c r="A466" s="1925"/>
      <c r="B466" s="1926"/>
      <c r="C466" s="119" t="s">
        <v>22</v>
      </c>
      <c r="D466" s="1586" t="str">
        <f t="shared" si="26"/>
        <v>-</v>
      </c>
      <c r="E466" s="1084"/>
    </row>
    <row r="467" spans="1:5" s="1" customFormat="1" x14ac:dyDescent="0.2">
      <c r="A467" s="1925"/>
      <c r="B467" s="1926"/>
      <c r="C467" s="118" t="s">
        <v>23</v>
      </c>
      <c r="D467" s="1586" t="str">
        <f t="shared" si="26"/>
        <v>-</v>
      </c>
      <c r="E467" s="1084"/>
    </row>
    <row r="468" spans="1:5" s="1" customFormat="1" x14ac:dyDescent="0.2">
      <c r="A468" s="1925"/>
      <c r="B468" s="1926"/>
      <c r="C468" s="164" t="s">
        <v>561</v>
      </c>
      <c r="D468" s="1586" t="str">
        <f t="shared" si="26"/>
        <v>-</v>
      </c>
      <c r="E468" s="1084"/>
    </row>
    <row r="469" spans="1:5" s="1" customFormat="1" x14ac:dyDescent="0.2">
      <c r="A469" s="1925"/>
      <c r="B469" s="1926"/>
      <c r="C469" s="164" t="s">
        <v>105</v>
      </c>
      <c r="D469" s="1586" t="str">
        <f t="shared" si="26"/>
        <v>-</v>
      </c>
      <c r="E469" s="1084"/>
    </row>
    <row r="470" spans="1:5" s="1" customFormat="1" x14ac:dyDescent="0.2">
      <c r="A470" s="1925"/>
      <c r="B470" s="1926"/>
      <c r="C470" s="118" t="s">
        <v>24</v>
      </c>
      <c r="D470" s="1586" t="str">
        <f t="shared" si="26"/>
        <v>-</v>
      </c>
      <c r="E470" s="1084"/>
    </row>
    <row r="471" spans="1:5" s="1" customFormat="1" x14ac:dyDescent="0.2">
      <c r="A471" s="1925"/>
      <c r="B471" s="1926"/>
      <c r="C471" s="118" t="s">
        <v>25</v>
      </c>
      <c r="D471" s="1586" t="str">
        <f t="shared" si="26"/>
        <v>-</v>
      </c>
      <c r="E471" s="1084"/>
    </row>
    <row r="472" spans="1:5" s="1" customFormat="1" x14ac:dyDescent="0.2">
      <c r="A472" s="1925"/>
      <c r="B472" s="1926"/>
      <c r="C472" s="120" t="s">
        <v>26</v>
      </c>
      <c r="D472" s="1586" t="str">
        <f t="shared" si="26"/>
        <v>-</v>
      </c>
      <c r="E472" s="1084"/>
    </row>
    <row r="473" spans="1:5" s="1" customFormat="1" x14ac:dyDescent="0.2">
      <c r="A473" s="1925"/>
      <c r="B473" s="1926"/>
      <c r="C473" s="121" t="s">
        <v>27</v>
      </c>
      <c r="D473" s="1586" t="str">
        <f t="shared" si="26"/>
        <v>-</v>
      </c>
      <c r="E473" s="1084"/>
    </row>
    <row r="474" spans="1:5" s="1" customFormat="1" x14ac:dyDescent="0.2">
      <c r="A474" s="1925"/>
      <c r="B474" s="1926"/>
      <c r="C474" s="122" t="s">
        <v>28</v>
      </c>
      <c r="D474" s="1586" t="str">
        <f t="shared" si="26"/>
        <v>-</v>
      </c>
      <c r="E474" s="1084"/>
    </row>
    <row r="475" spans="1:5" s="1" customFormat="1" x14ac:dyDescent="0.2">
      <c r="A475" s="1925"/>
      <c r="B475" s="1926"/>
      <c r="C475" s="122" t="s">
        <v>106</v>
      </c>
      <c r="D475" s="1586" t="str">
        <f t="shared" si="26"/>
        <v>-</v>
      </c>
      <c r="E475" s="1084"/>
    </row>
    <row r="476" spans="1:5" s="1" customFormat="1" x14ac:dyDescent="0.2">
      <c r="A476" s="1925"/>
      <c r="B476" s="1926"/>
      <c r="C476" s="122" t="s">
        <v>29</v>
      </c>
      <c r="D476" s="1586" t="str">
        <f t="shared" si="26"/>
        <v>-</v>
      </c>
      <c r="E476" s="1084"/>
    </row>
    <row r="477" spans="1:5" s="1" customFormat="1" x14ac:dyDescent="0.2">
      <c r="A477" s="1925"/>
      <c r="B477" s="1926"/>
      <c r="C477" s="123" t="s">
        <v>30</v>
      </c>
      <c r="D477" s="1586" t="str">
        <f t="shared" si="26"/>
        <v>-</v>
      </c>
      <c r="E477" s="1084"/>
    </row>
    <row r="478" spans="1:5" s="1" customFormat="1" x14ac:dyDescent="0.2">
      <c r="A478" s="1925"/>
      <c r="B478" s="1926"/>
      <c r="C478" s="124" t="s">
        <v>31</v>
      </c>
      <c r="D478" s="1586" t="str">
        <f t="shared" si="26"/>
        <v>-</v>
      </c>
      <c r="E478" s="1084"/>
    </row>
    <row r="479" spans="1:5" s="1" customFormat="1" x14ac:dyDescent="0.2">
      <c r="A479" s="1925"/>
      <c r="B479" s="1926"/>
      <c r="C479" s="123" t="s">
        <v>107</v>
      </c>
      <c r="D479" s="1586" t="str">
        <f t="shared" si="26"/>
        <v>-</v>
      </c>
      <c r="E479" s="1084"/>
    </row>
    <row r="480" spans="1:5" s="1" customFormat="1" x14ac:dyDescent="0.2">
      <c r="A480" s="1925"/>
      <c r="B480" s="1926"/>
      <c r="C480" s="125" t="s">
        <v>32</v>
      </c>
      <c r="D480" s="1586" t="str">
        <f t="shared" si="26"/>
        <v>-</v>
      </c>
      <c r="E480" s="1084"/>
    </row>
    <row r="481" spans="1:5" s="1" customFormat="1" ht="13.5" thickBot="1" x14ac:dyDescent="0.25">
      <c r="A481" s="1925"/>
      <c r="B481" s="1926"/>
      <c r="C481" s="126" t="s">
        <v>108</v>
      </c>
      <c r="D481" s="1586" t="str">
        <f t="shared" si="26"/>
        <v>-</v>
      </c>
      <c r="E481" s="1084"/>
    </row>
    <row r="482" spans="1:5" s="1" customFormat="1" ht="13.5" customHeight="1" x14ac:dyDescent="0.2">
      <c r="A482" s="1925" t="s">
        <v>562</v>
      </c>
      <c r="B482" s="1926" t="s">
        <v>204</v>
      </c>
      <c r="C482" s="117" t="s">
        <v>20</v>
      </c>
      <c r="D482" s="1585">
        <f>AB4</f>
        <v>24.5</v>
      </c>
      <c r="E482" s="1084"/>
    </row>
    <row r="483" spans="1:5" s="1" customFormat="1" x14ac:dyDescent="0.2">
      <c r="A483" s="1925"/>
      <c r="B483" s="1926"/>
      <c r="C483" s="118" t="s">
        <v>104</v>
      </c>
      <c r="D483" s="1586" t="str">
        <f t="shared" ref="D483:D499" si="27">AB5</f>
        <v>100&lt;</v>
      </c>
      <c r="E483" s="1084"/>
    </row>
    <row r="484" spans="1:5" s="1" customFormat="1" x14ac:dyDescent="0.2">
      <c r="A484" s="1925"/>
      <c r="B484" s="1926"/>
      <c r="C484" s="119" t="s">
        <v>22</v>
      </c>
      <c r="D484" s="1586">
        <f t="shared" si="27"/>
        <v>7.1</v>
      </c>
      <c r="E484" s="1084"/>
    </row>
    <row r="485" spans="1:5" s="1" customFormat="1" x14ac:dyDescent="0.2">
      <c r="A485" s="1925"/>
      <c r="B485" s="1926"/>
      <c r="C485" s="118" t="s">
        <v>23</v>
      </c>
      <c r="D485" s="1586" t="str">
        <f t="shared" si="27"/>
        <v>&lt;0.5</v>
      </c>
      <c r="E485" s="1084"/>
    </row>
    <row r="486" spans="1:5" s="1" customFormat="1" x14ac:dyDescent="0.2">
      <c r="A486" s="1925"/>
      <c r="B486" s="1926"/>
      <c r="C486" s="164" t="s">
        <v>563</v>
      </c>
      <c r="D486" s="1586" t="str">
        <f t="shared" si="27"/>
        <v>&lt;0.5</v>
      </c>
      <c r="E486" s="1084"/>
    </row>
    <row r="487" spans="1:5" s="1" customFormat="1" x14ac:dyDescent="0.2">
      <c r="A487" s="1925"/>
      <c r="B487" s="1926"/>
      <c r="C487" s="164" t="s">
        <v>105</v>
      </c>
      <c r="D487" s="1586" t="str">
        <f t="shared" si="27"/>
        <v>-</v>
      </c>
      <c r="E487" s="1084"/>
    </row>
    <row r="488" spans="1:5" s="1" customFormat="1" x14ac:dyDescent="0.2">
      <c r="A488" s="1925"/>
      <c r="B488" s="1926"/>
      <c r="C488" s="118" t="s">
        <v>24</v>
      </c>
      <c r="D488" s="1586" t="str">
        <f t="shared" si="27"/>
        <v>&lt;1</v>
      </c>
      <c r="E488" s="1084"/>
    </row>
    <row r="489" spans="1:5" s="1" customFormat="1" x14ac:dyDescent="0.2">
      <c r="A489" s="1925"/>
      <c r="B489" s="1926"/>
      <c r="C489" s="118" t="s">
        <v>25</v>
      </c>
      <c r="D489" s="1586">
        <f t="shared" si="27"/>
        <v>6.4</v>
      </c>
      <c r="E489" s="1084"/>
    </row>
    <row r="490" spans="1:5" s="1" customFormat="1" x14ac:dyDescent="0.2">
      <c r="A490" s="1925"/>
      <c r="B490" s="1926"/>
      <c r="C490" s="120" t="s">
        <v>26</v>
      </c>
      <c r="D490" s="1586">
        <f t="shared" si="27"/>
        <v>0</v>
      </c>
      <c r="E490" s="1084"/>
    </row>
    <row r="491" spans="1:5" s="1" customFormat="1" x14ac:dyDescent="0.2">
      <c r="A491" s="1925"/>
      <c r="B491" s="1926"/>
      <c r="C491" s="121" t="s">
        <v>27</v>
      </c>
      <c r="D491" s="1586">
        <f t="shared" si="27"/>
        <v>7.2</v>
      </c>
      <c r="E491" s="1084"/>
    </row>
    <row r="492" spans="1:5" s="1" customFormat="1" x14ac:dyDescent="0.2">
      <c r="A492" s="1925"/>
      <c r="B492" s="1926"/>
      <c r="C492" s="122" t="s">
        <v>28</v>
      </c>
      <c r="D492" s="1586" t="str">
        <f t="shared" si="27"/>
        <v>&lt;0.1</v>
      </c>
      <c r="E492" s="1084"/>
    </row>
    <row r="493" spans="1:5" s="1" customFormat="1" x14ac:dyDescent="0.2">
      <c r="A493" s="1925"/>
      <c r="B493" s="1926"/>
      <c r="C493" s="122" t="s">
        <v>106</v>
      </c>
      <c r="D493" s="1586">
        <f t="shared" si="27"/>
        <v>0.5</v>
      </c>
      <c r="E493" s="1084"/>
    </row>
    <row r="494" spans="1:5" s="1" customFormat="1" x14ac:dyDescent="0.2">
      <c r="A494" s="1925"/>
      <c r="B494" s="1926"/>
      <c r="C494" s="122" t="s">
        <v>29</v>
      </c>
      <c r="D494" s="1586" t="str">
        <f t="shared" si="27"/>
        <v>&lt;0.1</v>
      </c>
      <c r="E494" s="1084"/>
    </row>
    <row r="495" spans="1:5" s="1" customFormat="1" x14ac:dyDescent="0.2">
      <c r="A495" s="1925"/>
      <c r="B495" s="1926"/>
      <c r="C495" s="123" t="s">
        <v>30</v>
      </c>
      <c r="D495" s="1586">
        <f t="shared" si="27"/>
        <v>6.7</v>
      </c>
      <c r="E495" s="1084"/>
    </row>
    <row r="496" spans="1:5" s="1" customFormat="1" x14ac:dyDescent="0.2">
      <c r="A496" s="1925"/>
      <c r="B496" s="1926"/>
      <c r="C496" s="124" t="s">
        <v>31</v>
      </c>
      <c r="D496" s="1586">
        <f t="shared" si="27"/>
        <v>0.1</v>
      </c>
      <c r="E496" s="1084"/>
    </row>
    <row r="497" spans="1:5" s="1" customFormat="1" x14ac:dyDescent="0.2">
      <c r="A497" s="1925"/>
      <c r="B497" s="1926"/>
      <c r="C497" s="123" t="s">
        <v>107</v>
      </c>
      <c r="D497" s="1586" t="str">
        <f t="shared" si="27"/>
        <v>-</v>
      </c>
      <c r="E497" s="1084"/>
    </row>
    <row r="498" spans="1:5" s="1" customFormat="1" x14ac:dyDescent="0.2">
      <c r="A498" s="1925"/>
      <c r="B498" s="1926"/>
      <c r="C498" s="125" t="s">
        <v>32</v>
      </c>
      <c r="D498" s="1586" t="str">
        <f t="shared" si="27"/>
        <v>-</v>
      </c>
      <c r="E498" s="1084"/>
    </row>
    <row r="499" spans="1:5" s="1" customFormat="1" ht="13.5" thickBot="1" x14ac:dyDescent="0.25">
      <c r="A499" s="1925"/>
      <c r="B499" s="1926"/>
      <c r="C499" s="126" t="s">
        <v>108</v>
      </c>
      <c r="D499" s="1586" t="str">
        <f t="shared" si="27"/>
        <v>-</v>
      </c>
      <c r="E499" s="1084"/>
    </row>
    <row r="500" spans="1:5" s="1" customFormat="1" ht="13.5" customHeight="1" x14ac:dyDescent="0.2">
      <c r="A500" s="1925" t="s">
        <v>564</v>
      </c>
      <c r="B500" s="1926" t="s">
        <v>205</v>
      </c>
      <c r="C500" s="117" t="s">
        <v>20</v>
      </c>
      <c r="D500" s="1585" t="str">
        <f>AC4</f>
        <v>-</v>
      </c>
      <c r="E500" s="1084"/>
    </row>
    <row r="501" spans="1:5" s="1" customFormat="1" x14ac:dyDescent="0.2">
      <c r="A501" s="1925"/>
      <c r="B501" s="1926"/>
      <c r="C501" s="118" t="s">
        <v>104</v>
      </c>
      <c r="D501" s="1586" t="str">
        <f t="shared" ref="D501:D517" si="28">AC5</f>
        <v>-</v>
      </c>
      <c r="E501" s="1084"/>
    </row>
    <row r="502" spans="1:5" s="1" customFormat="1" x14ac:dyDescent="0.2">
      <c r="A502" s="1925"/>
      <c r="B502" s="1926"/>
      <c r="C502" s="119" t="s">
        <v>22</v>
      </c>
      <c r="D502" s="1586" t="str">
        <f t="shared" si="28"/>
        <v>-</v>
      </c>
      <c r="E502" s="1084"/>
    </row>
    <row r="503" spans="1:5" s="1" customFormat="1" x14ac:dyDescent="0.2">
      <c r="A503" s="1925"/>
      <c r="B503" s="1926"/>
      <c r="C503" s="118" t="s">
        <v>23</v>
      </c>
      <c r="D503" s="1586" t="str">
        <f t="shared" si="28"/>
        <v>-</v>
      </c>
      <c r="E503" s="1084"/>
    </row>
    <row r="504" spans="1:5" s="1" customFormat="1" x14ac:dyDescent="0.2">
      <c r="A504" s="1925"/>
      <c r="B504" s="1926"/>
      <c r="C504" s="164" t="s">
        <v>565</v>
      </c>
      <c r="D504" s="1586" t="str">
        <f t="shared" si="28"/>
        <v>-</v>
      </c>
      <c r="E504" s="1084"/>
    </row>
    <row r="505" spans="1:5" s="1" customFormat="1" x14ac:dyDescent="0.2">
      <c r="A505" s="1925"/>
      <c r="B505" s="1926"/>
      <c r="C505" s="164" t="s">
        <v>105</v>
      </c>
      <c r="D505" s="1586" t="str">
        <f t="shared" si="28"/>
        <v>-</v>
      </c>
      <c r="E505" s="1084"/>
    </row>
    <row r="506" spans="1:5" s="1" customFormat="1" x14ac:dyDescent="0.2">
      <c r="A506" s="1925"/>
      <c r="B506" s="1926"/>
      <c r="C506" s="118" t="s">
        <v>24</v>
      </c>
      <c r="D506" s="1586" t="str">
        <f t="shared" si="28"/>
        <v>-</v>
      </c>
      <c r="E506" s="1084"/>
    </row>
    <row r="507" spans="1:5" s="1" customFormat="1" x14ac:dyDescent="0.2">
      <c r="A507" s="1925"/>
      <c r="B507" s="1926"/>
      <c r="C507" s="118" t="s">
        <v>25</v>
      </c>
      <c r="D507" s="1586" t="str">
        <f t="shared" si="28"/>
        <v>-</v>
      </c>
      <c r="E507" s="1084"/>
    </row>
    <row r="508" spans="1:5" s="1" customFormat="1" x14ac:dyDescent="0.2">
      <c r="A508" s="1925"/>
      <c r="B508" s="1926"/>
      <c r="C508" s="120" t="s">
        <v>26</v>
      </c>
      <c r="D508" s="1586" t="str">
        <f t="shared" si="28"/>
        <v>-</v>
      </c>
      <c r="E508" s="1084"/>
    </row>
    <row r="509" spans="1:5" s="1" customFormat="1" x14ac:dyDescent="0.2">
      <c r="A509" s="1925"/>
      <c r="B509" s="1926"/>
      <c r="C509" s="121" t="s">
        <v>27</v>
      </c>
      <c r="D509" s="1586" t="str">
        <f t="shared" si="28"/>
        <v>-</v>
      </c>
      <c r="E509" s="1084"/>
    </row>
    <row r="510" spans="1:5" s="1" customFormat="1" x14ac:dyDescent="0.2">
      <c r="A510" s="1925"/>
      <c r="B510" s="1926"/>
      <c r="C510" s="122" t="s">
        <v>28</v>
      </c>
      <c r="D510" s="1586" t="str">
        <f t="shared" si="28"/>
        <v>-</v>
      </c>
      <c r="E510" s="1084"/>
    </row>
    <row r="511" spans="1:5" s="1" customFormat="1" x14ac:dyDescent="0.2">
      <c r="A511" s="1925"/>
      <c r="B511" s="1926"/>
      <c r="C511" s="122" t="s">
        <v>106</v>
      </c>
      <c r="D511" s="1586" t="str">
        <f t="shared" si="28"/>
        <v>-</v>
      </c>
      <c r="E511" s="1084"/>
    </row>
    <row r="512" spans="1:5" s="1" customFormat="1" x14ac:dyDescent="0.2">
      <c r="A512" s="1925"/>
      <c r="B512" s="1926"/>
      <c r="C512" s="122" t="s">
        <v>29</v>
      </c>
      <c r="D512" s="1586" t="str">
        <f t="shared" si="28"/>
        <v>-</v>
      </c>
      <c r="E512" s="1084"/>
    </row>
    <row r="513" spans="1:5" s="1" customFormat="1" x14ac:dyDescent="0.2">
      <c r="A513" s="1925"/>
      <c r="B513" s="1926"/>
      <c r="C513" s="123" t="s">
        <v>30</v>
      </c>
      <c r="D513" s="1586" t="str">
        <f t="shared" si="28"/>
        <v>-</v>
      </c>
      <c r="E513" s="1084"/>
    </row>
    <row r="514" spans="1:5" s="1" customFormat="1" x14ac:dyDescent="0.2">
      <c r="A514" s="1925"/>
      <c r="B514" s="1926"/>
      <c r="C514" s="124" t="s">
        <v>31</v>
      </c>
      <c r="D514" s="1586" t="str">
        <f t="shared" si="28"/>
        <v>-</v>
      </c>
      <c r="E514" s="1084"/>
    </row>
    <row r="515" spans="1:5" s="1" customFormat="1" x14ac:dyDescent="0.2">
      <c r="A515" s="1925"/>
      <c r="B515" s="1926"/>
      <c r="C515" s="123" t="s">
        <v>107</v>
      </c>
      <c r="D515" s="1586" t="str">
        <f t="shared" si="28"/>
        <v>-</v>
      </c>
      <c r="E515" s="1084"/>
    </row>
    <row r="516" spans="1:5" s="1" customFormat="1" x14ac:dyDescent="0.2">
      <c r="A516" s="1925"/>
      <c r="B516" s="1926"/>
      <c r="C516" s="125" t="s">
        <v>32</v>
      </c>
      <c r="D516" s="1586" t="str">
        <f t="shared" si="28"/>
        <v>-</v>
      </c>
      <c r="E516" s="1084"/>
    </row>
    <row r="517" spans="1:5" s="1" customFormat="1" ht="13.5" thickBot="1" x14ac:dyDescent="0.25">
      <c r="A517" s="1925"/>
      <c r="B517" s="1926"/>
      <c r="C517" s="126" t="s">
        <v>108</v>
      </c>
      <c r="D517" s="1586" t="str">
        <f t="shared" si="28"/>
        <v>-</v>
      </c>
      <c r="E517" s="1084"/>
    </row>
    <row r="518" spans="1:5" s="1" customFormat="1" ht="14.25" customHeight="1" thickBot="1" x14ac:dyDescent="0.25">
      <c r="A518" s="1935" t="s">
        <v>566</v>
      </c>
      <c r="B518" s="1930" t="s">
        <v>206</v>
      </c>
      <c r="C518" s="117" t="s">
        <v>20</v>
      </c>
      <c r="D518" s="1585" t="str">
        <f>AD4</f>
        <v>-</v>
      </c>
      <c r="E518" s="1084"/>
    </row>
    <row r="519" spans="1:5" s="1" customFormat="1" ht="13.5" thickBot="1" x14ac:dyDescent="0.25">
      <c r="A519" s="1932"/>
      <c r="B519" s="1931"/>
      <c r="C519" s="118" t="s">
        <v>104</v>
      </c>
      <c r="D519" s="1586" t="str">
        <f t="shared" ref="D519:D535" si="29">AD5</f>
        <v>-</v>
      </c>
      <c r="E519" s="1084"/>
    </row>
    <row r="520" spans="1:5" s="1" customFormat="1" ht="13.5" thickBot="1" x14ac:dyDescent="0.25">
      <c r="A520" s="1932"/>
      <c r="B520" s="1931"/>
      <c r="C520" s="119" t="s">
        <v>22</v>
      </c>
      <c r="D520" s="1586" t="str">
        <f t="shared" si="29"/>
        <v>-</v>
      </c>
      <c r="E520" s="1084"/>
    </row>
    <row r="521" spans="1:5" s="1" customFormat="1" ht="13.5" thickBot="1" x14ac:dyDescent="0.25">
      <c r="A521" s="1932"/>
      <c r="B521" s="1931"/>
      <c r="C521" s="118" t="s">
        <v>23</v>
      </c>
      <c r="D521" s="1586" t="str">
        <f t="shared" si="29"/>
        <v>&lt;0.5</v>
      </c>
      <c r="E521" s="1084"/>
    </row>
    <row r="522" spans="1:5" s="1" customFormat="1" ht="13.5" thickBot="1" x14ac:dyDescent="0.25">
      <c r="A522" s="1932"/>
      <c r="B522" s="1931"/>
      <c r="C522" s="164" t="s">
        <v>565</v>
      </c>
      <c r="D522" s="1586" t="str">
        <f t="shared" si="29"/>
        <v>&lt;0.5</v>
      </c>
      <c r="E522" s="1084"/>
    </row>
    <row r="523" spans="1:5" s="1" customFormat="1" ht="13.5" thickBot="1" x14ac:dyDescent="0.25">
      <c r="A523" s="1932"/>
      <c r="B523" s="1931"/>
      <c r="C523" s="164" t="s">
        <v>105</v>
      </c>
      <c r="D523" s="1586" t="str">
        <f t="shared" si="29"/>
        <v>-</v>
      </c>
      <c r="E523" s="1084"/>
    </row>
    <row r="524" spans="1:5" s="1" customFormat="1" ht="13.5" thickBot="1" x14ac:dyDescent="0.25">
      <c r="A524" s="1932"/>
      <c r="B524" s="1931"/>
      <c r="C524" s="118" t="s">
        <v>24</v>
      </c>
      <c r="D524" s="1586" t="str">
        <f t="shared" si="29"/>
        <v>&lt;1</v>
      </c>
      <c r="E524" s="1084"/>
    </row>
    <row r="525" spans="1:5" s="1" customFormat="1" ht="13.5" thickBot="1" x14ac:dyDescent="0.25">
      <c r="A525" s="1932"/>
      <c r="B525" s="1931"/>
      <c r="C525" s="118" t="s">
        <v>25</v>
      </c>
      <c r="D525" s="1586">
        <f t="shared" si="29"/>
        <v>6.4</v>
      </c>
      <c r="E525" s="1084"/>
    </row>
    <row r="526" spans="1:5" s="1" customFormat="1" ht="13.5" thickBot="1" x14ac:dyDescent="0.25">
      <c r="A526" s="1932"/>
      <c r="B526" s="1931"/>
      <c r="C526" s="120" t="s">
        <v>26</v>
      </c>
      <c r="D526" s="1586">
        <f t="shared" si="29"/>
        <v>0</v>
      </c>
      <c r="E526" s="1084"/>
    </row>
    <row r="527" spans="1:5" s="1" customFormat="1" ht="13.5" thickBot="1" x14ac:dyDescent="0.25">
      <c r="A527" s="1932"/>
      <c r="B527" s="1931"/>
      <c r="C527" s="121" t="s">
        <v>27</v>
      </c>
      <c r="D527" s="1586">
        <f t="shared" si="29"/>
        <v>7.2</v>
      </c>
      <c r="E527" s="1084"/>
    </row>
    <row r="528" spans="1:5" s="1" customFormat="1" ht="13.5" thickBot="1" x14ac:dyDescent="0.25">
      <c r="A528" s="1932"/>
      <c r="B528" s="1931"/>
      <c r="C528" s="122" t="s">
        <v>28</v>
      </c>
      <c r="D528" s="1586" t="str">
        <f t="shared" si="29"/>
        <v>&lt;0.1</v>
      </c>
      <c r="E528" s="1084"/>
    </row>
    <row r="529" spans="1:5" s="1" customFormat="1" ht="13.5" thickBot="1" x14ac:dyDescent="0.25">
      <c r="A529" s="1932"/>
      <c r="B529" s="1931"/>
      <c r="C529" s="122" t="s">
        <v>106</v>
      </c>
      <c r="D529" s="1586" t="str">
        <f t="shared" si="29"/>
        <v>-</v>
      </c>
      <c r="E529" s="1084"/>
    </row>
    <row r="530" spans="1:5" s="1" customFormat="1" ht="13.5" thickBot="1" x14ac:dyDescent="0.25">
      <c r="A530" s="1932"/>
      <c r="B530" s="1931"/>
      <c r="C530" s="122" t="s">
        <v>29</v>
      </c>
      <c r="D530" s="1586" t="str">
        <f t="shared" si="29"/>
        <v>-</v>
      </c>
      <c r="E530" s="1084"/>
    </row>
    <row r="531" spans="1:5" s="1" customFormat="1" ht="13.5" thickBot="1" x14ac:dyDescent="0.25">
      <c r="A531" s="1932"/>
      <c r="B531" s="1931"/>
      <c r="C531" s="123" t="s">
        <v>30</v>
      </c>
      <c r="D531" s="1586" t="str">
        <f t="shared" si="29"/>
        <v>-</v>
      </c>
      <c r="E531" s="1084"/>
    </row>
    <row r="532" spans="1:5" s="1" customFormat="1" ht="13.5" thickBot="1" x14ac:dyDescent="0.25">
      <c r="A532" s="1932"/>
      <c r="B532" s="1931"/>
      <c r="C532" s="124" t="s">
        <v>31</v>
      </c>
      <c r="D532" s="1586">
        <f t="shared" si="29"/>
        <v>0.1</v>
      </c>
      <c r="E532" s="1084"/>
    </row>
    <row r="533" spans="1:5" s="1" customFormat="1" ht="13.5" thickBot="1" x14ac:dyDescent="0.25">
      <c r="A533" s="1932"/>
      <c r="B533" s="1931"/>
      <c r="C533" s="123" t="s">
        <v>107</v>
      </c>
      <c r="D533" s="1586" t="str">
        <f t="shared" si="29"/>
        <v>-</v>
      </c>
      <c r="E533" s="1084"/>
    </row>
    <row r="534" spans="1:5" s="1" customFormat="1" ht="13.5" thickBot="1" x14ac:dyDescent="0.25">
      <c r="A534" s="1932"/>
      <c r="B534" s="1931"/>
      <c r="C534" s="125" t="s">
        <v>32</v>
      </c>
      <c r="D534" s="1586" t="str">
        <f t="shared" si="29"/>
        <v>-</v>
      </c>
      <c r="E534" s="1084"/>
    </row>
    <row r="535" spans="1:5" s="1" customFormat="1" ht="13.5" thickBot="1" x14ac:dyDescent="0.25">
      <c r="A535" s="1932"/>
      <c r="B535" s="1931"/>
      <c r="C535" s="126" t="s">
        <v>108</v>
      </c>
      <c r="D535" s="1586" t="str">
        <f t="shared" si="29"/>
        <v>-</v>
      </c>
      <c r="E535" s="1084"/>
    </row>
    <row r="536" spans="1:5" s="1" customFormat="1" ht="13.5" customHeight="1" x14ac:dyDescent="0.2">
      <c r="A536" s="1933" t="s">
        <v>181</v>
      </c>
      <c r="B536" s="1934" t="s">
        <v>185</v>
      </c>
      <c r="C536" s="117" t="s">
        <v>20</v>
      </c>
      <c r="D536" s="1585">
        <f>AE4</f>
        <v>22</v>
      </c>
      <c r="E536" s="1084"/>
    </row>
    <row r="537" spans="1:5" s="1" customFormat="1" x14ac:dyDescent="0.2">
      <c r="A537" s="1927"/>
      <c r="B537" s="1926"/>
      <c r="C537" s="118" t="s">
        <v>104</v>
      </c>
      <c r="D537" s="1586">
        <f t="shared" ref="D537:D553" si="30">AE5</f>
        <v>3</v>
      </c>
      <c r="E537" s="1084"/>
    </row>
    <row r="538" spans="1:5" s="1" customFormat="1" x14ac:dyDescent="0.2">
      <c r="A538" s="1927"/>
      <c r="B538" s="1926"/>
      <c r="C538" s="119" t="s">
        <v>22</v>
      </c>
      <c r="D538" s="1586">
        <f t="shared" si="30"/>
        <v>7.3</v>
      </c>
      <c r="E538" s="1084"/>
    </row>
    <row r="539" spans="1:5" s="1" customFormat="1" x14ac:dyDescent="0.2">
      <c r="A539" s="1927"/>
      <c r="B539" s="1926"/>
      <c r="C539" s="118" t="s">
        <v>23</v>
      </c>
      <c r="D539" s="1586">
        <f t="shared" si="30"/>
        <v>160</v>
      </c>
      <c r="E539" s="1084"/>
    </row>
    <row r="540" spans="1:5" s="1" customFormat="1" x14ac:dyDescent="0.2">
      <c r="A540" s="1927"/>
      <c r="B540" s="1926"/>
      <c r="C540" s="164" t="s">
        <v>567</v>
      </c>
      <c r="D540" s="1586" t="str">
        <f t="shared" si="30"/>
        <v>-</v>
      </c>
      <c r="E540" s="1084"/>
    </row>
    <row r="541" spans="1:5" s="1" customFormat="1" x14ac:dyDescent="0.2">
      <c r="A541" s="1927"/>
      <c r="B541" s="1926"/>
      <c r="C541" s="164" t="s">
        <v>105</v>
      </c>
      <c r="D541" s="1586" t="str">
        <f t="shared" si="30"/>
        <v>-</v>
      </c>
      <c r="E541" s="1084"/>
    </row>
    <row r="542" spans="1:5" s="1" customFormat="1" x14ac:dyDescent="0.2">
      <c r="A542" s="1927"/>
      <c r="B542" s="1926"/>
      <c r="C542" s="118" t="s">
        <v>24</v>
      </c>
      <c r="D542" s="1586">
        <f t="shared" si="30"/>
        <v>170</v>
      </c>
      <c r="E542" s="1084"/>
    </row>
    <row r="543" spans="1:5" s="1" customFormat="1" x14ac:dyDescent="0.2">
      <c r="A543" s="1927"/>
      <c r="B543" s="1926"/>
      <c r="C543" s="118" t="s">
        <v>25</v>
      </c>
      <c r="D543" s="1586">
        <f t="shared" si="30"/>
        <v>100</v>
      </c>
      <c r="E543" s="1084"/>
    </row>
    <row r="544" spans="1:5" s="1" customFormat="1" x14ac:dyDescent="0.2">
      <c r="A544" s="1927"/>
      <c r="B544" s="1926"/>
      <c r="C544" s="120" t="s">
        <v>26</v>
      </c>
      <c r="D544" s="1586" t="str">
        <f t="shared" si="30"/>
        <v>-</v>
      </c>
      <c r="E544" s="1084"/>
    </row>
    <row r="545" spans="1:5" s="1" customFormat="1" x14ac:dyDescent="0.2">
      <c r="A545" s="1927"/>
      <c r="B545" s="1926"/>
      <c r="C545" s="121" t="s">
        <v>27</v>
      </c>
      <c r="D545" s="1586">
        <f t="shared" si="30"/>
        <v>29</v>
      </c>
      <c r="E545" s="1084"/>
    </row>
    <row r="546" spans="1:5" s="1" customFormat="1" x14ac:dyDescent="0.2">
      <c r="A546" s="1927"/>
      <c r="B546" s="1926"/>
      <c r="C546" s="122" t="s">
        <v>28</v>
      </c>
      <c r="D546" s="1586">
        <f t="shared" si="30"/>
        <v>24</v>
      </c>
      <c r="E546" s="1084"/>
    </row>
    <row r="547" spans="1:5" s="1" customFormat="1" x14ac:dyDescent="0.2">
      <c r="A547" s="1927"/>
      <c r="B547" s="1926"/>
      <c r="C547" s="122" t="s">
        <v>106</v>
      </c>
      <c r="D547" s="1586">
        <f t="shared" si="30"/>
        <v>5.5</v>
      </c>
      <c r="E547" s="1084"/>
    </row>
    <row r="548" spans="1:5" s="1" customFormat="1" x14ac:dyDescent="0.2">
      <c r="A548" s="1927"/>
      <c r="B548" s="1926"/>
      <c r="C548" s="122" t="s">
        <v>29</v>
      </c>
      <c r="D548" s="1586" t="str">
        <f t="shared" si="30"/>
        <v>-</v>
      </c>
      <c r="E548" s="1084"/>
    </row>
    <row r="549" spans="1:5" s="1" customFormat="1" x14ac:dyDescent="0.2">
      <c r="A549" s="1927"/>
      <c r="B549" s="1926"/>
      <c r="C549" s="123" t="s">
        <v>30</v>
      </c>
      <c r="D549" s="1586" t="str">
        <f t="shared" si="30"/>
        <v>-</v>
      </c>
      <c r="E549" s="1084"/>
    </row>
    <row r="550" spans="1:5" s="1" customFormat="1" x14ac:dyDescent="0.2">
      <c r="A550" s="1927"/>
      <c r="B550" s="1926"/>
      <c r="C550" s="124" t="s">
        <v>31</v>
      </c>
      <c r="D550" s="1586">
        <f t="shared" si="30"/>
        <v>2.5</v>
      </c>
      <c r="E550" s="1084"/>
    </row>
    <row r="551" spans="1:5" s="1" customFormat="1" x14ac:dyDescent="0.2">
      <c r="A551" s="1927"/>
      <c r="B551" s="1926"/>
      <c r="C551" s="123" t="s">
        <v>107</v>
      </c>
      <c r="D551" s="1586" t="str">
        <f t="shared" si="30"/>
        <v>-</v>
      </c>
      <c r="E551" s="1084"/>
    </row>
    <row r="552" spans="1:5" s="1" customFormat="1" x14ac:dyDescent="0.2">
      <c r="A552" s="1927"/>
      <c r="B552" s="1926"/>
      <c r="C552" s="125" t="s">
        <v>32</v>
      </c>
      <c r="D552" s="1586" t="str">
        <f t="shared" si="30"/>
        <v>-</v>
      </c>
      <c r="E552" s="1084"/>
    </row>
    <row r="553" spans="1:5" s="1" customFormat="1" ht="13.5" thickBot="1" x14ac:dyDescent="0.25">
      <c r="A553" s="1927"/>
      <c r="B553" s="1926"/>
      <c r="C553" s="126" t="s">
        <v>108</v>
      </c>
      <c r="D553" s="1586" t="str">
        <f t="shared" si="30"/>
        <v>-</v>
      </c>
      <c r="E553" s="1084"/>
    </row>
    <row r="554" spans="1:5" s="1" customFormat="1" ht="13.5" customHeight="1" x14ac:dyDescent="0.2">
      <c r="A554" s="1927" t="s">
        <v>181</v>
      </c>
      <c r="B554" s="1926" t="s">
        <v>207</v>
      </c>
      <c r="C554" s="117" t="s">
        <v>20</v>
      </c>
      <c r="D554" s="1585" t="str">
        <f>AF4</f>
        <v>-</v>
      </c>
      <c r="E554" s="1084"/>
    </row>
    <row r="555" spans="1:5" s="1" customFormat="1" x14ac:dyDescent="0.2">
      <c r="A555" s="1927"/>
      <c r="B555" s="1926"/>
      <c r="C555" s="118" t="s">
        <v>104</v>
      </c>
      <c r="D555" s="1586">
        <f t="shared" ref="D555:D571" si="31">AF5</f>
        <v>4.5</v>
      </c>
      <c r="E555" s="1084"/>
    </row>
    <row r="556" spans="1:5" s="1" customFormat="1" x14ac:dyDescent="0.2">
      <c r="A556" s="1927"/>
      <c r="B556" s="1926"/>
      <c r="C556" s="119" t="s">
        <v>22</v>
      </c>
      <c r="D556" s="1586">
        <f t="shared" si="31"/>
        <v>7.1</v>
      </c>
      <c r="E556" s="1084"/>
    </row>
    <row r="557" spans="1:5" s="1" customFormat="1" x14ac:dyDescent="0.2">
      <c r="A557" s="1927"/>
      <c r="B557" s="1926"/>
      <c r="C557" s="118" t="s">
        <v>23</v>
      </c>
      <c r="D557" s="1586">
        <f t="shared" si="31"/>
        <v>99</v>
      </c>
      <c r="E557" s="1084"/>
    </row>
    <row r="558" spans="1:5" s="1" customFormat="1" x14ac:dyDescent="0.2">
      <c r="A558" s="1927"/>
      <c r="B558" s="1926"/>
      <c r="C558" s="164" t="s">
        <v>565</v>
      </c>
      <c r="D558" s="1586" t="str">
        <f t="shared" si="31"/>
        <v>-</v>
      </c>
      <c r="E558" s="1084"/>
    </row>
    <row r="559" spans="1:5" s="1" customFormat="1" x14ac:dyDescent="0.2">
      <c r="A559" s="1927"/>
      <c r="B559" s="1926"/>
      <c r="C559" s="164" t="s">
        <v>105</v>
      </c>
      <c r="D559" s="1586">
        <f t="shared" si="31"/>
        <v>61</v>
      </c>
      <c r="E559" s="1084"/>
    </row>
    <row r="560" spans="1:5" s="1" customFormat="1" x14ac:dyDescent="0.2">
      <c r="A560" s="1927"/>
      <c r="B560" s="1926"/>
      <c r="C560" s="118" t="s">
        <v>24</v>
      </c>
      <c r="D560" s="1586">
        <f t="shared" si="31"/>
        <v>55</v>
      </c>
      <c r="E560" s="1084"/>
    </row>
    <row r="561" spans="1:5" s="1" customFormat="1" x14ac:dyDescent="0.2">
      <c r="A561" s="1927"/>
      <c r="B561" s="1926"/>
      <c r="C561" s="118" t="s">
        <v>25</v>
      </c>
      <c r="D561" s="1586">
        <f t="shared" si="31"/>
        <v>73</v>
      </c>
      <c r="E561" s="1084"/>
    </row>
    <row r="562" spans="1:5" s="1" customFormat="1" x14ac:dyDescent="0.2">
      <c r="A562" s="1927"/>
      <c r="B562" s="1926"/>
      <c r="C562" s="120" t="s">
        <v>26</v>
      </c>
      <c r="D562" s="1586" t="str">
        <f t="shared" si="31"/>
        <v>-</v>
      </c>
      <c r="E562" s="1084"/>
    </row>
    <row r="563" spans="1:5" s="1" customFormat="1" x14ac:dyDescent="0.2">
      <c r="A563" s="1927"/>
      <c r="B563" s="1926"/>
      <c r="C563" s="121" t="s">
        <v>27</v>
      </c>
      <c r="D563" s="1586">
        <f t="shared" si="31"/>
        <v>33</v>
      </c>
      <c r="E563" s="1084"/>
    </row>
    <row r="564" spans="1:5" s="1" customFormat="1" x14ac:dyDescent="0.2">
      <c r="A564" s="1927"/>
      <c r="B564" s="1926"/>
      <c r="C564" s="122" t="s">
        <v>28</v>
      </c>
      <c r="D564" s="1586">
        <f t="shared" si="31"/>
        <v>27</v>
      </c>
      <c r="E564" s="1084"/>
    </row>
    <row r="565" spans="1:5" s="1" customFormat="1" x14ac:dyDescent="0.2">
      <c r="A565" s="1927"/>
      <c r="B565" s="1926"/>
      <c r="C565" s="122" t="s">
        <v>106</v>
      </c>
      <c r="D565" s="1586">
        <f t="shared" si="31"/>
        <v>6.5</v>
      </c>
      <c r="E565" s="1084"/>
    </row>
    <row r="566" spans="1:5" s="1" customFormat="1" x14ac:dyDescent="0.2">
      <c r="A566" s="1927"/>
      <c r="B566" s="1926"/>
      <c r="C566" s="122" t="s">
        <v>29</v>
      </c>
      <c r="D566" s="1586" t="str">
        <f t="shared" si="31"/>
        <v>-</v>
      </c>
      <c r="E566" s="1084"/>
    </row>
    <row r="567" spans="1:5" s="1" customFormat="1" x14ac:dyDescent="0.2">
      <c r="A567" s="1927"/>
      <c r="B567" s="1926"/>
      <c r="C567" s="123" t="s">
        <v>30</v>
      </c>
      <c r="D567" s="1586" t="str">
        <f t="shared" si="31"/>
        <v>-</v>
      </c>
      <c r="E567" s="1084"/>
    </row>
    <row r="568" spans="1:5" s="1" customFormat="1" x14ac:dyDescent="0.2">
      <c r="A568" s="1927"/>
      <c r="B568" s="1926"/>
      <c r="C568" s="124" t="s">
        <v>31</v>
      </c>
      <c r="D568" s="1586">
        <f t="shared" si="31"/>
        <v>2.9</v>
      </c>
      <c r="E568" s="1084"/>
    </row>
    <row r="569" spans="1:5" s="1" customFormat="1" x14ac:dyDescent="0.2">
      <c r="A569" s="1927"/>
      <c r="B569" s="1926"/>
      <c r="C569" s="123" t="s">
        <v>107</v>
      </c>
      <c r="D569" s="1586">
        <f t="shared" si="31"/>
        <v>1.8</v>
      </c>
      <c r="E569" s="1084"/>
    </row>
    <row r="570" spans="1:5" s="1" customFormat="1" x14ac:dyDescent="0.2">
      <c r="A570" s="1927"/>
      <c r="B570" s="1926"/>
      <c r="C570" s="125" t="s">
        <v>32</v>
      </c>
      <c r="D570" s="1586">
        <f t="shared" si="31"/>
        <v>160</v>
      </c>
      <c r="E570" s="1084"/>
    </row>
    <row r="571" spans="1:5" s="1" customFormat="1" ht="13.5" thickBot="1" x14ac:dyDescent="0.25">
      <c r="A571" s="1927"/>
      <c r="B571" s="1926"/>
      <c r="C571" s="126" t="s">
        <v>108</v>
      </c>
      <c r="D571" s="1586" t="str">
        <f t="shared" si="31"/>
        <v>&lt;5.0</v>
      </c>
      <c r="E571" s="1084"/>
    </row>
    <row r="572" spans="1:5" s="1" customFormat="1" ht="13.5" customHeight="1" x14ac:dyDescent="0.2">
      <c r="A572" s="1927" t="s">
        <v>181</v>
      </c>
      <c r="B572" s="1926" t="s">
        <v>208</v>
      </c>
      <c r="C572" s="117" t="s">
        <v>20</v>
      </c>
      <c r="D572" s="1585" t="str">
        <f>AG4</f>
        <v>-</v>
      </c>
      <c r="E572" s="1084"/>
    </row>
    <row r="573" spans="1:5" s="1" customFormat="1" x14ac:dyDescent="0.2">
      <c r="A573" s="1927"/>
      <c r="B573" s="1926"/>
      <c r="C573" s="118" t="s">
        <v>104</v>
      </c>
      <c r="D573" s="1586" t="str">
        <f t="shared" ref="D573:D589" si="32">AG5</f>
        <v>100&lt;</v>
      </c>
      <c r="E573" s="1084"/>
    </row>
    <row r="574" spans="1:5" s="1" customFormat="1" x14ac:dyDescent="0.2">
      <c r="A574" s="1927"/>
      <c r="B574" s="1926"/>
      <c r="C574" s="119" t="s">
        <v>22</v>
      </c>
      <c r="D574" s="1586">
        <f t="shared" si="32"/>
        <v>6.7</v>
      </c>
      <c r="E574" s="1084"/>
    </row>
    <row r="575" spans="1:5" s="1" customFormat="1" x14ac:dyDescent="0.2">
      <c r="A575" s="1927"/>
      <c r="B575" s="1926"/>
      <c r="C575" s="118" t="s">
        <v>23</v>
      </c>
      <c r="D575" s="1586">
        <f t="shared" si="32"/>
        <v>3.5</v>
      </c>
      <c r="E575" s="1084"/>
    </row>
    <row r="576" spans="1:5" s="1" customFormat="1" x14ac:dyDescent="0.2">
      <c r="A576" s="1927"/>
      <c r="B576" s="1926"/>
      <c r="C576" s="164" t="s">
        <v>565</v>
      </c>
      <c r="D576" s="1586">
        <f t="shared" si="32"/>
        <v>1.1000000000000001</v>
      </c>
      <c r="E576" s="1084"/>
    </row>
    <row r="577" spans="1:5" s="1" customFormat="1" x14ac:dyDescent="0.2">
      <c r="A577" s="1927"/>
      <c r="B577" s="1926"/>
      <c r="C577" s="164" t="s">
        <v>105</v>
      </c>
      <c r="D577" s="1586" t="str">
        <f t="shared" si="32"/>
        <v>-</v>
      </c>
      <c r="E577" s="1084"/>
    </row>
    <row r="578" spans="1:5" s="1" customFormat="1" x14ac:dyDescent="0.2">
      <c r="A578" s="1927"/>
      <c r="B578" s="1926"/>
      <c r="C578" s="118" t="s">
        <v>24</v>
      </c>
      <c r="D578" s="1586">
        <f t="shared" si="32"/>
        <v>2</v>
      </c>
      <c r="E578" s="1084"/>
    </row>
    <row r="579" spans="1:5" s="1" customFormat="1" x14ac:dyDescent="0.2">
      <c r="A579" s="1927"/>
      <c r="B579" s="1926"/>
      <c r="C579" s="118" t="s">
        <v>25</v>
      </c>
      <c r="D579" s="1586">
        <f t="shared" si="32"/>
        <v>6.1</v>
      </c>
      <c r="E579" s="1084"/>
    </row>
    <row r="580" spans="1:5" s="1" customFormat="1" x14ac:dyDescent="0.2">
      <c r="A580" s="1927"/>
      <c r="B580" s="1926"/>
      <c r="C580" s="120" t="s">
        <v>26</v>
      </c>
      <c r="D580" s="1586" t="str">
        <f t="shared" si="32"/>
        <v>-</v>
      </c>
      <c r="E580" s="1084"/>
    </row>
    <row r="581" spans="1:5" s="1" customFormat="1" x14ac:dyDescent="0.2">
      <c r="A581" s="1927"/>
      <c r="B581" s="1926"/>
      <c r="C581" s="121" t="s">
        <v>27</v>
      </c>
      <c r="D581" s="1586">
        <f t="shared" si="32"/>
        <v>5.8</v>
      </c>
      <c r="E581" s="1084"/>
    </row>
    <row r="582" spans="1:5" s="1" customFormat="1" x14ac:dyDescent="0.2">
      <c r="A582" s="1927"/>
      <c r="B582" s="1926"/>
      <c r="C582" s="122" t="s">
        <v>28</v>
      </c>
      <c r="D582" s="1586">
        <f t="shared" si="32"/>
        <v>0.1</v>
      </c>
      <c r="E582" s="1084"/>
    </row>
    <row r="583" spans="1:5" s="1" customFormat="1" x14ac:dyDescent="0.2">
      <c r="A583" s="1927"/>
      <c r="B583" s="1926"/>
      <c r="C583" s="122" t="s">
        <v>106</v>
      </c>
      <c r="D583" s="1586">
        <f t="shared" si="32"/>
        <v>0.6</v>
      </c>
      <c r="E583" s="1084"/>
    </row>
    <row r="584" spans="1:5" s="1" customFormat="1" x14ac:dyDescent="0.2">
      <c r="A584" s="1927"/>
      <c r="B584" s="1926"/>
      <c r="C584" s="122" t="s">
        <v>29</v>
      </c>
      <c r="D584" s="1586" t="str">
        <f t="shared" si="32"/>
        <v>&lt;0.1</v>
      </c>
      <c r="E584" s="1084"/>
    </row>
    <row r="585" spans="1:5" s="1" customFormat="1" x14ac:dyDescent="0.2">
      <c r="A585" s="1927"/>
      <c r="B585" s="1926"/>
      <c r="C585" s="123" t="s">
        <v>30</v>
      </c>
      <c r="D585" s="1586">
        <f t="shared" si="32"/>
        <v>5.0999999999999996</v>
      </c>
      <c r="E585" s="1084"/>
    </row>
    <row r="586" spans="1:5" s="1" customFormat="1" x14ac:dyDescent="0.2">
      <c r="A586" s="1927"/>
      <c r="B586" s="1926"/>
      <c r="C586" s="124" t="s">
        <v>31</v>
      </c>
      <c r="D586" s="1586">
        <f t="shared" si="32"/>
        <v>0.14000000000000001</v>
      </c>
      <c r="E586" s="1084"/>
    </row>
    <row r="587" spans="1:5" s="1" customFormat="1" x14ac:dyDescent="0.2">
      <c r="A587" s="1927"/>
      <c r="B587" s="1926"/>
      <c r="C587" s="123" t="s">
        <v>107</v>
      </c>
      <c r="D587" s="1586">
        <f t="shared" si="32"/>
        <v>0.04</v>
      </c>
      <c r="E587" s="1084"/>
    </row>
    <row r="588" spans="1:5" s="1" customFormat="1" x14ac:dyDescent="0.2">
      <c r="A588" s="1927"/>
      <c r="B588" s="1926"/>
      <c r="C588" s="125" t="s">
        <v>32</v>
      </c>
      <c r="D588" s="1586" t="str">
        <f t="shared" si="32"/>
        <v>-</v>
      </c>
      <c r="E588" s="1084"/>
    </row>
    <row r="589" spans="1:5" s="1" customFormat="1" ht="13.5" thickBot="1" x14ac:dyDescent="0.25">
      <c r="A589" s="1927"/>
      <c r="B589" s="1926"/>
      <c r="C589" s="126" t="s">
        <v>108</v>
      </c>
      <c r="D589" s="1586" t="str">
        <f t="shared" si="32"/>
        <v>-</v>
      </c>
      <c r="E589" s="1084"/>
    </row>
    <row r="590" spans="1:5" s="1" customFormat="1" ht="13.5" customHeight="1" x14ac:dyDescent="0.2">
      <c r="A590" s="1927" t="s">
        <v>181</v>
      </c>
      <c r="B590" s="1926" t="s">
        <v>209</v>
      </c>
      <c r="C590" s="117" t="s">
        <v>20</v>
      </c>
      <c r="D590" s="1585" t="str">
        <f>AH4</f>
        <v>-</v>
      </c>
      <c r="E590" s="1084"/>
    </row>
    <row r="591" spans="1:5" s="1" customFormat="1" x14ac:dyDescent="0.2">
      <c r="A591" s="1927"/>
      <c r="B591" s="1926"/>
      <c r="C591" s="118" t="s">
        <v>104</v>
      </c>
      <c r="D591" s="1586">
        <f t="shared" ref="D591:D607" si="33">AH5</f>
        <v>4.5</v>
      </c>
      <c r="E591" s="1084"/>
    </row>
    <row r="592" spans="1:5" s="1" customFormat="1" x14ac:dyDescent="0.2">
      <c r="A592" s="1927"/>
      <c r="B592" s="1926"/>
      <c r="C592" s="119" t="s">
        <v>22</v>
      </c>
      <c r="D592" s="1586">
        <f t="shared" si="33"/>
        <v>6.9</v>
      </c>
      <c r="E592" s="1084"/>
    </row>
    <row r="593" spans="1:5" s="1" customFormat="1" x14ac:dyDescent="0.2">
      <c r="A593" s="1927"/>
      <c r="B593" s="1926"/>
      <c r="C593" s="118" t="s">
        <v>23</v>
      </c>
      <c r="D593" s="1586">
        <f t="shared" si="33"/>
        <v>110</v>
      </c>
      <c r="E593" s="1084"/>
    </row>
    <row r="594" spans="1:5" s="1" customFormat="1" x14ac:dyDescent="0.2">
      <c r="A594" s="1927"/>
      <c r="B594" s="1926"/>
      <c r="C594" s="164" t="s">
        <v>565</v>
      </c>
      <c r="D594" s="1586" t="str">
        <f t="shared" si="33"/>
        <v>-</v>
      </c>
      <c r="E594" s="1084"/>
    </row>
    <row r="595" spans="1:5" s="1" customFormat="1" x14ac:dyDescent="0.2">
      <c r="A595" s="1927"/>
      <c r="B595" s="1926"/>
      <c r="C595" s="164" t="s">
        <v>105</v>
      </c>
      <c r="D595" s="1586">
        <f t="shared" si="33"/>
        <v>75</v>
      </c>
      <c r="E595" s="1084"/>
    </row>
    <row r="596" spans="1:5" s="1" customFormat="1" x14ac:dyDescent="0.2">
      <c r="A596" s="1927"/>
      <c r="B596" s="1926"/>
      <c r="C596" s="118" t="s">
        <v>24</v>
      </c>
      <c r="D596" s="1586">
        <f t="shared" si="33"/>
        <v>57</v>
      </c>
      <c r="E596" s="1084"/>
    </row>
    <row r="597" spans="1:5" s="1" customFormat="1" x14ac:dyDescent="0.2">
      <c r="A597" s="1927"/>
      <c r="B597" s="1926"/>
      <c r="C597" s="118" t="s">
        <v>25</v>
      </c>
      <c r="D597" s="1586">
        <f t="shared" si="33"/>
        <v>76</v>
      </c>
      <c r="E597" s="1084"/>
    </row>
    <row r="598" spans="1:5" s="1" customFormat="1" x14ac:dyDescent="0.2">
      <c r="A598" s="1927"/>
      <c r="B598" s="1926"/>
      <c r="C598" s="120" t="s">
        <v>26</v>
      </c>
      <c r="D598" s="1586" t="str">
        <f t="shared" si="33"/>
        <v>-</v>
      </c>
      <c r="E598" s="1084"/>
    </row>
    <row r="599" spans="1:5" s="1" customFormat="1" x14ac:dyDescent="0.2">
      <c r="A599" s="1927"/>
      <c r="B599" s="1926"/>
      <c r="C599" s="121" t="s">
        <v>27</v>
      </c>
      <c r="D599" s="1586">
        <f t="shared" si="33"/>
        <v>34</v>
      </c>
      <c r="E599" s="1084"/>
    </row>
    <row r="600" spans="1:5" s="1" customFormat="1" x14ac:dyDescent="0.2">
      <c r="A600" s="1927"/>
      <c r="B600" s="1926"/>
      <c r="C600" s="122" t="s">
        <v>28</v>
      </c>
      <c r="D600" s="1586">
        <f t="shared" si="33"/>
        <v>28</v>
      </c>
      <c r="E600" s="1084"/>
    </row>
    <row r="601" spans="1:5" s="1" customFormat="1" x14ac:dyDescent="0.2">
      <c r="A601" s="1927"/>
      <c r="B601" s="1926"/>
      <c r="C601" s="122" t="s">
        <v>106</v>
      </c>
      <c r="D601" s="1586">
        <f t="shared" si="33"/>
        <v>6.1</v>
      </c>
      <c r="E601" s="1084"/>
    </row>
    <row r="602" spans="1:5" s="1" customFormat="1" x14ac:dyDescent="0.2">
      <c r="A602" s="1927"/>
      <c r="B602" s="1926"/>
      <c r="C602" s="122" t="s">
        <v>29</v>
      </c>
      <c r="D602" s="1586" t="str">
        <f t="shared" si="33"/>
        <v>-</v>
      </c>
      <c r="E602" s="1084"/>
    </row>
    <row r="603" spans="1:5" s="1" customFormat="1" x14ac:dyDescent="0.2">
      <c r="A603" s="1927"/>
      <c r="B603" s="1926"/>
      <c r="C603" s="123" t="s">
        <v>30</v>
      </c>
      <c r="D603" s="1586" t="str">
        <f t="shared" si="33"/>
        <v>-</v>
      </c>
      <c r="E603" s="1084"/>
    </row>
    <row r="604" spans="1:5" s="1" customFormat="1" x14ac:dyDescent="0.2">
      <c r="A604" s="1927"/>
      <c r="B604" s="1926"/>
      <c r="C604" s="124" t="s">
        <v>31</v>
      </c>
      <c r="D604" s="1586">
        <f t="shared" si="33"/>
        <v>3.5</v>
      </c>
      <c r="E604" s="1084"/>
    </row>
    <row r="605" spans="1:5" s="1" customFormat="1" x14ac:dyDescent="0.2">
      <c r="A605" s="1927"/>
      <c r="B605" s="1926"/>
      <c r="C605" s="123" t="s">
        <v>107</v>
      </c>
      <c r="D605" s="1586">
        <f t="shared" si="33"/>
        <v>2.1</v>
      </c>
      <c r="E605" s="1084"/>
    </row>
    <row r="606" spans="1:5" s="1" customFormat="1" x14ac:dyDescent="0.2">
      <c r="A606" s="1927"/>
      <c r="B606" s="1926"/>
      <c r="C606" s="125" t="s">
        <v>32</v>
      </c>
      <c r="D606" s="1586">
        <f t="shared" si="33"/>
        <v>160</v>
      </c>
      <c r="E606" s="1084"/>
    </row>
    <row r="607" spans="1:5" s="1" customFormat="1" ht="13.5" thickBot="1" x14ac:dyDescent="0.25">
      <c r="A607" s="1927"/>
      <c r="B607" s="1926"/>
      <c r="C607" s="126" t="s">
        <v>108</v>
      </c>
      <c r="D607" s="1586" t="str">
        <f t="shared" si="33"/>
        <v>&lt;5.0</v>
      </c>
      <c r="E607" s="1084"/>
    </row>
    <row r="608" spans="1:5" s="1" customFormat="1" ht="13.5" customHeight="1" x14ac:dyDescent="0.2">
      <c r="A608" s="1927" t="s">
        <v>181</v>
      </c>
      <c r="B608" s="1926" t="s">
        <v>210</v>
      </c>
      <c r="C608" s="117" t="s">
        <v>20</v>
      </c>
      <c r="D608" s="1585" t="str">
        <f>AI4</f>
        <v>-</v>
      </c>
      <c r="E608" s="1084"/>
    </row>
    <row r="609" spans="1:5" s="1" customFormat="1" x14ac:dyDescent="0.2">
      <c r="A609" s="1927"/>
      <c r="B609" s="1926"/>
      <c r="C609" s="118" t="s">
        <v>104</v>
      </c>
      <c r="D609" s="1586" t="str">
        <f t="shared" ref="D609:D625" si="34">AI5</f>
        <v>100&lt;</v>
      </c>
      <c r="E609" s="1084"/>
    </row>
    <row r="610" spans="1:5" s="1" customFormat="1" x14ac:dyDescent="0.2">
      <c r="A610" s="1927"/>
      <c r="B610" s="1926"/>
      <c r="C610" s="119" t="s">
        <v>22</v>
      </c>
      <c r="D610" s="1586">
        <f t="shared" si="34"/>
        <v>7</v>
      </c>
      <c r="E610" s="1084"/>
    </row>
    <row r="611" spans="1:5" s="1" customFormat="1" x14ac:dyDescent="0.2">
      <c r="A611" s="1927"/>
      <c r="B611" s="1926"/>
      <c r="C611" s="118" t="s">
        <v>23</v>
      </c>
      <c r="D611" s="1586">
        <f t="shared" si="34"/>
        <v>3.8</v>
      </c>
      <c r="E611" s="1084"/>
    </row>
    <row r="612" spans="1:5" s="1" customFormat="1" x14ac:dyDescent="0.2">
      <c r="A612" s="1927"/>
      <c r="B612" s="1926"/>
      <c r="C612" s="164" t="s">
        <v>565</v>
      </c>
      <c r="D612" s="1586">
        <f t="shared" si="34"/>
        <v>1.6</v>
      </c>
      <c r="E612" s="1084"/>
    </row>
    <row r="613" spans="1:5" s="1" customFormat="1" x14ac:dyDescent="0.2">
      <c r="A613" s="1927"/>
      <c r="B613" s="1926"/>
      <c r="C613" s="164" t="s">
        <v>105</v>
      </c>
      <c r="D613" s="1586" t="str">
        <f t="shared" si="34"/>
        <v>-</v>
      </c>
      <c r="E613" s="1084"/>
    </row>
    <row r="614" spans="1:5" s="1" customFormat="1" x14ac:dyDescent="0.2">
      <c r="A614" s="1927"/>
      <c r="B614" s="1926"/>
      <c r="C614" s="118" t="s">
        <v>24</v>
      </c>
      <c r="D614" s="1586">
        <f t="shared" si="34"/>
        <v>2</v>
      </c>
      <c r="E614" s="1084"/>
    </row>
    <row r="615" spans="1:5" s="1" customFormat="1" x14ac:dyDescent="0.2">
      <c r="A615" s="1927"/>
      <c r="B615" s="1926"/>
      <c r="C615" s="118" t="s">
        <v>25</v>
      </c>
      <c r="D615" s="1586">
        <f t="shared" si="34"/>
        <v>6.7</v>
      </c>
      <c r="E615" s="1084"/>
    </row>
    <row r="616" spans="1:5" s="1" customFormat="1" x14ac:dyDescent="0.2">
      <c r="A616" s="1927"/>
      <c r="B616" s="1926"/>
      <c r="C616" s="120" t="s">
        <v>26</v>
      </c>
      <c r="D616" s="1586" t="str">
        <f t="shared" si="34"/>
        <v>-</v>
      </c>
      <c r="E616" s="1084"/>
    </row>
    <row r="617" spans="1:5" s="1" customFormat="1" x14ac:dyDescent="0.2">
      <c r="A617" s="1927"/>
      <c r="B617" s="1926"/>
      <c r="C617" s="121" t="s">
        <v>27</v>
      </c>
      <c r="D617" s="1586">
        <f t="shared" si="34"/>
        <v>5.9</v>
      </c>
      <c r="E617" s="1084"/>
    </row>
    <row r="618" spans="1:5" s="1" customFormat="1" x14ac:dyDescent="0.2">
      <c r="A618" s="1927"/>
      <c r="B618" s="1926"/>
      <c r="C618" s="122" t="s">
        <v>28</v>
      </c>
      <c r="D618" s="1586" t="str">
        <f t="shared" si="34"/>
        <v>&lt;0.1</v>
      </c>
      <c r="E618" s="1084"/>
    </row>
    <row r="619" spans="1:5" s="1" customFormat="1" x14ac:dyDescent="0.2">
      <c r="A619" s="1927"/>
      <c r="B619" s="1926"/>
      <c r="C619" s="122" t="s">
        <v>106</v>
      </c>
      <c r="D619" s="1586">
        <f t="shared" si="34"/>
        <v>0.7</v>
      </c>
      <c r="E619" s="1084"/>
    </row>
    <row r="620" spans="1:5" s="1" customFormat="1" x14ac:dyDescent="0.2">
      <c r="A620" s="1927"/>
      <c r="B620" s="1926"/>
      <c r="C620" s="122" t="s">
        <v>29</v>
      </c>
      <c r="D620" s="1586" t="str">
        <f t="shared" si="34"/>
        <v>&lt;0.1</v>
      </c>
      <c r="E620" s="1084"/>
    </row>
    <row r="621" spans="1:5" s="1" customFormat="1" x14ac:dyDescent="0.2">
      <c r="A621" s="1927"/>
      <c r="B621" s="1926"/>
      <c r="C621" s="123" t="s">
        <v>30</v>
      </c>
      <c r="D621" s="1586">
        <f t="shared" si="34"/>
        <v>5.2</v>
      </c>
      <c r="E621" s="1084"/>
    </row>
    <row r="622" spans="1:5" s="1" customFormat="1" x14ac:dyDescent="0.2">
      <c r="A622" s="1927"/>
      <c r="B622" s="1926"/>
      <c r="C622" s="124" t="s">
        <v>31</v>
      </c>
      <c r="D622" s="1586">
        <f t="shared" si="34"/>
        <v>0.25</v>
      </c>
      <c r="E622" s="1084"/>
    </row>
    <row r="623" spans="1:5" s="1" customFormat="1" x14ac:dyDescent="0.2">
      <c r="A623" s="1927"/>
      <c r="B623" s="1926"/>
      <c r="C623" s="123" t="s">
        <v>107</v>
      </c>
      <c r="D623" s="1586">
        <f t="shared" si="34"/>
        <v>0.11</v>
      </c>
      <c r="E623" s="1084"/>
    </row>
    <row r="624" spans="1:5" s="1" customFormat="1" x14ac:dyDescent="0.2">
      <c r="A624" s="1927"/>
      <c r="B624" s="1926"/>
      <c r="C624" s="125" t="s">
        <v>32</v>
      </c>
      <c r="D624" s="1586" t="str">
        <f t="shared" si="34"/>
        <v>-</v>
      </c>
      <c r="E624" s="1084"/>
    </row>
    <row r="625" spans="1:5" s="1" customFormat="1" ht="13.5" thickBot="1" x14ac:dyDescent="0.25">
      <c r="A625" s="1927"/>
      <c r="B625" s="1926"/>
      <c r="C625" s="126" t="s">
        <v>108</v>
      </c>
      <c r="D625" s="1586" t="str">
        <f t="shared" si="34"/>
        <v>-</v>
      </c>
      <c r="E625" s="1084"/>
    </row>
    <row r="626" spans="1:5" s="1" customFormat="1" ht="13.5" customHeight="1" x14ac:dyDescent="0.2">
      <c r="A626" s="1927" t="s">
        <v>181</v>
      </c>
      <c r="B626" s="1926" t="s">
        <v>211</v>
      </c>
      <c r="C626" s="117" t="s">
        <v>20</v>
      </c>
      <c r="D626" s="1585" t="str">
        <f>AJ4</f>
        <v>-</v>
      </c>
      <c r="E626" s="1084"/>
    </row>
    <row r="627" spans="1:5" s="1" customFormat="1" x14ac:dyDescent="0.2">
      <c r="A627" s="1927"/>
      <c r="B627" s="1926"/>
      <c r="C627" s="118" t="s">
        <v>104</v>
      </c>
      <c r="D627" s="1586">
        <f t="shared" ref="D627:D643" si="35">AJ5</f>
        <v>3</v>
      </c>
      <c r="E627" s="1084"/>
    </row>
    <row r="628" spans="1:5" s="1" customFormat="1" x14ac:dyDescent="0.2">
      <c r="A628" s="1927"/>
      <c r="B628" s="1926"/>
      <c r="C628" s="119" t="s">
        <v>22</v>
      </c>
      <c r="D628" s="1586">
        <f t="shared" si="35"/>
        <v>7.1</v>
      </c>
      <c r="E628" s="1084"/>
    </row>
    <row r="629" spans="1:5" s="1" customFormat="1" x14ac:dyDescent="0.2">
      <c r="A629" s="1927"/>
      <c r="B629" s="1926"/>
      <c r="C629" s="118" t="s">
        <v>23</v>
      </c>
      <c r="D629" s="1586">
        <f t="shared" si="35"/>
        <v>160</v>
      </c>
      <c r="E629" s="1084"/>
    </row>
    <row r="630" spans="1:5" s="1" customFormat="1" x14ac:dyDescent="0.2">
      <c r="A630" s="1927"/>
      <c r="B630" s="1926"/>
      <c r="C630" s="164" t="s">
        <v>565</v>
      </c>
      <c r="D630" s="1586" t="str">
        <f t="shared" si="35"/>
        <v>-</v>
      </c>
      <c r="E630" s="1084"/>
    </row>
    <row r="631" spans="1:5" s="1" customFormat="1" x14ac:dyDescent="0.2">
      <c r="A631" s="1927"/>
      <c r="B631" s="1926"/>
      <c r="C631" s="164" t="s">
        <v>105</v>
      </c>
      <c r="D631" s="1586" t="str">
        <f t="shared" si="35"/>
        <v>-</v>
      </c>
      <c r="E631" s="1084"/>
    </row>
    <row r="632" spans="1:5" s="1" customFormat="1" x14ac:dyDescent="0.2">
      <c r="A632" s="1927"/>
      <c r="B632" s="1926"/>
      <c r="C632" s="118" t="s">
        <v>24</v>
      </c>
      <c r="D632" s="1586">
        <f t="shared" si="35"/>
        <v>170</v>
      </c>
      <c r="E632" s="1084"/>
    </row>
    <row r="633" spans="1:5" s="1" customFormat="1" x14ac:dyDescent="0.2">
      <c r="A633" s="1927"/>
      <c r="B633" s="1926"/>
      <c r="C633" s="118" t="s">
        <v>25</v>
      </c>
      <c r="D633" s="1586">
        <f t="shared" si="35"/>
        <v>120</v>
      </c>
      <c r="E633" s="1084"/>
    </row>
    <row r="634" spans="1:5" s="1" customFormat="1" x14ac:dyDescent="0.2">
      <c r="A634" s="1927"/>
      <c r="B634" s="1926"/>
      <c r="C634" s="120" t="s">
        <v>26</v>
      </c>
      <c r="D634" s="1586" t="str">
        <f t="shared" si="35"/>
        <v>-</v>
      </c>
      <c r="E634" s="1084"/>
    </row>
    <row r="635" spans="1:5" s="1" customFormat="1" x14ac:dyDescent="0.2">
      <c r="A635" s="1927"/>
      <c r="B635" s="1926"/>
      <c r="C635" s="121" t="s">
        <v>27</v>
      </c>
      <c r="D635" s="1586">
        <f t="shared" si="35"/>
        <v>29</v>
      </c>
      <c r="E635" s="1084"/>
    </row>
    <row r="636" spans="1:5" s="1" customFormat="1" x14ac:dyDescent="0.2">
      <c r="A636" s="1927"/>
      <c r="B636" s="1926"/>
      <c r="C636" s="122" t="s">
        <v>28</v>
      </c>
      <c r="D636" s="1586">
        <f t="shared" si="35"/>
        <v>24</v>
      </c>
      <c r="E636" s="1084"/>
    </row>
    <row r="637" spans="1:5" s="1" customFormat="1" x14ac:dyDescent="0.2">
      <c r="A637" s="1927"/>
      <c r="B637" s="1926"/>
      <c r="C637" s="122" t="s">
        <v>106</v>
      </c>
      <c r="D637" s="1586">
        <f t="shared" si="35"/>
        <v>4.9000000000000004</v>
      </c>
      <c r="E637" s="1084"/>
    </row>
    <row r="638" spans="1:5" s="1" customFormat="1" x14ac:dyDescent="0.2">
      <c r="A638" s="1927"/>
      <c r="B638" s="1926"/>
      <c r="C638" s="122" t="s">
        <v>29</v>
      </c>
      <c r="D638" s="1586" t="str">
        <f t="shared" si="35"/>
        <v>-</v>
      </c>
      <c r="E638" s="1084"/>
    </row>
    <row r="639" spans="1:5" s="1" customFormat="1" x14ac:dyDescent="0.2">
      <c r="A639" s="1927"/>
      <c r="B639" s="1926"/>
      <c r="C639" s="123" t="s">
        <v>30</v>
      </c>
      <c r="D639" s="1586" t="str">
        <f t="shared" si="35"/>
        <v>-</v>
      </c>
      <c r="E639" s="1084"/>
    </row>
    <row r="640" spans="1:5" s="1" customFormat="1" x14ac:dyDescent="0.2">
      <c r="A640" s="1927"/>
      <c r="B640" s="1926"/>
      <c r="C640" s="124" t="s">
        <v>31</v>
      </c>
      <c r="D640" s="1586">
        <f t="shared" si="35"/>
        <v>2.7</v>
      </c>
      <c r="E640" s="1084"/>
    </row>
    <row r="641" spans="1:5" s="1" customFormat="1" x14ac:dyDescent="0.2">
      <c r="A641" s="1927"/>
      <c r="B641" s="1926"/>
      <c r="C641" s="123" t="s">
        <v>107</v>
      </c>
      <c r="D641" s="1586" t="str">
        <f t="shared" si="35"/>
        <v>-</v>
      </c>
      <c r="E641" s="1084"/>
    </row>
    <row r="642" spans="1:5" s="1" customFormat="1" x14ac:dyDescent="0.2">
      <c r="A642" s="1927"/>
      <c r="B642" s="1926"/>
      <c r="C642" s="125" t="s">
        <v>32</v>
      </c>
      <c r="D642" s="1586" t="str">
        <f t="shared" si="35"/>
        <v>-</v>
      </c>
      <c r="E642" s="1084"/>
    </row>
    <row r="643" spans="1:5" s="1" customFormat="1" ht="13.5" thickBot="1" x14ac:dyDescent="0.25">
      <c r="A643" s="1927"/>
      <c r="B643" s="1926"/>
      <c r="C643" s="126" t="s">
        <v>108</v>
      </c>
      <c r="D643" s="1586" t="str">
        <f t="shared" si="35"/>
        <v>-</v>
      </c>
      <c r="E643" s="1084"/>
    </row>
    <row r="644" spans="1:5" s="1" customFormat="1" ht="13.5" customHeight="1" x14ac:dyDescent="0.2">
      <c r="A644" s="1927" t="s">
        <v>181</v>
      </c>
      <c r="B644" s="1926" t="s">
        <v>212</v>
      </c>
      <c r="C644" s="117" t="s">
        <v>20</v>
      </c>
      <c r="D644" s="1585" t="str">
        <f>AK4</f>
        <v>-</v>
      </c>
      <c r="E644" s="1084"/>
    </row>
    <row r="645" spans="1:5" s="1" customFormat="1" x14ac:dyDescent="0.2">
      <c r="A645" s="1927"/>
      <c r="B645" s="1926"/>
      <c r="C645" s="118" t="s">
        <v>104</v>
      </c>
      <c r="D645" s="1586">
        <f t="shared" ref="D645:D661" si="36">AK5</f>
        <v>4.5</v>
      </c>
      <c r="E645" s="1084"/>
    </row>
    <row r="646" spans="1:5" s="1" customFormat="1" x14ac:dyDescent="0.2">
      <c r="A646" s="1927"/>
      <c r="B646" s="1926"/>
      <c r="C646" s="119" t="s">
        <v>22</v>
      </c>
      <c r="D646" s="1586">
        <f t="shared" si="36"/>
        <v>7.1</v>
      </c>
      <c r="E646" s="1084"/>
    </row>
    <row r="647" spans="1:5" s="1" customFormat="1" x14ac:dyDescent="0.2">
      <c r="A647" s="1927"/>
      <c r="B647" s="1926"/>
      <c r="C647" s="118" t="s">
        <v>23</v>
      </c>
      <c r="D647" s="1586">
        <f t="shared" si="36"/>
        <v>88</v>
      </c>
      <c r="E647" s="1084"/>
    </row>
    <row r="648" spans="1:5" s="1" customFormat="1" x14ac:dyDescent="0.2">
      <c r="A648" s="1927"/>
      <c r="B648" s="1926"/>
      <c r="C648" s="164" t="s">
        <v>565</v>
      </c>
      <c r="D648" s="1586" t="str">
        <f t="shared" si="36"/>
        <v>-</v>
      </c>
      <c r="E648" s="1084"/>
    </row>
    <row r="649" spans="1:5" s="1" customFormat="1" x14ac:dyDescent="0.2">
      <c r="A649" s="1927"/>
      <c r="B649" s="1926"/>
      <c r="C649" s="164" t="s">
        <v>105</v>
      </c>
      <c r="D649" s="1586">
        <f t="shared" si="36"/>
        <v>64</v>
      </c>
      <c r="E649" s="1084"/>
    </row>
    <row r="650" spans="1:5" s="1" customFormat="1" x14ac:dyDescent="0.2">
      <c r="A650" s="1927"/>
      <c r="B650" s="1926"/>
      <c r="C650" s="118" t="s">
        <v>24</v>
      </c>
      <c r="D650" s="1586">
        <f t="shared" si="36"/>
        <v>48</v>
      </c>
      <c r="E650" s="1084"/>
    </row>
    <row r="651" spans="1:5" s="1" customFormat="1" x14ac:dyDescent="0.2">
      <c r="A651" s="1927"/>
      <c r="B651" s="1926"/>
      <c r="C651" s="118" t="s">
        <v>25</v>
      </c>
      <c r="D651" s="1586">
        <f t="shared" si="36"/>
        <v>81</v>
      </c>
      <c r="E651" s="1084"/>
    </row>
    <row r="652" spans="1:5" s="1" customFormat="1" x14ac:dyDescent="0.2">
      <c r="A652" s="1927"/>
      <c r="B652" s="1926"/>
      <c r="C652" s="120" t="s">
        <v>26</v>
      </c>
      <c r="D652" s="1586" t="str">
        <f t="shared" si="36"/>
        <v>-</v>
      </c>
      <c r="E652" s="1084"/>
    </row>
    <row r="653" spans="1:5" s="1" customFormat="1" x14ac:dyDescent="0.2">
      <c r="A653" s="1927"/>
      <c r="B653" s="1926"/>
      <c r="C653" s="121" t="s">
        <v>27</v>
      </c>
      <c r="D653" s="1586">
        <f t="shared" si="36"/>
        <v>34</v>
      </c>
      <c r="E653" s="1084"/>
    </row>
    <row r="654" spans="1:5" s="1" customFormat="1" x14ac:dyDescent="0.2">
      <c r="A654" s="1927"/>
      <c r="B654" s="1926"/>
      <c r="C654" s="122" t="s">
        <v>28</v>
      </c>
      <c r="D654" s="1586">
        <f t="shared" si="36"/>
        <v>25</v>
      </c>
      <c r="E654" s="1084"/>
    </row>
    <row r="655" spans="1:5" s="1" customFormat="1" x14ac:dyDescent="0.2">
      <c r="A655" s="1927"/>
      <c r="B655" s="1926"/>
      <c r="C655" s="122" t="s">
        <v>106</v>
      </c>
      <c r="D655" s="1586">
        <f t="shared" si="36"/>
        <v>8.9</v>
      </c>
      <c r="E655" s="1084"/>
    </row>
    <row r="656" spans="1:5" s="1" customFormat="1" x14ac:dyDescent="0.2">
      <c r="A656" s="1927"/>
      <c r="B656" s="1926"/>
      <c r="C656" s="122" t="s">
        <v>29</v>
      </c>
      <c r="D656" s="1586" t="str">
        <f t="shared" si="36"/>
        <v>-</v>
      </c>
      <c r="E656" s="1084"/>
    </row>
    <row r="657" spans="1:5" s="1" customFormat="1" x14ac:dyDescent="0.2">
      <c r="A657" s="1927"/>
      <c r="B657" s="1926"/>
      <c r="C657" s="123" t="s">
        <v>30</v>
      </c>
      <c r="D657" s="1586" t="str">
        <f t="shared" si="36"/>
        <v>-</v>
      </c>
      <c r="E657" s="1084"/>
    </row>
    <row r="658" spans="1:5" s="1" customFormat="1" x14ac:dyDescent="0.2">
      <c r="A658" s="1927"/>
      <c r="B658" s="1926"/>
      <c r="C658" s="124" t="s">
        <v>31</v>
      </c>
      <c r="D658" s="1586">
        <f t="shared" si="36"/>
        <v>3</v>
      </c>
      <c r="E658" s="1084"/>
    </row>
    <row r="659" spans="1:5" s="1" customFormat="1" x14ac:dyDescent="0.2">
      <c r="A659" s="1927"/>
      <c r="B659" s="1926"/>
      <c r="C659" s="123" t="s">
        <v>107</v>
      </c>
      <c r="D659" s="1586">
        <f t="shared" si="36"/>
        <v>1.8</v>
      </c>
      <c r="E659" s="1084"/>
    </row>
    <row r="660" spans="1:5" s="1" customFormat="1" x14ac:dyDescent="0.2">
      <c r="A660" s="1927"/>
      <c r="B660" s="1926"/>
      <c r="C660" s="125" t="s">
        <v>32</v>
      </c>
      <c r="D660" s="1586">
        <f t="shared" si="36"/>
        <v>160</v>
      </c>
      <c r="E660" s="1084"/>
    </row>
    <row r="661" spans="1:5" s="1" customFormat="1" ht="13.5" thickBot="1" x14ac:dyDescent="0.25">
      <c r="A661" s="1927"/>
      <c r="B661" s="1926"/>
      <c r="C661" s="126" t="s">
        <v>108</v>
      </c>
      <c r="D661" s="1586" t="str">
        <f t="shared" si="36"/>
        <v>&lt;5.0</v>
      </c>
      <c r="E661" s="1084"/>
    </row>
    <row r="662" spans="1:5" s="1" customFormat="1" ht="13.5" customHeight="1" x14ac:dyDescent="0.2">
      <c r="A662" s="1927" t="s">
        <v>181</v>
      </c>
      <c r="B662" s="1926" t="s">
        <v>213</v>
      </c>
      <c r="C662" s="117" t="s">
        <v>20</v>
      </c>
      <c r="D662" s="1585" t="str">
        <f>AL4</f>
        <v>-</v>
      </c>
      <c r="E662" s="1084"/>
    </row>
    <row r="663" spans="1:5" s="1" customFormat="1" x14ac:dyDescent="0.2">
      <c r="A663" s="1927"/>
      <c r="B663" s="1926"/>
      <c r="C663" s="118" t="s">
        <v>104</v>
      </c>
      <c r="D663" s="1586" t="str">
        <f t="shared" ref="D663:D679" si="37">AL5</f>
        <v>100&lt;</v>
      </c>
      <c r="E663" s="1084"/>
    </row>
    <row r="664" spans="1:5" s="1" customFormat="1" x14ac:dyDescent="0.2">
      <c r="A664" s="1927"/>
      <c r="B664" s="1926"/>
      <c r="C664" s="119" t="s">
        <v>22</v>
      </c>
      <c r="D664" s="1586">
        <f t="shared" si="37"/>
        <v>6.9</v>
      </c>
      <c r="E664" s="1084"/>
    </row>
    <row r="665" spans="1:5" s="1" customFormat="1" x14ac:dyDescent="0.2">
      <c r="A665" s="1927"/>
      <c r="B665" s="1926"/>
      <c r="C665" s="118" t="s">
        <v>23</v>
      </c>
      <c r="D665" s="1586">
        <f t="shared" si="37"/>
        <v>1.8</v>
      </c>
      <c r="E665" s="1084"/>
    </row>
    <row r="666" spans="1:5" s="1" customFormat="1" x14ac:dyDescent="0.2">
      <c r="A666" s="1927"/>
      <c r="B666" s="1926"/>
      <c r="C666" s="164" t="s">
        <v>565</v>
      </c>
      <c r="D666" s="1586">
        <f t="shared" si="37"/>
        <v>0.6</v>
      </c>
      <c r="E666" s="1084"/>
    </row>
    <row r="667" spans="1:5" s="1" customFormat="1" x14ac:dyDescent="0.2">
      <c r="A667" s="1927"/>
      <c r="B667" s="1926"/>
      <c r="C667" s="164" t="s">
        <v>105</v>
      </c>
      <c r="D667" s="1586" t="str">
        <f t="shared" si="37"/>
        <v>-</v>
      </c>
      <c r="E667" s="1084"/>
    </row>
    <row r="668" spans="1:5" s="1" customFormat="1" x14ac:dyDescent="0.2">
      <c r="A668" s="1927"/>
      <c r="B668" s="1926"/>
      <c r="C668" s="118" t="s">
        <v>24</v>
      </c>
      <c r="D668" s="1586" t="str">
        <f t="shared" si="37"/>
        <v>&lt;1</v>
      </c>
      <c r="E668" s="1084"/>
    </row>
    <row r="669" spans="1:5" s="1" customFormat="1" x14ac:dyDescent="0.2">
      <c r="A669" s="1927"/>
      <c r="B669" s="1926"/>
      <c r="C669" s="118" t="s">
        <v>25</v>
      </c>
      <c r="D669" s="1586">
        <f t="shared" si="37"/>
        <v>5.4</v>
      </c>
      <c r="E669" s="1084"/>
    </row>
    <row r="670" spans="1:5" s="1" customFormat="1" x14ac:dyDescent="0.2">
      <c r="A670" s="1927"/>
      <c r="B670" s="1926"/>
      <c r="C670" s="120" t="s">
        <v>26</v>
      </c>
      <c r="D670" s="1586" t="str">
        <f t="shared" si="37"/>
        <v>-</v>
      </c>
      <c r="E670" s="1084"/>
    </row>
    <row r="671" spans="1:5" s="1" customFormat="1" x14ac:dyDescent="0.2">
      <c r="A671" s="1927"/>
      <c r="B671" s="1926"/>
      <c r="C671" s="121" t="s">
        <v>27</v>
      </c>
      <c r="D671" s="1586">
        <f t="shared" si="37"/>
        <v>5.8</v>
      </c>
      <c r="E671" s="1084"/>
    </row>
    <row r="672" spans="1:5" s="1" customFormat="1" x14ac:dyDescent="0.2">
      <c r="A672" s="1927"/>
      <c r="B672" s="1926"/>
      <c r="C672" s="122" t="s">
        <v>28</v>
      </c>
      <c r="D672" s="1586" t="str">
        <f t="shared" si="37"/>
        <v>&lt;0.1</v>
      </c>
      <c r="E672" s="1084"/>
    </row>
    <row r="673" spans="1:5" s="1" customFormat="1" x14ac:dyDescent="0.2">
      <c r="A673" s="1927"/>
      <c r="B673" s="1926"/>
      <c r="C673" s="122" t="s">
        <v>106</v>
      </c>
      <c r="D673" s="1586">
        <f t="shared" si="37"/>
        <v>0.4</v>
      </c>
      <c r="E673" s="1084"/>
    </row>
    <row r="674" spans="1:5" s="1" customFormat="1" x14ac:dyDescent="0.2">
      <c r="A674" s="1927"/>
      <c r="B674" s="1926"/>
      <c r="C674" s="122" t="s">
        <v>29</v>
      </c>
      <c r="D674" s="1586" t="str">
        <f t="shared" si="37"/>
        <v>&lt;0.1</v>
      </c>
      <c r="E674" s="1084"/>
    </row>
    <row r="675" spans="1:5" s="1" customFormat="1" x14ac:dyDescent="0.2">
      <c r="A675" s="1927"/>
      <c r="B675" s="1926"/>
      <c r="C675" s="123" t="s">
        <v>30</v>
      </c>
      <c r="D675" s="1586">
        <f t="shared" si="37"/>
        <v>5.4</v>
      </c>
      <c r="E675" s="1084"/>
    </row>
    <row r="676" spans="1:5" s="1" customFormat="1" x14ac:dyDescent="0.2">
      <c r="A676" s="1927"/>
      <c r="B676" s="1926"/>
      <c r="C676" s="124" t="s">
        <v>31</v>
      </c>
      <c r="D676" s="1586">
        <f t="shared" si="37"/>
        <v>0.1</v>
      </c>
      <c r="E676" s="1084"/>
    </row>
    <row r="677" spans="1:5" s="1" customFormat="1" x14ac:dyDescent="0.2">
      <c r="A677" s="1927"/>
      <c r="B677" s="1926"/>
      <c r="C677" s="123" t="s">
        <v>107</v>
      </c>
      <c r="D677" s="1586">
        <f t="shared" si="37"/>
        <v>0.02</v>
      </c>
      <c r="E677" s="1084"/>
    </row>
    <row r="678" spans="1:5" s="1" customFormat="1" x14ac:dyDescent="0.2">
      <c r="A678" s="1927"/>
      <c r="B678" s="1926"/>
      <c r="C678" s="125" t="s">
        <v>32</v>
      </c>
      <c r="D678" s="1586" t="str">
        <f t="shared" si="37"/>
        <v>-</v>
      </c>
      <c r="E678" s="1084"/>
    </row>
    <row r="679" spans="1:5" s="1" customFormat="1" ht="13.5" thickBot="1" x14ac:dyDescent="0.25">
      <c r="A679" s="1927"/>
      <c r="B679" s="1926"/>
      <c r="C679" s="126" t="s">
        <v>108</v>
      </c>
      <c r="D679" s="1586" t="str">
        <f t="shared" si="37"/>
        <v>-</v>
      </c>
      <c r="E679" s="1084"/>
    </row>
    <row r="680" spans="1:5" s="1" customFormat="1" ht="13.5" customHeight="1" x14ac:dyDescent="0.2">
      <c r="A680" s="1927" t="s">
        <v>181</v>
      </c>
      <c r="B680" s="1926" t="s">
        <v>214</v>
      </c>
      <c r="C680" s="117" t="s">
        <v>20</v>
      </c>
      <c r="D680" s="1585" t="str">
        <f>AM4</f>
        <v>-</v>
      </c>
      <c r="E680" s="1084"/>
    </row>
    <row r="681" spans="1:5" s="1" customFormat="1" x14ac:dyDescent="0.2">
      <c r="A681" s="1927"/>
      <c r="B681" s="1926"/>
      <c r="C681" s="118" t="s">
        <v>104</v>
      </c>
      <c r="D681" s="1586" t="str">
        <f t="shared" ref="D681:D697" si="38">AM5</f>
        <v>100&lt;</v>
      </c>
      <c r="E681" s="1084"/>
    </row>
    <row r="682" spans="1:5" s="1" customFormat="1" x14ac:dyDescent="0.2">
      <c r="A682" s="1927"/>
      <c r="B682" s="1926"/>
      <c r="C682" s="119" t="s">
        <v>22</v>
      </c>
      <c r="D682" s="1586">
        <f t="shared" si="38"/>
        <v>6.7</v>
      </c>
      <c r="E682" s="1084"/>
    </row>
    <row r="683" spans="1:5" s="1" customFormat="1" x14ac:dyDescent="0.2">
      <c r="A683" s="1927"/>
      <c r="B683" s="1926"/>
      <c r="C683" s="118" t="s">
        <v>23</v>
      </c>
      <c r="D683" s="1586">
        <f t="shared" si="38"/>
        <v>1</v>
      </c>
      <c r="E683" s="1084"/>
    </row>
    <row r="684" spans="1:5" s="1" customFormat="1" x14ac:dyDescent="0.2">
      <c r="A684" s="1927"/>
      <c r="B684" s="1926"/>
      <c r="C684" s="164" t="s">
        <v>565</v>
      </c>
      <c r="D684" s="1586">
        <f t="shared" si="38"/>
        <v>0.8</v>
      </c>
      <c r="E684" s="1084"/>
    </row>
    <row r="685" spans="1:5" s="1" customFormat="1" x14ac:dyDescent="0.2">
      <c r="A685" s="1927"/>
      <c r="B685" s="1926"/>
      <c r="C685" s="164" t="s">
        <v>105</v>
      </c>
      <c r="D685" s="1586" t="str">
        <f t="shared" si="38"/>
        <v>-</v>
      </c>
      <c r="E685" s="1084"/>
    </row>
    <row r="686" spans="1:5" s="1" customFormat="1" x14ac:dyDescent="0.2">
      <c r="A686" s="1927"/>
      <c r="B686" s="1926"/>
      <c r="C686" s="118" t="s">
        <v>24</v>
      </c>
      <c r="D686" s="1586">
        <f t="shared" si="38"/>
        <v>2</v>
      </c>
      <c r="E686" s="1084"/>
    </row>
    <row r="687" spans="1:5" s="1" customFormat="1" x14ac:dyDescent="0.2">
      <c r="A687" s="1927"/>
      <c r="B687" s="1926"/>
      <c r="C687" s="118" t="s">
        <v>25</v>
      </c>
      <c r="D687" s="1586">
        <f t="shared" si="38"/>
        <v>5.9</v>
      </c>
      <c r="E687" s="1084"/>
    </row>
    <row r="688" spans="1:5" s="1" customFormat="1" x14ac:dyDescent="0.2">
      <c r="A688" s="1927"/>
      <c r="B688" s="1926"/>
      <c r="C688" s="120" t="s">
        <v>26</v>
      </c>
      <c r="D688" s="1586" t="str">
        <f t="shared" si="38"/>
        <v>-</v>
      </c>
      <c r="E688" s="1084"/>
    </row>
    <row r="689" spans="1:5" s="1" customFormat="1" x14ac:dyDescent="0.2">
      <c r="A689" s="1927"/>
      <c r="B689" s="1926"/>
      <c r="C689" s="121" t="s">
        <v>27</v>
      </c>
      <c r="D689" s="1586" t="str">
        <f t="shared" si="38"/>
        <v>-</v>
      </c>
      <c r="E689" s="1084"/>
    </row>
    <row r="690" spans="1:5" s="1" customFormat="1" x14ac:dyDescent="0.2">
      <c r="A690" s="1927"/>
      <c r="B690" s="1926"/>
      <c r="C690" s="122" t="s">
        <v>28</v>
      </c>
      <c r="D690" s="1586" t="str">
        <f t="shared" si="38"/>
        <v>-</v>
      </c>
      <c r="E690" s="1084"/>
    </row>
    <row r="691" spans="1:5" s="1" customFormat="1" x14ac:dyDescent="0.2">
      <c r="A691" s="1927"/>
      <c r="B691" s="1926"/>
      <c r="C691" s="122" t="s">
        <v>106</v>
      </c>
      <c r="D691" s="1586" t="str">
        <f t="shared" si="38"/>
        <v>-</v>
      </c>
      <c r="E691" s="1084"/>
    </row>
    <row r="692" spans="1:5" s="1" customFormat="1" x14ac:dyDescent="0.2">
      <c r="A692" s="1927"/>
      <c r="B692" s="1926"/>
      <c r="C692" s="122" t="s">
        <v>29</v>
      </c>
      <c r="D692" s="1586" t="str">
        <f t="shared" si="38"/>
        <v>-</v>
      </c>
      <c r="E692" s="1084"/>
    </row>
    <row r="693" spans="1:5" s="1" customFormat="1" x14ac:dyDescent="0.2">
      <c r="A693" s="1927"/>
      <c r="B693" s="1926"/>
      <c r="C693" s="123" t="s">
        <v>30</v>
      </c>
      <c r="D693" s="1586" t="str">
        <f t="shared" si="38"/>
        <v>-</v>
      </c>
      <c r="E693" s="1084"/>
    </row>
    <row r="694" spans="1:5" s="1" customFormat="1" x14ac:dyDescent="0.2">
      <c r="A694" s="1927"/>
      <c r="B694" s="1926"/>
      <c r="C694" s="124" t="s">
        <v>31</v>
      </c>
      <c r="D694" s="1586" t="str">
        <f t="shared" si="38"/>
        <v>-</v>
      </c>
      <c r="E694" s="1084"/>
    </row>
    <row r="695" spans="1:5" s="1" customFormat="1" x14ac:dyDescent="0.2">
      <c r="A695" s="1927"/>
      <c r="B695" s="1926"/>
      <c r="C695" s="123" t="s">
        <v>107</v>
      </c>
      <c r="D695" s="1586" t="str">
        <f t="shared" si="38"/>
        <v>-</v>
      </c>
      <c r="E695" s="1084"/>
    </row>
    <row r="696" spans="1:5" s="1" customFormat="1" x14ac:dyDescent="0.2">
      <c r="A696" s="1927"/>
      <c r="B696" s="1926"/>
      <c r="C696" s="125" t="s">
        <v>32</v>
      </c>
      <c r="D696" s="1586" t="str">
        <f t="shared" si="38"/>
        <v>-</v>
      </c>
      <c r="E696" s="1084"/>
    </row>
    <row r="697" spans="1:5" s="1" customFormat="1" ht="13.5" thickBot="1" x14ac:dyDescent="0.25">
      <c r="A697" s="1927"/>
      <c r="B697" s="1926"/>
      <c r="C697" s="126" t="s">
        <v>108</v>
      </c>
      <c r="D697" s="1586" t="str">
        <f t="shared" si="38"/>
        <v>-</v>
      </c>
      <c r="E697" s="1084"/>
    </row>
    <row r="698" spans="1:5" s="1" customFormat="1" ht="13.5" customHeight="1" x14ac:dyDescent="0.2">
      <c r="A698" s="1927" t="s">
        <v>181</v>
      </c>
      <c r="B698" s="1926" t="s">
        <v>215</v>
      </c>
      <c r="C698" s="117" t="s">
        <v>20</v>
      </c>
      <c r="D698" s="1585" t="str">
        <f>AN4</f>
        <v>-</v>
      </c>
      <c r="E698" s="1084"/>
    </row>
    <row r="699" spans="1:5" s="1" customFormat="1" x14ac:dyDescent="0.2">
      <c r="A699" s="1927"/>
      <c r="B699" s="1926"/>
      <c r="C699" s="118" t="s">
        <v>104</v>
      </c>
      <c r="D699" s="1586" t="str">
        <f t="shared" ref="D699:D715" si="39">AN5</f>
        <v>100&lt;</v>
      </c>
      <c r="E699" s="1084"/>
    </row>
    <row r="700" spans="1:5" s="1" customFormat="1" x14ac:dyDescent="0.2">
      <c r="A700" s="1927"/>
      <c r="B700" s="1926"/>
      <c r="C700" s="119" t="s">
        <v>22</v>
      </c>
      <c r="D700" s="1586">
        <f t="shared" si="39"/>
        <v>7.1</v>
      </c>
      <c r="E700" s="1084"/>
    </row>
    <row r="701" spans="1:5" s="1" customFormat="1" x14ac:dyDescent="0.2">
      <c r="A701" s="1927"/>
      <c r="B701" s="1926"/>
      <c r="C701" s="118" t="s">
        <v>23</v>
      </c>
      <c r="D701" s="1586">
        <f t="shared" si="39"/>
        <v>0.6</v>
      </c>
      <c r="E701" s="1084"/>
    </row>
    <row r="702" spans="1:5" s="1" customFormat="1" x14ac:dyDescent="0.2">
      <c r="A702" s="1927"/>
      <c r="B702" s="1926"/>
      <c r="C702" s="164" t="s">
        <v>565</v>
      </c>
      <c r="D702" s="1586">
        <f t="shared" si="39"/>
        <v>0.6</v>
      </c>
      <c r="E702" s="1084"/>
    </row>
    <row r="703" spans="1:5" s="1" customFormat="1" x14ac:dyDescent="0.2">
      <c r="A703" s="1927"/>
      <c r="B703" s="1926"/>
      <c r="C703" s="164" t="s">
        <v>105</v>
      </c>
      <c r="D703" s="1586" t="str">
        <f t="shared" si="39"/>
        <v>-</v>
      </c>
      <c r="E703" s="1084"/>
    </row>
    <row r="704" spans="1:5" s="1" customFormat="1" x14ac:dyDescent="0.2">
      <c r="A704" s="1927"/>
      <c r="B704" s="1926"/>
      <c r="C704" s="118" t="s">
        <v>24</v>
      </c>
      <c r="D704" s="1586" t="str">
        <f t="shared" si="39"/>
        <v>&lt;1</v>
      </c>
      <c r="E704" s="1084"/>
    </row>
    <row r="705" spans="1:5" s="1" customFormat="1" x14ac:dyDescent="0.2">
      <c r="A705" s="1927"/>
      <c r="B705" s="1926"/>
      <c r="C705" s="118" t="s">
        <v>25</v>
      </c>
      <c r="D705" s="1586">
        <f t="shared" si="39"/>
        <v>5.2</v>
      </c>
      <c r="E705" s="1084"/>
    </row>
    <row r="706" spans="1:5" s="1" customFormat="1" x14ac:dyDescent="0.2">
      <c r="A706" s="1927"/>
      <c r="B706" s="1926"/>
      <c r="C706" s="120" t="s">
        <v>26</v>
      </c>
      <c r="D706" s="1586" t="str">
        <f t="shared" si="39"/>
        <v>-</v>
      </c>
      <c r="E706" s="1084"/>
    </row>
    <row r="707" spans="1:5" s="1" customFormat="1" x14ac:dyDescent="0.2">
      <c r="A707" s="1927"/>
      <c r="B707" s="1926"/>
      <c r="C707" s="121" t="s">
        <v>27</v>
      </c>
      <c r="D707" s="1586" t="str">
        <f t="shared" si="39"/>
        <v>-</v>
      </c>
      <c r="E707" s="1084"/>
    </row>
    <row r="708" spans="1:5" s="1" customFormat="1" x14ac:dyDescent="0.2">
      <c r="A708" s="1927"/>
      <c r="B708" s="1926"/>
      <c r="C708" s="122" t="s">
        <v>28</v>
      </c>
      <c r="D708" s="1586" t="str">
        <f t="shared" si="39"/>
        <v>-</v>
      </c>
      <c r="E708" s="1084"/>
    </row>
    <row r="709" spans="1:5" s="1" customFormat="1" x14ac:dyDescent="0.2">
      <c r="A709" s="1927"/>
      <c r="B709" s="1926"/>
      <c r="C709" s="122" t="s">
        <v>106</v>
      </c>
      <c r="D709" s="1586" t="str">
        <f t="shared" si="39"/>
        <v>-</v>
      </c>
      <c r="E709" s="1084"/>
    </row>
    <row r="710" spans="1:5" s="1" customFormat="1" x14ac:dyDescent="0.2">
      <c r="A710" s="1927"/>
      <c r="B710" s="1926"/>
      <c r="C710" s="122" t="s">
        <v>29</v>
      </c>
      <c r="D710" s="1586" t="str">
        <f t="shared" si="39"/>
        <v>-</v>
      </c>
      <c r="E710" s="1084"/>
    </row>
    <row r="711" spans="1:5" s="1" customFormat="1" x14ac:dyDescent="0.2">
      <c r="A711" s="1927"/>
      <c r="B711" s="1926"/>
      <c r="C711" s="123" t="s">
        <v>30</v>
      </c>
      <c r="D711" s="1586" t="str">
        <f t="shared" si="39"/>
        <v>-</v>
      </c>
      <c r="E711" s="1084"/>
    </row>
    <row r="712" spans="1:5" s="1" customFormat="1" x14ac:dyDescent="0.2">
      <c r="A712" s="1927"/>
      <c r="B712" s="1926"/>
      <c r="C712" s="124" t="s">
        <v>31</v>
      </c>
      <c r="D712" s="1586" t="str">
        <f t="shared" si="39"/>
        <v>-</v>
      </c>
      <c r="E712" s="1084"/>
    </row>
    <row r="713" spans="1:5" s="1" customFormat="1" x14ac:dyDescent="0.2">
      <c r="A713" s="1927"/>
      <c r="B713" s="1926"/>
      <c r="C713" s="123" t="s">
        <v>107</v>
      </c>
      <c r="D713" s="1586" t="str">
        <f t="shared" si="39"/>
        <v>-</v>
      </c>
      <c r="E713" s="1084"/>
    </row>
    <row r="714" spans="1:5" s="1" customFormat="1" x14ac:dyDescent="0.2">
      <c r="A714" s="1927"/>
      <c r="B714" s="1926"/>
      <c r="C714" s="125" t="s">
        <v>32</v>
      </c>
      <c r="D714" s="1586" t="str">
        <f t="shared" si="39"/>
        <v>-</v>
      </c>
      <c r="E714" s="1084"/>
    </row>
    <row r="715" spans="1:5" s="1" customFormat="1" ht="13.5" thickBot="1" x14ac:dyDescent="0.25">
      <c r="A715" s="1927"/>
      <c r="B715" s="1926"/>
      <c r="C715" s="126" t="s">
        <v>108</v>
      </c>
      <c r="D715" s="1586" t="str">
        <f t="shared" si="39"/>
        <v>-</v>
      </c>
      <c r="E715" s="1084"/>
    </row>
    <row r="716" spans="1:5" s="1" customFormat="1" ht="13.5" customHeight="1" x14ac:dyDescent="0.2">
      <c r="A716" s="1927" t="s">
        <v>181</v>
      </c>
      <c r="B716" s="1926" t="s">
        <v>203</v>
      </c>
      <c r="C716" s="117" t="s">
        <v>20</v>
      </c>
      <c r="D716" s="1585" t="str">
        <f>AO4</f>
        <v>-</v>
      </c>
      <c r="E716" s="1084"/>
    </row>
    <row r="717" spans="1:5" s="1" customFormat="1" x14ac:dyDescent="0.2">
      <c r="A717" s="1927"/>
      <c r="B717" s="1926"/>
      <c r="C717" s="118" t="s">
        <v>104</v>
      </c>
      <c r="D717" s="1586" t="str">
        <f t="shared" ref="D717:D733" si="40">AO5</f>
        <v>-</v>
      </c>
      <c r="E717" s="1084"/>
    </row>
    <row r="718" spans="1:5" s="1" customFormat="1" x14ac:dyDescent="0.2">
      <c r="A718" s="1927"/>
      <c r="B718" s="1926"/>
      <c r="C718" s="119" t="s">
        <v>22</v>
      </c>
      <c r="D718" s="1586" t="str">
        <f t="shared" si="40"/>
        <v>-</v>
      </c>
      <c r="E718" s="1084"/>
    </row>
    <row r="719" spans="1:5" s="1" customFormat="1" x14ac:dyDescent="0.2">
      <c r="A719" s="1927"/>
      <c r="B719" s="1926"/>
      <c r="C719" s="118" t="s">
        <v>23</v>
      </c>
      <c r="D719" s="1586" t="str">
        <f t="shared" si="40"/>
        <v>-</v>
      </c>
      <c r="E719" s="1084"/>
    </row>
    <row r="720" spans="1:5" s="1" customFormat="1" x14ac:dyDescent="0.2">
      <c r="A720" s="1927"/>
      <c r="B720" s="1926"/>
      <c r="C720" s="164" t="s">
        <v>561</v>
      </c>
      <c r="D720" s="1586" t="str">
        <f t="shared" si="40"/>
        <v>-</v>
      </c>
      <c r="E720" s="1084"/>
    </row>
    <row r="721" spans="1:5" s="1" customFormat="1" x14ac:dyDescent="0.2">
      <c r="A721" s="1927"/>
      <c r="B721" s="1926"/>
      <c r="C721" s="164" t="s">
        <v>105</v>
      </c>
      <c r="D721" s="1586" t="str">
        <f t="shared" si="40"/>
        <v>-</v>
      </c>
      <c r="E721" s="1084"/>
    </row>
    <row r="722" spans="1:5" s="1" customFormat="1" x14ac:dyDescent="0.2">
      <c r="A722" s="1927"/>
      <c r="B722" s="1926"/>
      <c r="C722" s="118" t="s">
        <v>24</v>
      </c>
      <c r="D722" s="1586" t="str">
        <f t="shared" si="40"/>
        <v>-</v>
      </c>
      <c r="E722" s="1084"/>
    </row>
    <row r="723" spans="1:5" s="1" customFormat="1" x14ac:dyDescent="0.2">
      <c r="A723" s="1927"/>
      <c r="B723" s="1926"/>
      <c r="C723" s="118" t="s">
        <v>25</v>
      </c>
      <c r="D723" s="1586" t="str">
        <f t="shared" si="40"/>
        <v>-</v>
      </c>
      <c r="E723" s="1084"/>
    </row>
    <row r="724" spans="1:5" s="1" customFormat="1" x14ac:dyDescent="0.2">
      <c r="A724" s="1927"/>
      <c r="B724" s="1926"/>
      <c r="C724" s="120" t="s">
        <v>26</v>
      </c>
      <c r="D724" s="1586" t="str">
        <f t="shared" si="40"/>
        <v>-</v>
      </c>
      <c r="E724" s="1084"/>
    </row>
    <row r="725" spans="1:5" s="1" customFormat="1" x14ac:dyDescent="0.2">
      <c r="A725" s="1927"/>
      <c r="B725" s="1926"/>
      <c r="C725" s="121" t="s">
        <v>27</v>
      </c>
      <c r="D725" s="1586" t="str">
        <f t="shared" si="40"/>
        <v>-</v>
      </c>
      <c r="E725" s="1084"/>
    </row>
    <row r="726" spans="1:5" s="1" customFormat="1" x14ac:dyDescent="0.2">
      <c r="A726" s="1927"/>
      <c r="B726" s="1926"/>
      <c r="C726" s="122" t="s">
        <v>28</v>
      </c>
      <c r="D726" s="1586" t="str">
        <f t="shared" si="40"/>
        <v>-</v>
      </c>
      <c r="E726" s="1084"/>
    </row>
    <row r="727" spans="1:5" s="1" customFormat="1" x14ac:dyDescent="0.2">
      <c r="A727" s="1927"/>
      <c r="B727" s="1926"/>
      <c r="C727" s="122" t="s">
        <v>106</v>
      </c>
      <c r="D727" s="1586" t="str">
        <f t="shared" si="40"/>
        <v>-</v>
      </c>
      <c r="E727" s="1084"/>
    </row>
    <row r="728" spans="1:5" s="1" customFormat="1" x14ac:dyDescent="0.2">
      <c r="A728" s="1927"/>
      <c r="B728" s="1926"/>
      <c r="C728" s="122" t="s">
        <v>29</v>
      </c>
      <c r="D728" s="1586" t="str">
        <f t="shared" si="40"/>
        <v>-</v>
      </c>
      <c r="E728" s="1084"/>
    </row>
    <row r="729" spans="1:5" s="1" customFormat="1" x14ac:dyDescent="0.2">
      <c r="A729" s="1927"/>
      <c r="B729" s="1926"/>
      <c r="C729" s="123" t="s">
        <v>30</v>
      </c>
      <c r="D729" s="1586" t="str">
        <f t="shared" si="40"/>
        <v>-</v>
      </c>
      <c r="E729" s="1084"/>
    </row>
    <row r="730" spans="1:5" s="1" customFormat="1" x14ac:dyDescent="0.2">
      <c r="A730" s="1927"/>
      <c r="B730" s="1926"/>
      <c r="C730" s="124" t="s">
        <v>31</v>
      </c>
      <c r="D730" s="1586" t="str">
        <f t="shared" si="40"/>
        <v>-</v>
      </c>
      <c r="E730" s="1084"/>
    </row>
    <row r="731" spans="1:5" s="1" customFormat="1" x14ac:dyDescent="0.2">
      <c r="A731" s="1927"/>
      <c r="B731" s="1926"/>
      <c r="C731" s="123" t="s">
        <v>107</v>
      </c>
      <c r="D731" s="1586" t="str">
        <f t="shared" si="40"/>
        <v>-</v>
      </c>
      <c r="E731" s="1084"/>
    </row>
    <row r="732" spans="1:5" s="1" customFormat="1" x14ac:dyDescent="0.2">
      <c r="A732" s="1927"/>
      <c r="B732" s="1926"/>
      <c r="C732" s="125" t="s">
        <v>32</v>
      </c>
      <c r="D732" s="1586" t="str">
        <f t="shared" si="40"/>
        <v>-</v>
      </c>
      <c r="E732" s="1084"/>
    </row>
    <row r="733" spans="1:5" s="1" customFormat="1" ht="13.5" thickBot="1" x14ac:dyDescent="0.25">
      <c r="A733" s="1927"/>
      <c r="B733" s="1926"/>
      <c r="C733" s="126" t="s">
        <v>108</v>
      </c>
      <c r="D733" s="1586" t="str">
        <f t="shared" si="40"/>
        <v>-</v>
      </c>
      <c r="E733" s="1084"/>
    </row>
    <row r="734" spans="1:5" s="1" customFormat="1" ht="13.5" customHeight="1" x14ac:dyDescent="0.2">
      <c r="A734" s="1927" t="s">
        <v>181</v>
      </c>
      <c r="B734" s="1926" t="s">
        <v>204</v>
      </c>
      <c r="C734" s="117" t="s">
        <v>20</v>
      </c>
      <c r="D734" s="1585">
        <f>AP4</f>
        <v>22.5</v>
      </c>
      <c r="E734" s="1084"/>
    </row>
    <row r="735" spans="1:5" s="1" customFormat="1" x14ac:dyDescent="0.2">
      <c r="A735" s="1927"/>
      <c r="B735" s="1926"/>
      <c r="C735" s="118" t="s">
        <v>104</v>
      </c>
      <c r="D735" s="1586" t="str">
        <f t="shared" ref="D735:D751" si="41">AP5</f>
        <v>100&lt;</v>
      </c>
      <c r="E735" s="1084"/>
    </row>
    <row r="736" spans="1:5" s="1" customFormat="1" x14ac:dyDescent="0.2">
      <c r="A736" s="1927"/>
      <c r="B736" s="1926"/>
      <c r="C736" s="119" t="s">
        <v>22</v>
      </c>
      <c r="D736" s="1586">
        <f t="shared" si="41"/>
        <v>7</v>
      </c>
      <c r="E736" s="1084"/>
    </row>
    <row r="737" spans="1:5" s="1" customFormat="1" x14ac:dyDescent="0.2">
      <c r="A737" s="1927"/>
      <c r="B737" s="1926"/>
      <c r="C737" s="118" t="s">
        <v>23</v>
      </c>
      <c r="D737" s="1586">
        <f t="shared" si="41"/>
        <v>0.8</v>
      </c>
      <c r="E737" s="1084"/>
    </row>
    <row r="738" spans="1:5" s="1" customFormat="1" x14ac:dyDescent="0.2">
      <c r="A738" s="1927"/>
      <c r="B738" s="1926"/>
      <c r="C738" s="164" t="s">
        <v>561</v>
      </c>
      <c r="D738" s="1586">
        <f t="shared" si="41"/>
        <v>0.7</v>
      </c>
      <c r="E738" s="1084"/>
    </row>
    <row r="739" spans="1:5" s="1" customFormat="1" x14ac:dyDescent="0.2">
      <c r="A739" s="1927"/>
      <c r="B739" s="1926"/>
      <c r="C739" s="164" t="s">
        <v>105</v>
      </c>
      <c r="D739" s="1586" t="str">
        <f t="shared" si="41"/>
        <v>-</v>
      </c>
      <c r="E739" s="1084"/>
    </row>
    <row r="740" spans="1:5" s="1" customFormat="1" x14ac:dyDescent="0.2">
      <c r="A740" s="1927"/>
      <c r="B740" s="1926"/>
      <c r="C740" s="118" t="s">
        <v>24</v>
      </c>
      <c r="D740" s="1586" t="str">
        <f t="shared" si="41"/>
        <v>&lt;1</v>
      </c>
      <c r="E740" s="1084"/>
    </row>
    <row r="741" spans="1:5" s="1" customFormat="1" x14ac:dyDescent="0.2">
      <c r="A741" s="1927"/>
      <c r="B741" s="1926"/>
      <c r="C741" s="118" t="s">
        <v>25</v>
      </c>
      <c r="D741" s="1586">
        <f t="shared" si="41"/>
        <v>5</v>
      </c>
      <c r="E741" s="1084"/>
    </row>
    <row r="742" spans="1:5" s="1" customFormat="1" x14ac:dyDescent="0.2">
      <c r="A742" s="1927"/>
      <c r="B742" s="1926"/>
      <c r="C742" s="120" t="s">
        <v>26</v>
      </c>
      <c r="D742" s="1586">
        <f t="shared" si="41"/>
        <v>0</v>
      </c>
      <c r="E742" s="1084"/>
    </row>
    <row r="743" spans="1:5" s="1" customFormat="1" x14ac:dyDescent="0.2">
      <c r="A743" s="1927"/>
      <c r="B743" s="1926"/>
      <c r="C743" s="121" t="s">
        <v>27</v>
      </c>
      <c r="D743" s="1586">
        <f t="shared" si="41"/>
        <v>5.7</v>
      </c>
      <c r="E743" s="1084"/>
    </row>
    <row r="744" spans="1:5" s="1" customFormat="1" x14ac:dyDescent="0.2">
      <c r="A744" s="1927"/>
      <c r="B744" s="1926"/>
      <c r="C744" s="122" t="s">
        <v>28</v>
      </c>
      <c r="D744" s="1586" t="str">
        <f t="shared" si="41"/>
        <v>&lt;0.1</v>
      </c>
      <c r="E744" s="1084"/>
    </row>
    <row r="745" spans="1:5" s="1" customFormat="1" x14ac:dyDescent="0.2">
      <c r="A745" s="1927"/>
      <c r="B745" s="1926"/>
      <c r="C745" s="122" t="s">
        <v>106</v>
      </c>
      <c r="D745" s="1586">
        <f t="shared" si="41"/>
        <v>0.4</v>
      </c>
      <c r="E745" s="1084"/>
    </row>
    <row r="746" spans="1:5" s="1" customFormat="1" x14ac:dyDescent="0.2">
      <c r="A746" s="1927"/>
      <c r="B746" s="1926"/>
      <c r="C746" s="122" t="s">
        <v>29</v>
      </c>
      <c r="D746" s="1586" t="str">
        <f t="shared" si="41"/>
        <v>&lt;0.1</v>
      </c>
      <c r="E746" s="1084"/>
    </row>
    <row r="747" spans="1:5" s="1" customFormat="1" x14ac:dyDescent="0.2">
      <c r="A747" s="1927"/>
      <c r="B747" s="1926"/>
      <c r="C747" s="123" t="s">
        <v>30</v>
      </c>
      <c r="D747" s="1586">
        <f t="shared" si="41"/>
        <v>5.3</v>
      </c>
      <c r="E747" s="1084"/>
    </row>
    <row r="748" spans="1:5" s="1" customFormat="1" x14ac:dyDescent="0.2">
      <c r="A748" s="1927"/>
      <c r="B748" s="1926"/>
      <c r="C748" s="124" t="s">
        <v>31</v>
      </c>
      <c r="D748" s="1586">
        <f t="shared" si="41"/>
        <v>0.13</v>
      </c>
      <c r="E748" s="1084"/>
    </row>
    <row r="749" spans="1:5" s="1" customFormat="1" x14ac:dyDescent="0.2">
      <c r="A749" s="1927"/>
      <c r="B749" s="1926"/>
      <c r="C749" s="123" t="s">
        <v>107</v>
      </c>
      <c r="D749" s="1586" t="str">
        <f t="shared" si="41"/>
        <v>-</v>
      </c>
      <c r="E749" s="1084"/>
    </row>
    <row r="750" spans="1:5" s="1" customFormat="1" x14ac:dyDescent="0.2">
      <c r="A750" s="1927"/>
      <c r="B750" s="1926"/>
      <c r="C750" s="125" t="s">
        <v>32</v>
      </c>
      <c r="D750" s="1586" t="str">
        <f t="shared" si="41"/>
        <v>-</v>
      </c>
      <c r="E750" s="1084"/>
    </row>
    <row r="751" spans="1:5" s="1" customFormat="1" ht="13.5" thickBot="1" x14ac:dyDescent="0.25">
      <c r="A751" s="1927"/>
      <c r="B751" s="1926"/>
      <c r="C751" s="126" t="s">
        <v>108</v>
      </c>
      <c r="D751" s="1586" t="str">
        <f t="shared" si="41"/>
        <v>-</v>
      </c>
      <c r="E751" s="1084"/>
    </row>
    <row r="752" spans="1:5" s="1" customFormat="1" ht="13.5" customHeight="1" x14ac:dyDescent="0.2">
      <c r="A752" s="1927" t="s">
        <v>181</v>
      </c>
      <c r="B752" s="1926" t="s">
        <v>205</v>
      </c>
      <c r="C752" s="117" t="s">
        <v>20</v>
      </c>
      <c r="D752" s="1585" t="str">
        <f>AQ4</f>
        <v>-</v>
      </c>
      <c r="E752" s="1084"/>
    </row>
    <row r="753" spans="1:5" s="1" customFormat="1" x14ac:dyDescent="0.2">
      <c r="A753" s="1927"/>
      <c r="B753" s="1926"/>
      <c r="C753" s="118" t="s">
        <v>104</v>
      </c>
      <c r="D753" s="1586" t="str">
        <f t="shared" ref="D753:D769" si="42">AQ5</f>
        <v>-</v>
      </c>
      <c r="E753" s="1084"/>
    </row>
    <row r="754" spans="1:5" s="1" customFormat="1" x14ac:dyDescent="0.2">
      <c r="A754" s="1927"/>
      <c r="B754" s="1926"/>
      <c r="C754" s="119" t="s">
        <v>22</v>
      </c>
      <c r="D754" s="1586" t="str">
        <f t="shared" si="42"/>
        <v>-</v>
      </c>
      <c r="E754" s="1084"/>
    </row>
    <row r="755" spans="1:5" s="1" customFormat="1" x14ac:dyDescent="0.2">
      <c r="A755" s="1927"/>
      <c r="B755" s="1926"/>
      <c r="C755" s="118" t="s">
        <v>23</v>
      </c>
      <c r="D755" s="1586" t="str">
        <f t="shared" si="42"/>
        <v>-</v>
      </c>
      <c r="E755" s="1084"/>
    </row>
    <row r="756" spans="1:5" s="1" customFormat="1" x14ac:dyDescent="0.2">
      <c r="A756" s="1927"/>
      <c r="B756" s="1926"/>
      <c r="C756" s="164" t="s">
        <v>561</v>
      </c>
      <c r="D756" s="1586" t="str">
        <f t="shared" si="42"/>
        <v>-</v>
      </c>
      <c r="E756" s="1084"/>
    </row>
    <row r="757" spans="1:5" s="1" customFormat="1" x14ac:dyDescent="0.2">
      <c r="A757" s="1927"/>
      <c r="B757" s="1926"/>
      <c r="C757" s="164" t="s">
        <v>105</v>
      </c>
      <c r="D757" s="1586" t="str">
        <f t="shared" si="42"/>
        <v>-</v>
      </c>
      <c r="E757" s="1084"/>
    </row>
    <row r="758" spans="1:5" s="1" customFormat="1" x14ac:dyDescent="0.2">
      <c r="A758" s="1927"/>
      <c r="B758" s="1926"/>
      <c r="C758" s="118" t="s">
        <v>24</v>
      </c>
      <c r="D758" s="1586" t="str">
        <f t="shared" si="42"/>
        <v>-</v>
      </c>
      <c r="E758" s="1084"/>
    </row>
    <row r="759" spans="1:5" s="1" customFormat="1" x14ac:dyDescent="0.2">
      <c r="A759" s="1927"/>
      <c r="B759" s="1926"/>
      <c r="C759" s="118" t="s">
        <v>25</v>
      </c>
      <c r="D759" s="1586" t="str">
        <f t="shared" si="42"/>
        <v>-</v>
      </c>
      <c r="E759" s="1084"/>
    </row>
    <row r="760" spans="1:5" s="1" customFormat="1" x14ac:dyDescent="0.2">
      <c r="A760" s="1927"/>
      <c r="B760" s="1926"/>
      <c r="C760" s="120" t="s">
        <v>26</v>
      </c>
      <c r="D760" s="1586" t="str">
        <f t="shared" si="42"/>
        <v>-</v>
      </c>
      <c r="E760" s="1084"/>
    </row>
    <row r="761" spans="1:5" s="1" customFormat="1" x14ac:dyDescent="0.2">
      <c r="A761" s="1927"/>
      <c r="B761" s="1926"/>
      <c r="C761" s="121" t="s">
        <v>27</v>
      </c>
      <c r="D761" s="1586" t="str">
        <f t="shared" si="42"/>
        <v>-</v>
      </c>
      <c r="E761" s="1084"/>
    </row>
    <row r="762" spans="1:5" s="1" customFormat="1" x14ac:dyDescent="0.2">
      <c r="A762" s="1927"/>
      <c r="B762" s="1926"/>
      <c r="C762" s="122" t="s">
        <v>28</v>
      </c>
      <c r="D762" s="1586" t="str">
        <f t="shared" si="42"/>
        <v>-</v>
      </c>
      <c r="E762" s="1084"/>
    </row>
    <row r="763" spans="1:5" s="1" customFormat="1" x14ac:dyDescent="0.2">
      <c r="A763" s="1927"/>
      <c r="B763" s="1926"/>
      <c r="C763" s="122" t="s">
        <v>106</v>
      </c>
      <c r="D763" s="1586" t="str">
        <f t="shared" si="42"/>
        <v>-</v>
      </c>
      <c r="E763" s="1084"/>
    </row>
    <row r="764" spans="1:5" s="1" customFormat="1" x14ac:dyDescent="0.2">
      <c r="A764" s="1927"/>
      <c r="B764" s="1926"/>
      <c r="C764" s="122" t="s">
        <v>29</v>
      </c>
      <c r="D764" s="1586" t="str">
        <f t="shared" si="42"/>
        <v>-</v>
      </c>
      <c r="E764" s="1084"/>
    </row>
    <row r="765" spans="1:5" s="1" customFormat="1" x14ac:dyDescent="0.2">
      <c r="A765" s="1927"/>
      <c r="B765" s="1926"/>
      <c r="C765" s="123" t="s">
        <v>30</v>
      </c>
      <c r="D765" s="1586" t="str">
        <f t="shared" si="42"/>
        <v>-</v>
      </c>
      <c r="E765" s="1084"/>
    </row>
    <row r="766" spans="1:5" s="1" customFormat="1" x14ac:dyDescent="0.2">
      <c r="A766" s="1927"/>
      <c r="B766" s="1926"/>
      <c r="C766" s="124" t="s">
        <v>31</v>
      </c>
      <c r="D766" s="1586" t="str">
        <f t="shared" si="42"/>
        <v>-</v>
      </c>
      <c r="E766" s="1084"/>
    </row>
    <row r="767" spans="1:5" s="1" customFormat="1" x14ac:dyDescent="0.2">
      <c r="A767" s="1927"/>
      <c r="B767" s="1926"/>
      <c r="C767" s="123" t="s">
        <v>107</v>
      </c>
      <c r="D767" s="1586" t="str">
        <f t="shared" si="42"/>
        <v>-</v>
      </c>
      <c r="E767" s="1084"/>
    </row>
    <row r="768" spans="1:5" s="1" customFormat="1" x14ac:dyDescent="0.2">
      <c r="A768" s="1927"/>
      <c r="B768" s="1926"/>
      <c r="C768" s="125" t="s">
        <v>32</v>
      </c>
      <c r="D768" s="1586" t="str">
        <f t="shared" si="42"/>
        <v>-</v>
      </c>
      <c r="E768" s="1084"/>
    </row>
    <row r="769" spans="1:5" s="1" customFormat="1" ht="13.5" thickBot="1" x14ac:dyDescent="0.25">
      <c r="A769" s="1927"/>
      <c r="B769" s="1926"/>
      <c r="C769" s="126" t="s">
        <v>108</v>
      </c>
      <c r="D769" s="1586" t="str">
        <f t="shared" si="42"/>
        <v>-</v>
      </c>
      <c r="E769" s="1084"/>
    </row>
    <row r="770" spans="1:5" s="1" customFormat="1" ht="14.25" customHeight="1" thickBot="1" x14ac:dyDescent="0.25">
      <c r="A770" s="1935" t="s">
        <v>181</v>
      </c>
      <c r="B770" s="1930" t="s">
        <v>206</v>
      </c>
      <c r="C770" s="117" t="s">
        <v>20</v>
      </c>
      <c r="D770" s="1585" t="str">
        <f>AR4</f>
        <v>-</v>
      </c>
      <c r="E770" s="1084"/>
    </row>
    <row r="771" spans="1:5" s="1" customFormat="1" ht="13.5" thickBot="1" x14ac:dyDescent="0.25">
      <c r="A771" s="1932"/>
      <c r="B771" s="1931"/>
      <c r="C771" s="118" t="s">
        <v>104</v>
      </c>
      <c r="D771" s="1586" t="str">
        <f t="shared" ref="D771:D787" si="43">AR5</f>
        <v>-</v>
      </c>
      <c r="E771" s="1084"/>
    </row>
    <row r="772" spans="1:5" s="1" customFormat="1" ht="13.5" thickBot="1" x14ac:dyDescent="0.25">
      <c r="A772" s="1932"/>
      <c r="B772" s="1931"/>
      <c r="C772" s="119" t="s">
        <v>22</v>
      </c>
      <c r="D772" s="1586" t="str">
        <f t="shared" si="43"/>
        <v>-</v>
      </c>
      <c r="E772" s="1084"/>
    </row>
    <row r="773" spans="1:5" s="1" customFormat="1" ht="13.5" thickBot="1" x14ac:dyDescent="0.25">
      <c r="A773" s="1932"/>
      <c r="B773" s="1931"/>
      <c r="C773" s="118" t="s">
        <v>23</v>
      </c>
      <c r="D773" s="1586">
        <f t="shared" si="43"/>
        <v>0.8</v>
      </c>
      <c r="E773" s="1084"/>
    </row>
    <row r="774" spans="1:5" s="1" customFormat="1" ht="13.5" thickBot="1" x14ac:dyDescent="0.25">
      <c r="A774" s="1932"/>
      <c r="B774" s="1931"/>
      <c r="C774" s="164" t="s">
        <v>561</v>
      </c>
      <c r="D774" s="1586">
        <f t="shared" si="43"/>
        <v>0.7</v>
      </c>
      <c r="E774" s="1084"/>
    </row>
    <row r="775" spans="1:5" s="1" customFormat="1" ht="13.5" thickBot="1" x14ac:dyDescent="0.25">
      <c r="A775" s="1932"/>
      <c r="B775" s="1931"/>
      <c r="C775" s="164" t="s">
        <v>105</v>
      </c>
      <c r="D775" s="1586" t="str">
        <f t="shared" si="43"/>
        <v>-</v>
      </c>
      <c r="E775" s="1084"/>
    </row>
    <row r="776" spans="1:5" s="1" customFormat="1" ht="13.5" thickBot="1" x14ac:dyDescent="0.25">
      <c r="A776" s="1932"/>
      <c r="B776" s="1931"/>
      <c r="C776" s="118" t="s">
        <v>24</v>
      </c>
      <c r="D776" s="1586" t="str">
        <f t="shared" si="43"/>
        <v>&lt;1</v>
      </c>
      <c r="E776" s="1084"/>
    </row>
    <row r="777" spans="1:5" s="1" customFormat="1" ht="13.5" thickBot="1" x14ac:dyDescent="0.25">
      <c r="A777" s="1932"/>
      <c r="B777" s="1931"/>
      <c r="C777" s="118" t="s">
        <v>25</v>
      </c>
      <c r="D777" s="1586">
        <f t="shared" si="43"/>
        <v>5</v>
      </c>
      <c r="E777" s="1084"/>
    </row>
    <row r="778" spans="1:5" s="1" customFormat="1" ht="13.5" thickBot="1" x14ac:dyDescent="0.25">
      <c r="A778" s="1932"/>
      <c r="B778" s="1931"/>
      <c r="C778" s="120" t="s">
        <v>26</v>
      </c>
      <c r="D778" s="1586">
        <f t="shared" si="43"/>
        <v>0</v>
      </c>
      <c r="E778" s="1084"/>
    </row>
    <row r="779" spans="1:5" s="1" customFormat="1" ht="13.5" thickBot="1" x14ac:dyDescent="0.25">
      <c r="A779" s="1932"/>
      <c r="B779" s="1931"/>
      <c r="C779" s="121" t="s">
        <v>27</v>
      </c>
      <c r="D779" s="1586">
        <f t="shared" si="43"/>
        <v>5.7</v>
      </c>
      <c r="E779" s="1084"/>
    </row>
    <row r="780" spans="1:5" s="1" customFormat="1" ht="13.5" thickBot="1" x14ac:dyDescent="0.25">
      <c r="A780" s="1932"/>
      <c r="B780" s="1931"/>
      <c r="C780" s="122" t="s">
        <v>28</v>
      </c>
      <c r="D780" s="1586" t="str">
        <f t="shared" si="43"/>
        <v>&lt;0.1</v>
      </c>
      <c r="E780" s="1084"/>
    </row>
    <row r="781" spans="1:5" s="1" customFormat="1" ht="13.5" thickBot="1" x14ac:dyDescent="0.25">
      <c r="A781" s="1932"/>
      <c r="B781" s="1931"/>
      <c r="C781" s="122" t="s">
        <v>106</v>
      </c>
      <c r="D781" s="1586" t="str">
        <f t="shared" si="43"/>
        <v>-</v>
      </c>
      <c r="E781" s="1084"/>
    </row>
    <row r="782" spans="1:5" s="1" customFormat="1" ht="13.5" thickBot="1" x14ac:dyDescent="0.25">
      <c r="A782" s="1932"/>
      <c r="B782" s="1931"/>
      <c r="C782" s="122" t="s">
        <v>29</v>
      </c>
      <c r="D782" s="1586" t="str">
        <f t="shared" si="43"/>
        <v>-</v>
      </c>
      <c r="E782" s="1084"/>
    </row>
    <row r="783" spans="1:5" s="1" customFormat="1" ht="13.5" thickBot="1" x14ac:dyDescent="0.25">
      <c r="A783" s="1932"/>
      <c r="B783" s="1931"/>
      <c r="C783" s="123" t="s">
        <v>30</v>
      </c>
      <c r="D783" s="1586" t="str">
        <f t="shared" si="43"/>
        <v>-</v>
      </c>
      <c r="E783" s="1084"/>
    </row>
    <row r="784" spans="1:5" s="1" customFormat="1" ht="13.5" thickBot="1" x14ac:dyDescent="0.25">
      <c r="A784" s="1932"/>
      <c r="B784" s="1931"/>
      <c r="C784" s="124" t="s">
        <v>31</v>
      </c>
      <c r="D784" s="1586">
        <f t="shared" si="43"/>
        <v>0.13</v>
      </c>
      <c r="E784" s="1084"/>
    </row>
    <row r="785" spans="1:5" s="1" customFormat="1" ht="13.5" thickBot="1" x14ac:dyDescent="0.25">
      <c r="A785" s="1932"/>
      <c r="B785" s="1931"/>
      <c r="C785" s="123" t="s">
        <v>107</v>
      </c>
      <c r="D785" s="1586" t="str">
        <f t="shared" si="43"/>
        <v>-</v>
      </c>
      <c r="E785" s="1084"/>
    </row>
    <row r="786" spans="1:5" s="1" customFormat="1" ht="13.5" thickBot="1" x14ac:dyDescent="0.25">
      <c r="A786" s="1932"/>
      <c r="B786" s="1931"/>
      <c r="C786" s="125" t="s">
        <v>32</v>
      </c>
      <c r="D786" s="1586" t="str">
        <f t="shared" si="43"/>
        <v>-</v>
      </c>
      <c r="E786" s="1084"/>
    </row>
    <row r="787" spans="1:5" s="1" customFormat="1" ht="13.5" thickBot="1" x14ac:dyDescent="0.25">
      <c r="A787" s="1932"/>
      <c r="B787" s="1931"/>
      <c r="C787" s="126" t="s">
        <v>108</v>
      </c>
      <c r="D787" s="1586" t="str">
        <f t="shared" si="43"/>
        <v>-</v>
      </c>
      <c r="E787" s="1084"/>
    </row>
    <row r="788" spans="1:5" s="1" customFormat="1" ht="13.5" customHeight="1" x14ac:dyDescent="0.2">
      <c r="A788" s="1933" t="s">
        <v>182</v>
      </c>
      <c r="B788" s="1934" t="s">
        <v>185</v>
      </c>
      <c r="C788" s="117" t="s">
        <v>20</v>
      </c>
      <c r="D788" s="1585">
        <f>AS4</f>
        <v>25</v>
      </c>
      <c r="E788" s="1084"/>
    </row>
    <row r="789" spans="1:5" s="1" customFormat="1" x14ac:dyDescent="0.2">
      <c r="A789" s="1927"/>
      <c r="B789" s="1926"/>
      <c r="C789" s="118" t="s">
        <v>104</v>
      </c>
      <c r="D789" s="1586">
        <f t="shared" ref="D789:D805" si="44">AS5</f>
        <v>2</v>
      </c>
      <c r="E789" s="1084"/>
    </row>
    <row r="790" spans="1:5" s="1" customFormat="1" x14ac:dyDescent="0.2">
      <c r="A790" s="1927"/>
      <c r="B790" s="1926"/>
      <c r="C790" s="119" t="s">
        <v>22</v>
      </c>
      <c r="D790" s="1586">
        <f t="shared" si="44"/>
        <v>7.2</v>
      </c>
      <c r="E790" s="1084"/>
    </row>
    <row r="791" spans="1:5" s="1" customFormat="1" x14ac:dyDescent="0.2">
      <c r="A791" s="1927"/>
      <c r="B791" s="1926"/>
      <c r="C791" s="118" t="s">
        <v>23</v>
      </c>
      <c r="D791" s="1586">
        <f t="shared" si="44"/>
        <v>240</v>
      </c>
      <c r="E791" s="1084"/>
    </row>
    <row r="792" spans="1:5" s="1" customFormat="1" x14ac:dyDescent="0.2">
      <c r="A792" s="1927"/>
      <c r="B792" s="1926"/>
      <c r="C792" s="164" t="s">
        <v>561</v>
      </c>
      <c r="D792" s="1586" t="str">
        <f t="shared" si="44"/>
        <v>-</v>
      </c>
      <c r="E792" s="1084"/>
    </row>
    <row r="793" spans="1:5" s="1" customFormat="1" x14ac:dyDescent="0.2">
      <c r="A793" s="1927"/>
      <c r="B793" s="1926"/>
      <c r="C793" s="164" t="s">
        <v>105</v>
      </c>
      <c r="D793" s="1586" t="str">
        <f t="shared" si="44"/>
        <v>-</v>
      </c>
      <c r="E793" s="1084"/>
    </row>
    <row r="794" spans="1:5" s="1" customFormat="1" x14ac:dyDescent="0.2">
      <c r="A794" s="1927"/>
      <c r="B794" s="1926"/>
      <c r="C794" s="118" t="s">
        <v>24</v>
      </c>
      <c r="D794" s="1586">
        <f t="shared" si="44"/>
        <v>210</v>
      </c>
      <c r="E794" s="1084"/>
    </row>
    <row r="795" spans="1:5" s="1" customFormat="1" x14ac:dyDescent="0.2">
      <c r="A795" s="1927"/>
      <c r="B795" s="1926"/>
      <c r="C795" s="118" t="s">
        <v>25</v>
      </c>
      <c r="D795" s="1586">
        <f t="shared" si="44"/>
        <v>110</v>
      </c>
      <c r="E795" s="1084"/>
    </row>
    <row r="796" spans="1:5" s="1" customFormat="1" x14ac:dyDescent="0.2">
      <c r="A796" s="1927"/>
      <c r="B796" s="1926"/>
      <c r="C796" s="120" t="s">
        <v>26</v>
      </c>
      <c r="D796" s="1586" t="str">
        <f t="shared" si="44"/>
        <v>-</v>
      </c>
      <c r="E796" s="1084"/>
    </row>
    <row r="797" spans="1:5" s="1" customFormat="1" x14ac:dyDescent="0.2">
      <c r="A797" s="1927"/>
      <c r="B797" s="1926"/>
      <c r="C797" s="121" t="s">
        <v>27</v>
      </c>
      <c r="D797" s="1586">
        <f t="shared" si="44"/>
        <v>38</v>
      </c>
      <c r="E797" s="1084"/>
    </row>
    <row r="798" spans="1:5" s="1" customFormat="1" x14ac:dyDescent="0.2">
      <c r="A798" s="1927"/>
      <c r="B798" s="1926"/>
      <c r="C798" s="122" t="s">
        <v>28</v>
      </c>
      <c r="D798" s="1586">
        <f t="shared" si="44"/>
        <v>23</v>
      </c>
      <c r="E798" s="1084"/>
    </row>
    <row r="799" spans="1:5" s="1" customFormat="1" x14ac:dyDescent="0.2">
      <c r="A799" s="1927"/>
      <c r="B799" s="1926"/>
      <c r="C799" s="122" t="s">
        <v>106</v>
      </c>
      <c r="D799" s="1586">
        <f t="shared" si="44"/>
        <v>15</v>
      </c>
      <c r="E799" s="1084"/>
    </row>
    <row r="800" spans="1:5" s="1" customFormat="1" x14ac:dyDescent="0.2">
      <c r="A800" s="1927"/>
      <c r="B800" s="1926"/>
      <c r="C800" s="122" t="s">
        <v>29</v>
      </c>
      <c r="D800" s="1586" t="str">
        <f t="shared" si="44"/>
        <v>-</v>
      </c>
      <c r="E800" s="1084"/>
    </row>
    <row r="801" spans="1:5" s="1" customFormat="1" x14ac:dyDescent="0.2">
      <c r="A801" s="1927"/>
      <c r="B801" s="1926"/>
      <c r="C801" s="123" t="s">
        <v>30</v>
      </c>
      <c r="D801" s="1586" t="str">
        <f t="shared" si="44"/>
        <v>-</v>
      </c>
      <c r="E801" s="1084"/>
    </row>
    <row r="802" spans="1:5" s="1" customFormat="1" x14ac:dyDescent="0.2">
      <c r="A802" s="1927"/>
      <c r="B802" s="1926"/>
      <c r="C802" s="124" t="s">
        <v>31</v>
      </c>
      <c r="D802" s="1586">
        <f t="shared" si="44"/>
        <v>3.8</v>
      </c>
      <c r="E802" s="1084"/>
    </row>
    <row r="803" spans="1:5" s="1" customFormat="1" x14ac:dyDescent="0.2">
      <c r="A803" s="1927"/>
      <c r="B803" s="1926"/>
      <c r="C803" s="123" t="s">
        <v>107</v>
      </c>
      <c r="D803" s="1586" t="str">
        <f t="shared" si="44"/>
        <v>-</v>
      </c>
      <c r="E803" s="1084"/>
    </row>
    <row r="804" spans="1:5" s="1" customFormat="1" x14ac:dyDescent="0.2">
      <c r="A804" s="1927"/>
      <c r="B804" s="1926"/>
      <c r="C804" s="125" t="s">
        <v>32</v>
      </c>
      <c r="D804" s="1586" t="str">
        <f t="shared" si="44"/>
        <v>-</v>
      </c>
      <c r="E804" s="1084"/>
    </row>
    <row r="805" spans="1:5" s="1" customFormat="1" ht="13.5" thickBot="1" x14ac:dyDescent="0.25">
      <c r="A805" s="1927"/>
      <c r="B805" s="1926"/>
      <c r="C805" s="126" t="s">
        <v>108</v>
      </c>
      <c r="D805" s="1586" t="str">
        <f t="shared" si="44"/>
        <v>-</v>
      </c>
      <c r="E805" s="1084"/>
    </row>
    <row r="806" spans="1:5" s="1" customFormat="1" ht="13.5" customHeight="1" x14ac:dyDescent="0.2">
      <c r="A806" s="1927" t="s">
        <v>182</v>
      </c>
      <c r="B806" s="1926" t="s">
        <v>216</v>
      </c>
      <c r="C806" s="117" t="s">
        <v>20</v>
      </c>
      <c r="D806" s="1585" t="str">
        <f>AT4</f>
        <v>-</v>
      </c>
      <c r="E806" s="1084"/>
    </row>
    <row r="807" spans="1:5" s="1" customFormat="1" x14ac:dyDescent="0.2">
      <c r="A807" s="1927"/>
      <c r="B807" s="1926"/>
      <c r="C807" s="118" t="s">
        <v>104</v>
      </c>
      <c r="D807" s="1586">
        <f t="shared" ref="D807:D823" si="45">AT5</f>
        <v>2</v>
      </c>
      <c r="E807" s="1084"/>
    </row>
    <row r="808" spans="1:5" s="1" customFormat="1" x14ac:dyDescent="0.2">
      <c r="A808" s="1927"/>
      <c r="B808" s="1926"/>
      <c r="C808" s="119" t="s">
        <v>22</v>
      </c>
      <c r="D808" s="1586">
        <f t="shared" si="45"/>
        <v>7.2</v>
      </c>
      <c r="E808" s="1084"/>
    </row>
    <row r="809" spans="1:5" s="1" customFormat="1" x14ac:dyDescent="0.2">
      <c r="A809" s="1927"/>
      <c r="B809" s="1926"/>
      <c r="C809" s="118" t="s">
        <v>23</v>
      </c>
      <c r="D809" s="1586">
        <f t="shared" si="45"/>
        <v>200</v>
      </c>
      <c r="E809" s="1084"/>
    </row>
    <row r="810" spans="1:5" s="1" customFormat="1" x14ac:dyDescent="0.2">
      <c r="A810" s="1927"/>
      <c r="B810" s="1926"/>
      <c r="C810" s="164" t="s">
        <v>561</v>
      </c>
      <c r="D810" s="1586" t="str">
        <f t="shared" si="45"/>
        <v>-</v>
      </c>
      <c r="E810" s="1084"/>
    </row>
    <row r="811" spans="1:5" s="1" customFormat="1" x14ac:dyDescent="0.2">
      <c r="A811" s="1927"/>
      <c r="B811" s="1926"/>
      <c r="C811" s="164" t="s">
        <v>105</v>
      </c>
      <c r="D811" s="1586" t="str">
        <f t="shared" si="45"/>
        <v>-</v>
      </c>
      <c r="E811" s="1084"/>
    </row>
    <row r="812" spans="1:5" s="1" customFormat="1" x14ac:dyDescent="0.2">
      <c r="A812" s="1927"/>
      <c r="B812" s="1926"/>
      <c r="C812" s="118" t="s">
        <v>24</v>
      </c>
      <c r="D812" s="1586">
        <f t="shared" si="45"/>
        <v>210</v>
      </c>
      <c r="E812" s="1084"/>
    </row>
    <row r="813" spans="1:5" s="1" customFormat="1" x14ac:dyDescent="0.2">
      <c r="A813" s="1927"/>
      <c r="B813" s="1926"/>
      <c r="C813" s="118" t="s">
        <v>25</v>
      </c>
      <c r="D813" s="1586">
        <f t="shared" si="45"/>
        <v>120</v>
      </c>
      <c r="E813" s="1084"/>
    </row>
    <row r="814" spans="1:5" s="1" customFormat="1" x14ac:dyDescent="0.2">
      <c r="A814" s="1927"/>
      <c r="B814" s="1926"/>
      <c r="C814" s="120" t="s">
        <v>26</v>
      </c>
      <c r="D814" s="1586" t="str">
        <f t="shared" si="45"/>
        <v>-</v>
      </c>
      <c r="E814" s="1084"/>
    </row>
    <row r="815" spans="1:5" s="1" customFormat="1" x14ac:dyDescent="0.2">
      <c r="A815" s="1927"/>
      <c r="B815" s="1926"/>
      <c r="C815" s="121" t="s">
        <v>27</v>
      </c>
      <c r="D815" s="1586">
        <f t="shared" si="45"/>
        <v>45</v>
      </c>
      <c r="E815" s="1084"/>
    </row>
    <row r="816" spans="1:5" s="1" customFormat="1" x14ac:dyDescent="0.2">
      <c r="A816" s="1927"/>
      <c r="B816" s="1926"/>
      <c r="C816" s="122" t="s">
        <v>28</v>
      </c>
      <c r="D816" s="1586">
        <f t="shared" si="45"/>
        <v>28</v>
      </c>
      <c r="E816" s="1084"/>
    </row>
    <row r="817" spans="1:5" s="1" customFormat="1" x14ac:dyDescent="0.2">
      <c r="A817" s="1927"/>
      <c r="B817" s="1926"/>
      <c r="C817" s="122" t="s">
        <v>106</v>
      </c>
      <c r="D817" s="1586">
        <f t="shared" si="45"/>
        <v>16</v>
      </c>
      <c r="E817" s="1084"/>
    </row>
    <row r="818" spans="1:5" s="1" customFormat="1" x14ac:dyDescent="0.2">
      <c r="A818" s="1927"/>
      <c r="B818" s="1926"/>
      <c r="C818" s="122" t="s">
        <v>29</v>
      </c>
      <c r="D818" s="1586" t="str">
        <f t="shared" si="45"/>
        <v>-</v>
      </c>
      <c r="E818" s="1084"/>
    </row>
    <row r="819" spans="1:5" s="1" customFormat="1" x14ac:dyDescent="0.2">
      <c r="A819" s="1927"/>
      <c r="B819" s="1926"/>
      <c r="C819" s="123" t="s">
        <v>30</v>
      </c>
      <c r="D819" s="1586" t="str">
        <f t="shared" si="45"/>
        <v>-</v>
      </c>
      <c r="E819" s="1084"/>
    </row>
    <row r="820" spans="1:5" s="1" customFormat="1" x14ac:dyDescent="0.2">
      <c r="A820" s="1927"/>
      <c r="B820" s="1926"/>
      <c r="C820" s="124" t="s">
        <v>31</v>
      </c>
      <c r="D820" s="1586">
        <f t="shared" si="45"/>
        <v>5.4</v>
      </c>
      <c r="E820" s="1084"/>
    </row>
    <row r="821" spans="1:5" s="1" customFormat="1" x14ac:dyDescent="0.2">
      <c r="A821" s="1927"/>
      <c r="B821" s="1926"/>
      <c r="C821" s="123" t="s">
        <v>107</v>
      </c>
      <c r="D821" s="1586" t="str">
        <f t="shared" si="45"/>
        <v>-</v>
      </c>
      <c r="E821" s="1084"/>
    </row>
    <row r="822" spans="1:5" s="1" customFormat="1" x14ac:dyDescent="0.2">
      <c r="A822" s="1927"/>
      <c r="B822" s="1926"/>
      <c r="C822" s="125" t="s">
        <v>32</v>
      </c>
      <c r="D822" s="1586" t="str">
        <f t="shared" si="45"/>
        <v>-</v>
      </c>
      <c r="E822" s="1084"/>
    </row>
    <row r="823" spans="1:5" s="1" customFormat="1" ht="13.5" thickBot="1" x14ac:dyDescent="0.25">
      <c r="A823" s="1927"/>
      <c r="B823" s="1926"/>
      <c r="C823" s="126" t="s">
        <v>108</v>
      </c>
      <c r="D823" s="1586" t="str">
        <f t="shared" si="45"/>
        <v>-</v>
      </c>
      <c r="E823" s="1084"/>
    </row>
    <row r="824" spans="1:5" s="1" customFormat="1" ht="13.5" customHeight="1" x14ac:dyDescent="0.2">
      <c r="A824" s="1927" t="s">
        <v>182</v>
      </c>
      <c r="B824" s="1926" t="s">
        <v>217</v>
      </c>
      <c r="C824" s="117" t="s">
        <v>20</v>
      </c>
      <c r="D824" s="1585" t="str">
        <f>AU4</f>
        <v>-</v>
      </c>
      <c r="E824" s="1084"/>
    </row>
    <row r="825" spans="1:5" s="1" customFormat="1" x14ac:dyDescent="0.2">
      <c r="A825" s="1927"/>
      <c r="B825" s="1926"/>
      <c r="C825" s="118" t="s">
        <v>104</v>
      </c>
      <c r="D825" s="1586">
        <f t="shared" ref="D825:D841" si="46">AU5</f>
        <v>3</v>
      </c>
      <c r="E825" s="1084"/>
    </row>
    <row r="826" spans="1:5" s="1" customFormat="1" x14ac:dyDescent="0.2">
      <c r="A826" s="1927"/>
      <c r="B826" s="1926"/>
      <c r="C826" s="119" t="s">
        <v>22</v>
      </c>
      <c r="D826" s="1586">
        <f t="shared" si="46"/>
        <v>7.2</v>
      </c>
      <c r="E826" s="1084"/>
    </row>
    <row r="827" spans="1:5" s="1" customFormat="1" x14ac:dyDescent="0.2">
      <c r="A827" s="1927"/>
      <c r="B827" s="1926"/>
      <c r="C827" s="118" t="s">
        <v>23</v>
      </c>
      <c r="D827" s="1586">
        <f t="shared" si="46"/>
        <v>110</v>
      </c>
      <c r="E827" s="1084"/>
    </row>
    <row r="828" spans="1:5" s="1" customFormat="1" x14ac:dyDescent="0.2">
      <c r="A828" s="1927"/>
      <c r="B828" s="1926"/>
      <c r="C828" s="164" t="s">
        <v>561</v>
      </c>
      <c r="D828" s="1586" t="str">
        <f t="shared" si="46"/>
        <v>-</v>
      </c>
      <c r="E828" s="1084"/>
    </row>
    <row r="829" spans="1:5" s="1" customFormat="1" x14ac:dyDescent="0.2">
      <c r="A829" s="1927"/>
      <c r="B829" s="1926"/>
      <c r="C829" s="164" t="s">
        <v>105</v>
      </c>
      <c r="D829" s="1586">
        <f t="shared" si="46"/>
        <v>62</v>
      </c>
      <c r="E829" s="1084"/>
    </row>
    <row r="830" spans="1:5" s="1" customFormat="1" x14ac:dyDescent="0.2">
      <c r="A830" s="1927"/>
      <c r="B830" s="1926"/>
      <c r="C830" s="118" t="s">
        <v>24</v>
      </c>
      <c r="D830" s="1586">
        <f t="shared" si="46"/>
        <v>80</v>
      </c>
      <c r="E830" s="1084"/>
    </row>
    <row r="831" spans="1:5" s="1" customFormat="1" x14ac:dyDescent="0.2">
      <c r="A831" s="1927"/>
      <c r="B831" s="1926"/>
      <c r="C831" s="118" t="s">
        <v>25</v>
      </c>
      <c r="D831" s="1586">
        <f t="shared" si="46"/>
        <v>76</v>
      </c>
      <c r="E831" s="1084"/>
    </row>
    <row r="832" spans="1:5" s="1" customFormat="1" x14ac:dyDescent="0.2">
      <c r="A832" s="1927"/>
      <c r="B832" s="1926"/>
      <c r="C832" s="120" t="s">
        <v>26</v>
      </c>
      <c r="D832" s="1586" t="str">
        <f t="shared" si="46"/>
        <v>-</v>
      </c>
      <c r="E832" s="1084"/>
    </row>
    <row r="833" spans="1:5" s="1" customFormat="1" x14ac:dyDescent="0.2">
      <c r="A833" s="1927"/>
      <c r="B833" s="1926"/>
      <c r="C833" s="121" t="s">
        <v>27</v>
      </c>
      <c r="D833" s="1586">
        <f t="shared" si="46"/>
        <v>38</v>
      </c>
      <c r="E833" s="1084"/>
    </row>
    <row r="834" spans="1:5" s="1" customFormat="1" x14ac:dyDescent="0.2">
      <c r="A834" s="1927"/>
      <c r="B834" s="1926"/>
      <c r="C834" s="122" t="s">
        <v>28</v>
      </c>
      <c r="D834" s="1586">
        <f t="shared" si="46"/>
        <v>28</v>
      </c>
      <c r="E834" s="1084"/>
    </row>
    <row r="835" spans="1:5" s="1" customFormat="1" x14ac:dyDescent="0.2">
      <c r="A835" s="1927"/>
      <c r="B835" s="1926"/>
      <c r="C835" s="122" t="s">
        <v>106</v>
      </c>
      <c r="D835" s="1586">
        <f t="shared" si="46"/>
        <v>9.9</v>
      </c>
      <c r="E835" s="1084"/>
    </row>
    <row r="836" spans="1:5" s="1" customFormat="1" x14ac:dyDescent="0.2">
      <c r="A836" s="1927"/>
      <c r="B836" s="1926"/>
      <c r="C836" s="122" t="s">
        <v>29</v>
      </c>
      <c r="D836" s="1586" t="str">
        <f t="shared" si="46"/>
        <v>-</v>
      </c>
      <c r="E836" s="1084"/>
    </row>
    <row r="837" spans="1:5" s="1" customFormat="1" x14ac:dyDescent="0.2">
      <c r="A837" s="1927"/>
      <c r="B837" s="1926"/>
      <c r="C837" s="123" t="s">
        <v>30</v>
      </c>
      <c r="D837" s="1586" t="str">
        <f t="shared" si="46"/>
        <v>-</v>
      </c>
      <c r="E837" s="1084"/>
    </row>
    <row r="838" spans="1:5" s="1" customFormat="1" x14ac:dyDescent="0.2">
      <c r="A838" s="1927"/>
      <c r="B838" s="1926"/>
      <c r="C838" s="124" t="s">
        <v>31</v>
      </c>
      <c r="D838" s="1586">
        <f t="shared" si="46"/>
        <v>4.5999999999999996</v>
      </c>
      <c r="E838" s="1084"/>
    </row>
    <row r="839" spans="1:5" s="1" customFormat="1" x14ac:dyDescent="0.2">
      <c r="A839" s="1927"/>
      <c r="B839" s="1926"/>
      <c r="C839" s="123" t="s">
        <v>107</v>
      </c>
      <c r="D839" s="1586">
        <f t="shared" si="46"/>
        <v>3</v>
      </c>
      <c r="E839" s="1084"/>
    </row>
    <row r="840" spans="1:5" s="1" customFormat="1" x14ac:dyDescent="0.2">
      <c r="A840" s="1927"/>
      <c r="B840" s="1926"/>
      <c r="C840" s="125" t="s">
        <v>32</v>
      </c>
      <c r="D840" s="1586">
        <f t="shared" si="46"/>
        <v>170</v>
      </c>
      <c r="E840" s="1084"/>
    </row>
    <row r="841" spans="1:5" s="1" customFormat="1" ht="13.5" thickBot="1" x14ac:dyDescent="0.25">
      <c r="A841" s="1927"/>
      <c r="B841" s="1926"/>
      <c r="C841" s="126" t="s">
        <v>108</v>
      </c>
      <c r="D841" s="1586" t="str">
        <f t="shared" si="46"/>
        <v>&lt;5.0</v>
      </c>
      <c r="E841" s="1084"/>
    </row>
    <row r="842" spans="1:5" s="1" customFormat="1" ht="13.5" customHeight="1" x14ac:dyDescent="0.2">
      <c r="A842" s="1927" t="s">
        <v>182</v>
      </c>
      <c r="B842" s="1926" t="s">
        <v>218</v>
      </c>
      <c r="C842" s="117" t="s">
        <v>20</v>
      </c>
      <c r="D842" s="1585" t="str">
        <f>AV4</f>
        <v>-</v>
      </c>
      <c r="E842" s="1084"/>
    </row>
    <row r="843" spans="1:5" s="1" customFormat="1" x14ac:dyDescent="0.2">
      <c r="A843" s="1927"/>
      <c r="B843" s="1926"/>
      <c r="C843" s="118" t="s">
        <v>104</v>
      </c>
      <c r="D843" s="1586" t="str">
        <f t="shared" ref="D843:D859" si="47">AV5</f>
        <v>-</v>
      </c>
      <c r="E843" s="1084"/>
    </row>
    <row r="844" spans="1:5" s="1" customFormat="1" x14ac:dyDescent="0.2">
      <c r="A844" s="1927"/>
      <c r="B844" s="1926"/>
      <c r="C844" s="119" t="s">
        <v>22</v>
      </c>
      <c r="D844" s="1586" t="str">
        <f t="shared" si="47"/>
        <v>-</v>
      </c>
      <c r="E844" s="1084"/>
    </row>
    <row r="845" spans="1:5" s="1" customFormat="1" x14ac:dyDescent="0.2">
      <c r="A845" s="1927"/>
      <c r="B845" s="1926"/>
      <c r="C845" s="118" t="s">
        <v>23</v>
      </c>
      <c r="D845" s="1586" t="str">
        <f t="shared" si="47"/>
        <v>-</v>
      </c>
      <c r="E845" s="1084"/>
    </row>
    <row r="846" spans="1:5" s="1" customFormat="1" x14ac:dyDescent="0.2">
      <c r="A846" s="1927"/>
      <c r="B846" s="1926"/>
      <c r="C846" s="164" t="s">
        <v>561</v>
      </c>
      <c r="D846" s="1586" t="str">
        <f t="shared" si="47"/>
        <v>-</v>
      </c>
      <c r="E846" s="1084"/>
    </row>
    <row r="847" spans="1:5" s="1" customFormat="1" x14ac:dyDescent="0.2">
      <c r="A847" s="1927"/>
      <c r="B847" s="1926"/>
      <c r="C847" s="164" t="s">
        <v>105</v>
      </c>
      <c r="D847" s="1586" t="str">
        <f t="shared" si="47"/>
        <v>-</v>
      </c>
      <c r="E847" s="1084"/>
    </row>
    <row r="848" spans="1:5" s="1" customFormat="1" x14ac:dyDescent="0.2">
      <c r="A848" s="1927"/>
      <c r="B848" s="1926"/>
      <c r="C848" s="118" t="s">
        <v>24</v>
      </c>
      <c r="D848" s="1586" t="str">
        <f t="shared" si="47"/>
        <v>-</v>
      </c>
      <c r="E848" s="1084"/>
    </row>
    <row r="849" spans="1:5" s="1" customFormat="1" x14ac:dyDescent="0.2">
      <c r="A849" s="1927"/>
      <c r="B849" s="1926"/>
      <c r="C849" s="118" t="s">
        <v>25</v>
      </c>
      <c r="D849" s="1586" t="str">
        <f t="shared" si="47"/>
        <v>-</v>
      </c>
      <c r="E849" s="1084"/>
    </row>
    <row r="850" spans="1:5" s="1" customFormat="1" x14ac:dyDescent="0.2">
      <c r="A850" s="1927"/>
      <c r="B850" s="1926"/>
      <c r="C850" s="120" t="s">
        <v>26</v>
      </c>
      <c r="D850" s="1586" t="str">
        <f t="shared" si="47"/>
        <v>-</v>
      </c>
      <c r="E850" s="1084"/>
    </row>
    <row r="851" spans="1:5" s="1" customFormat="1" x14ac:dyDescent="0.2">
      <c r="A851" s="1927"/>
      <c r="B851" s="1926"/>
      <c r="C851" s="121" t="s">
        <v>27</v>
      </c>
      <c r="D851" s="1586" t="str">
        <f t="shared" si="47"/>
        <v>-</v>
      </c>
      <c r="E851" s="1084"/>
    </row>
    <row r="852" spans="1:5" s="1" customFormat="1" x14ac:dyDescent="0.2">
      <c r="A852" s="1927"/>
      <c r="B852" s="1926"/>
      <c r="C852" s="122" t="s">
        <v>28</v>
      </c>
      <c r="D852" s="1586" t="str">
        <f t="shared" si="47"/>
        <v>-</v>
      </c>
      <c r="E852" s="1084"/>
    </row>
    <row r="853" spans="1:5" s="1" customFormat="1" x14ac:dyDescent="0.2">
      <c r="A853" s="1927"/>
      <c r="B853" s="1926"/>
      <c r="C853" s="122" t="s">
        <v>106</v>
      </c>
      <c r="D853" s="1586" t="str">
        <f t="shared" si="47"/>
        <v>-</v>
      </c>
      <c r="E853" s="1084"/>
    </row>
    <row r="854" spans="1:5" s="1" customFormat="1" x14ac:dyDescent="0.2">
      <c r="A854" s="1927"/>
      <c r="B854" s="1926"/>
      <c r="C854" s="122" t="s">
        <v>29</v>
      </c>
      <c r="D854" s="1586" t="str">
        <f t="shared" si="47"/>
        <v>-</v>
      </c>
      <c r="E854" s="1084"/>
    </row>
    <row r="855" spans="1:5" s="1" customFormat="1" x14ac:dyDescent="0.2">
      <c r="A855" s="1927"/>
      <c r="B855" s="1926"/>
      <c r="C855" s="123" t="s">
        <v>30</v>
      </c>
      <c r="D855" s="1586" t="str">
        <f t="shared" si="47"/>
        <v>-</v>
      </c>
      <c r="E855" s="1084"/>
    </row>
    <row r="856" spans="1:5" s="1" customFormat="1" x14ac:dyDescent="0.2">
      <c r="A856" s="1927"/>
      <c r="B856" s="1926"/>
      <c r="C856" s="124" t="s">
        <v>31</v>
      </c>
      <c r="D856" s="1586" t="str">
        <f t="shared" si="47"/>
        <v>-</v>
      </c>
      <c r="E856" s="1084"/>
    </row>
    <row r="857" spans="1:5" s="1" customFormat="1" x14ac:dyDescent="0.2">
      <c r="A857" s="1927"/>
      <c r="B857" s="1926"/>
      <c r="C857" s="123" t="s">
        <v>107</v>
      </c>
      <c r="D857" s="1586" t="str">
        <f t="shared" si="47"/>
        <v>-</v>
      </c>
      <c r="E857" s="1084"/>
    </row>
    <row r="858" spans="1:5" s="1" customFormat="1" x14ac:dyDescent="0.2">
      <c r="A858" s="1927"/>
      <c r="B858" s="1926"/>
      <c r="C858" s="125" t="s">
        <v>32</v>
      </c>
      <c r="D858" s="1586" t="str">
        <f t="shared" si="47"/>
        <v>-</v>
      </c>
      <c r="E858" s="1084"/>
    </row>
    <row r="859" spans="1:5" s="1" customFormat="1" ht="13.5" thickBot="1" x14ac:dyDescent="0.25">
      <c r="A859" s="1927"/>
      <c r="B859" s="1926"/>
      <c r="C859" s="126" t="s">
        <v>108</v>
      </c>
      <c r="D859" s="1586" t="str">
        <f t="shared" si="47"/>
        <v>-</v>
      </c>
      <c r="E859" s="1084"/>
    </row>
    <row r="860" spans="1:5" s="1" customFormat="1" ht="13.5" customHeight="1" x14ac:dyDescent="0.2">
      <c r="A860" s="1927" t="s">
        <v>182</v>
      </c>
      <c r="B860" s="1926" t="s">
        <v>219</v>
      </c>
      <c r="C860" s="117" t="s">
        <v>20</v>
      </c>
      <c r="D860" s="1585">
        <f>AW4</f>
        <v>25.5</v>
      </c>
      <c r="E860" s="1084"/>
    </row>
    <row r="861" spans="1:5" s="1" customFormat="1" x14ac:dyDescent="0.2">
      <c r="A861" s="1927"/>
      <c r="B861" s="1926"/>
      <c r="C861" s="118" t="s">
        <v>104</v>
      </c>
      <c r="D861" s="1586">
        <f t="shared" ref="D861:D877" si="48">AW5</f>
        <v>62</v>
      </c>
      <c r="E861" s="1084"/>
    </row>
    <row r="862" spans="1:5" s="1" customFormat="1" x14ac:dyDescent="0.2">
      <c r="A862" s="1927"/>
      <c r="B862" s="1926"/>
      <c r="C862" s="119" t="s">
        <v>22</v>
      </c>
      <c r="D862" s="1586">
        <f t="shared" si="48"/>
        <v>6.4</v>
      </c>
      <c r="E862" s="1084"/>
    </row>
    <row r="863" spans="1:5" s="1" customFormat="1" x14ac:dyDescent="0.2">
      <c r="A863" s="1927"/>
      <c r="B863" s="1926"/>
      <c r="C863" s="118" t="s">
        <v>23</v>
      </c>
      <c r="D863" s="1586">
        <f t="shared" si="48"/>
        <v>4.3</v>
      </c>
      <c r="E863" s="1084"/>
    </row>
    <row r="864" spans="1:5" s="1" customFormat="1" x14ac:dyDescent="0.2">
      <c r="A864" s="1927"/>
      <c r="B864" s="1926"/>
      <c r="C864" s="164" t="s">
        <v>561</v>
      </c>
      <c r="D864" s="1586">
        <f t="shared" si="48"/>
        <v>2.8</v>
      </c>
      <c r="E864" s="1084"/>
    </row>
    <row r="865" spans="1:5" s="1" customFormat="1" x14ac:dyDescent="0.2">
      <c r="A865" s="1927"/>
      <c r="B865" s="1926"/>
      <c r="C865" s="164" t="s">
        <v>105</v>
      </c>
      <c r="D865" s="1586" t="str">
        <f t="shared" si="48"/>
        <v>-</v>
      </c>
      <c r="E865" s="1084"/>
    </row>
    <row r="866" spans="1:5" s="1" customFormat="1" x14ac:dyDescent="0.2">
      <c r="A866" s="1927"/>
      <c r="B866" s="1926"/>
      <c r="C866" s="118" t="s">
        <v>24</v>
      </c>
      <c r="D866" s="1586">
        <f t="shared" si="48"/>
        <v>10</v>
      </c>
      <c r="E866" s="1084"/>
    </row>
    <row r="867" spans="1:5" s="1" customFormat="1" x14ac:dyDescent="0.2">
      <c r="A867" s="1927"/>
      <c r="B867" s="1926"/>
      <c r="C867" s="118" t="s">
        <v>25</v>
      </c>
      <c r="D867" s="1586">
        <f t="shared" si="48"/>
        <v>10</v>
      </c>
      <c r="E867" s="1084"/>
    </row>
    <row r="868" spans="1:5" s="1" customFormat="1" x14ac:dyDescent="0.2">
      <c r="A868" s="1927"/>
      <c r="B868" s="1926"/>
      <c r="C868" s="120" t="s">
        <v>26</v>
      </c>
      <c r="D868" s="1586">
        <f t="shared" si="48"/>
        <v>0</v>
      </c>
      <c r="E868" s="1084"/>
    </row>
    <row r="869" spans="1:5" s="1" customFormat="1" x14ac:dyDescent="0.2">
      <c r="A869" s="1927"/>
      <c r="B869" s="1926"/>
      <c r="C869" s="121" t="s">
        <v>27</v>
      </c>
      <c r="D869" s="1586">
        <f t="shared" si="48"/>
        <v>17</v>
      </c>
      <c r="E869" s="1084"/>
    </row>
    <row r="870" spans="1:5" s="1" customFormat="1" x14ac:dyDescent="0.2">
      <c r="A870" s="1927"/>
      <c r="B870" s="1926"/>
      <c r="C870" s="122" t="s">
        <v>28</v>
      </c>
      <c r="D870" s="1586">
        <f t="shared" si="48"/>
        <v>1.3</v>
      </c>
      <c r="E870" s="1084"/>
    </row>
    <row r="871" spans="1:5" s="1" customFormat="1" x14ac:dyDescent="0.2">
      <c r="A871" s="1927"/>
      <c r="B871" s="1926"/>
      <c r="C871" s="122" t="s">
        <v>106</v>
      </c>
      <c r="D871" s="1586">
        <f t="shared" si="48"/>
        <v>3.4</v>
      </c>
      <c r="E871" s="1084"/>
    </row>
    <row r="872" spans="1:5" s="1" customFormat="1" x14ac:dyDescent="0.2">
      <c r="A872" s="1927"/>
      <c r="B872" s="1926"/>
      <c r="C872" s="122" t="s">
        <v>29</v>
      </c>
      <c r="D872" s="1586">
        <f t="shared" si="48"/>
        <v>0.1</v>
      </c>
      <c r="E872" s="1084"/>
    </row>
    <row r="873" spans="1:5" s="1" customFormat="1" x14ac:dyDescent="0.2">
      <c r="A873" s="1927"/>
      <c r="B873" s="1926"/>
      <c r="C873" s="123" t="s">
        <v>30</v>
      </c>
      <c r="D873" s="1586">
        <f t="shared" si="48"/>
        <v>12</v>
      </c>
      <c r="E873" s="1084"/>
    </row>
    <row r="874" spans="1:5" s="1" customFormat="1" x14ac:dyDescent="0.2">
      <c r="A874" s="1927"/>
      <c r="B874" s="1926"/>
      <c r="C874" s="124" t="s">
        <v>31</v>
      </c>
      <c r="D874" s="1586">
        <f t="shared" si="48"/>
        <v>0.91</v>
      </c>
      <c r="E874" s="1084"/>
    </row>
    <row r="875" spans="1:5" s="1" customFormat="1" x14ac:dyDescent="0.2">
      <c r="A875" s="1927"/>
      <c r="B875" s="1926"/>
      <c r="C875" s="123" t="s">
        <v>107</v>
      </c>
      <c r="D875" s="1586">
        <f t="shared" si="48"/>
        <v>0.64</v>
      </c>
      <c r="E875" s="1084"/>
    </row>
    <row r="876" spans="1:5" s="1" customFormat="1" x14ac:dyDescent="0.2">
      <c r="A876" s="1927"/>
      <c r="B876" s="1926"/>
      <c r="C876" s="125" t="s">
        <v>32</v>
      </c>
      <c r="D876" s="1586" t="str">
        <f t="shared" si="48"/>
        <v>-</v>
      </c>
      <c r="E876" s="1084"/>
    </row>
    <row r="877" spans="1:5" s="1" customFormat="1" ht="13.5" thickBot="1" x14ac:dyDescent="0.25">
      <c r="A877" s="1927"/>
      <c r="B877" s="1926"/>
      <c r="C877" s="126" t="s">
        <v>108</v>
      </c>
      <c r="D877" s="1586" t="str">
        <f t="shared" si="48"/>
        <v>-</v>
      </c>
      <c r="E877" s="1084"/>
    </row>
    <row r="878" spans="1:5" s="1" customFormat="1" ht="13.5" customHeight="1" x14ac:dyDescent="0.2">
      <c r="A878" s="1927" t="s">
        <v>182</v>
      </c>
      <c r="B878" s="1926" t="s">
        <v>220</v>
      </c>
      <c r="C878" s="117" t="s">
        <v>20</v>
      </c>
      <c r="D878" s="1585" t="str">
        <f>AX4</f>
        <v>-</v>
      </c>
      <c r="E878" s="1084"/>
    </row>
    <row r="879" spans="1:5" s="1" customFormat="1" x14ac:dyDescent="0.2">
      <c r="A879" s="1927"/>
      <c r="B879" s="1926"/>
      <c r="C879" s="118" t="s">
        <v>104</v>
      </c>
      <c r="D879" s="1586" t="str">
        <f t="shared" ref="D879:D895" si="49">AX5</f>
        <v>-</v>
      </c>
      <c r="E879" s="1084"/>
    </row>
    <row r="880" spans="1:5" s="1" customFormat="1" x14ac:dyDescent="0.2">
      <c r="A880" s="1927"/>
      <c r="B880" s="1926"/>
      <c r="C880" s="119" t="s">
        <v>22</v>
      </c>
      <c r="D880" s="1586" t="str">
        <f t="shared" si="49"/>
        <v>-</v>
      </c>
      <c r="E880" s="1084"/>
    </row>
    <row r="881" spans="1:5" s="1" customFormat="1" x14ac:dyDescent="0.2">
      <c r="A881" s="1927"/>
      <c r="B881" s="1926"/>
      <c r="C881" s="118" t="s">
        <v>23</v>
      </c>
      <c r="D881" s="1586" t="str">
        <f t="shared" si="49"/>
        <v>-</v>
      </c>
      <c r="E881" s="1084"/>
    </row>
    <row r="882" spans="1:5" s="1" customFormat="1" x14ac:dyDescent="0.2">
      <c r="A882" s="1927"/>
      <c r="B882" s="1926"/>
      <c r="C882" s="164" t="s">
        <v>561</v>
      </c>
      <c r="D882" s="1586" t="str">
        <f t="shared" si="49"/>
        <v>-</v>
      </c>
      <c r="E882" s="1084"/>
    </row>
    <row r="883" spans="1:5" s="1" customFormat="1" x14ac:dyDescent="0.2">
      <c r="A883" s="1927"/>
      <c r="B883" s="1926"/>
      <c r="C883" s="164" t="s">
        <v>105</v>
      </c>
      <c r="D883" s="1586" t="str">
        <f t="shared" si="49"/>
        <v>-</v>
      </c>
      <c r="E883" s="1084"/>
    </row>
    <row r="884" spans="1:5" s="1" customFormat="1" x14ac:dyDescent="0.2">
      <c r="A884" s="1927"/>
      <c r="B884" s="1926"/>
      <c r="C884" s="118" t="s">
        <v>24</v>
      </c>
      <c r="D884" s="1586" t="str">
        <f t="shared" si="49"/>
        <v>-</v>
      </c>
      <c r="E884" s="1084"/>
    </row>
    <row r="885" spans="1:5" s="1" customFormat="1" x14ac:dyDescent="0.2">
      <c r="A885" s="1927"/>
      <c r="B885" s="1926"/>
      <c r="C885" s="118" t="s">
        <v>25</v>
      </c>
      <c r="D885" s="1586" t="str">
        <f t="shared" si="49"/>
        <v>-</v>
      </c>
      <c r="E885" s="1084"/>
    </row>
    <row r="886" spans="1:5" s="1" customFormat="1" x14ac:dyDescent="0.2">
      <c r="A886" s="1927"/>
      <c r="B886" s="1926"/>
      <c r="C886" s="120" t="s">
        <v>26</v>
      </c>
      <c r="D886" s="1586" t="str">
        <f t="shared" si="49"/>
        <v>-</v>
      </c>
      <c r="E886" s="1084"/>
    </row>
    <row r="887" spans="1:5" s="1" customFormat="1" x14ac:dyDescent="0.2">
      <c r="A887" s="1927"/>
      <c r="B887" s="1926"/>
      <c r="C887" s="121" t="s">
        <v>27</v>
      </c>
      <c r="D887" s="1586" t="str">
        <f t="shared" si="49"/>
        <v>-</v>
      </c>
      <c r="E887" s="1084"/>
    </row>
    <row r="888" spans="1:5" s="1" customFormat="1" x14ac:dyDescent="0.2">
      <c r="A888" s="1927"/>
      <c r="B888" s="1926"/>
      <c r="C888" s="122" t="s">
        <v>28</v>
      </c>
      <c r="D888" s="1586" t="str">
        <f t="shared" si="49"/>
        <v>-</v>
      </c>
      <c r="E888" s="1084"/>
    </row>
    <row r="889" spans="1:5" s="1" customFormat="1" x14ac:dyDescent="0.2">
      <c r="A889" s="1927"/>
      <c r="B889" s="1926"/>
      <c r="C889" s="122" t="s">
        <v>106</v>
      </c>
      <c r="D889" s="1586" t="str">
        <f t="shared" si="49"/>
        <v>-</v>
      </c>
      <c r="E889" s="1084"/>
    </row>
    <row r="890" spans="1:5" s="1" customFormat="1" x14ac:dyDescent="0.2">
      <c r="A890" s="1927"/>
      <c r="B890" s="1926"/>
      <c r="C890" s="122" t="s">
        <v>29</v>
      </c>
      <c r="D890" s="1586" t="str">
        <f t="shared" si="49"/>
        <v>-</v>
      </c>
      <c r="E890" s="1084"/>
    </row>
    <row r="891" spans="1:5" s="1" customFormat="1" x14ac:dyDescent="0.2">
      <c r="A891" s="1927"/>
      <c r="B891" s="1926"/>
      <c r="C891" s="123" t="s">
        <v>30</v>
      </c>
      <c r="D891" s="1586" t="str">
        <f t="shared" si="49"/>
        <v>-</v>
      </c>
      <c r="E891" s="1084"/>
    </row>
    <row r="892" spans="1:5" s="1" customFormat="1" x14ac:dyDescent="0.2">
      <c r="A892" s="1927"/>
      <c r="B892" s="1926"/>
      <c r="C892" s="124" t="s">
        <v>31</v>
      </c>
      <c r="D892" s="1586" t="str">
        <f t="shared" si="49"/>
        <v>-</v>
      </c>
      <c r="E892" s="1084"/>
    </row>
    <row r="893" spans="1:5" s="1" customFormat="1" x14ac:dyDescent="0.2">
      <c r="A893" s="1927"/>
      <c r="B893" s="1926"/>
      <c r="C893" s="123" t="s">
        <v>107</v>
      </c>
      <c r="D893" s="1586" t="str">
        <f t="shared" si="49"/>
        <v>-</v>
      </c>
      <c r="E893" s="1084"/>
    </row>
    <row r="894" spans="1:5" s="1" customFormat="1" x14ac:dyDescent="0.2">
      <c r="A894" s="1927"/>
      <c r="B894" s="1926"/>
      <c r="C894" s="125" t="s">
        <v>32</v>
      </c>
      <c r="D894" s="1586" t="str">
        <f t="shared" si="49"/>
        <v>-</v>
      </c>
      <c r="E894" s="1084"/>
    </row>
    <row r="895" spans="1:5" s="1" customFormat="1" ht="13.5" thickBot="1" x14ac:dyDescent="0.25">
      <c r="A895" s="1927"/>
      <c r="B895" s="1926"/>
      <c r="C895" s="126" t="s">
        <v>108</v>
      </c>
      <c r="D895" s="1586" t="str">
        <f t="shared" si="49"/>
        <v>-</v>
      </c>
      <c r="E895" s="1084"/>
    </row>
    <row r="896" spans="1:5" s="1" customFormat="1" ht="13.5" customHeight="1" x14ac:dyDescent="0.2">
      <c r="A896" s="1927" t="s">
        <v>182</v>
      </c>
      <c r="B896" s="1926" t="s">
        <v>221</v>
      </c>
      <c r="C896" s="117" t="s">
        <v>20</v>
      </c>
      <c r="D896" s="1585" t="str">
        <f>AY4</f>
        <v>-</v>
      </c>
      <c r="E896" s="1084"/>
    </row>
    <row r="897" spans="1:5" s="1" customFormat="1" x14ac:dyDescent="0.2">
      <c r="A897" s="1927"/>
      <c r="B897" s="1926"/>
      <c r="C897" s="118" t="s">
        <v>104</v>
      </c>
      <c r="D897" s="1586" t="str">
        <f t="shared" ref="D897:D913" si="50">AY5</f>
        <v>-</v>
      </c>
      <c r="E897" s="1084"/>
    </row>
    <row r="898" spans="1:5" s="1" customFormat="1" x14ac:dyDescent="0.2">
      <c r="A898" s="1927"/>
      <c r="B898" s="1926"/>
      <c r="C898" s="119" t="s">
        <v>22</v>
      </c>
      <c r="D898" s="1586" t="str">
        <f t="shared" si="50"/>
        <v>-</v>
      </c>
      <c r="E898" s="1084"/>
    </row>
    <row r="899" spans="1:5" s="1" customFormat="1" x14ac:dyDescent="0.2">
      <c r="A899" s="1927"/>
      <c r="B899" s="1926"/>
      <c r="C899" s="118" t="s">
        <v>23</v>
      </c>
      <c r="D899" s="1586">
        <f t="shared" si="50"/>
        <v>4.3</v>
      </c>
      <c r="E899" s="1084"/>
    </row>
    <row r="900" spans="1:5" s="1" customFormat="1" x14ac:dyDescent="0.2">
      <c r="A900" s="1927"/>
      <c r="B900" s="1926"/>
      <c r="C900" s="164" t="s">
        <v>561</v>
      </c>
      <c r="D900" s="1586">
        <f t="shared" si="50"/>
        <v>2.8</v>
      </c>
      <c r="E900" s="1084"/>
    </row>
    <row r="901" spans="1:5" s="1" customFormat="1" x14ac:dyDescent="0.2">
      <c r="A901" s="1927"/>
      <c r="B901" s="1926"/>
      <c r="C901" s="164" t="s">
        <v>105</v>
      </c>
      <c r="D901" s="1586" t="str">
        <f t="shared" si="50"/>
        <v>-</v>
      </c>
      <c r="E901" s="1084"/>
    </row>
    <row r="902" spans="1:5" s="1" customFormat="1" x14ac:dyDescent="0.2">
      <c r="A902" s="1927"/>
      <c r="B902" s="1926"/>
      <c r="C902" s="118" t="s">
        <v>24</v>
      </c>
      <c r="D902" s="1586">
        <f t="shared" si="50"/>
        <v>10</v>
      </c>
      <c r="E902" s="1084"/>
    </row>
    <row r="903" spans="1:5" s="1" customFormat="1" x14ac:dyDescent="0.2">
      <c r="A903" s="1927"/>
      <c r="B903" s="1926"/>
      <c r="C903" s="118" t="s">
        <v>25</v>
      </c>
      <c r="D903" s="1586">
        <f t="shared" si="50"/>
        <v>10</v>
      </c>
      <c r="E903" s="1084"/>
    </row>
    <row r="904" spans="1:5" s="1" customFormat="1" x14ac:dyDescent="0.2">
      <c r="A904" s="1927"/>
      <c r="B904" s="1926"/>
      <c r="C904" s="120" t="s">
        <v>26</v>
      </c>
      <c r="D904" s="1586">
        <f t="shared" si="50"/>
        <v>0</v>
      </c>
      <c r="E904" s="1084"/>
    </row>
    <row r="905" spans="1:5" s="1" customFormat="1" x14ac:dyDescent="0.2">
      <c r="A905" s="1927"/>
      <c r="B905" s="1926"/>
      <c r="C905" s="121" t="s">
        <v>27</v>
      </c>
      <c r="D905" s="1586">
        <f t="shared" si="50"/>
        <v>17</v>
      </c>
      <c r="E905" s="1084"/>
    </row>
    <row r="906" spans="1:5" s="1" customFormat="1" x14ac:dyDescent="0.2">
      <c r="A906" s="1927"/>
      <c r="B906" s="1926"/>
      <c r="C906" s="122" t="s">
        <v>28</v>
      </c>
      <c r="D906" s="1586">
        <f t="shared" si="50"/>
        <v>1.3</v>
      </c>
      <c r="E906" s="1084"/>
    </row>
    <row r="907" spans="1:5" s="1" customFormat="1" x14ac:dyDescent="0.2">
      <c r="A907" s="1927"/>
      <c r="B907" s="1926"/>
      <c r="C907" s="122" t="s">
        <v>106</v>
      </c>
      <c r="D907" s="1586" t="str">
        <f t="shared" si="50"/>
        <v>-</v>
      </c>
      <c r="E907" s="1084"/>
    </row>
    <row r="908" spans="1:5" s="1" customFormat="1" x14ac:dyDescent="0.2">
      <c r="A908" s="1927"/>
      <c r="B908" s="1926"/>
      <c r="C908" s="122" t="s">
        <v>29</v>
      </c>
      <c r="D908" s="1586" t="str">
        <f t="shared" si="50"/>
        <v>-</v>
      </c>
      <c r="E908" s="1084"/>
    </row>
    <row r="909" spans="1:5" s="1" customFormat="1" x14ac:dyDescent="0.2">
      <c r="A909" s="1927"/>
      <c r="B909" s="1926"/>
      <c r="C909" s="123" t="s">
        <v>30</v>
      </c>
      <c r="D909" s="1586" t="str">
        <f t="shared" si="50"/>
        <v>-</v>
      </c>
      <c r="E909" s="1084"/>
    </row>
    <row r="910" spans="1:5" s="1" customFormat="1" x14ac:dyDescent="0.2">
      <c r="A910" s="1927"/>
      <c r="B910" s="1926"/>
      <c r="C910" s="124" t="s">
        <v>31</v>
      </c>
      <c r="D910" s="1586">
        <f t="shared" si="50"/>
        <v>0.91</v>
      </c>
      <c r="E910" s="1084"/>
    </row>
    <row r="911" spans="1:5" s="1" customFormat="1" x14ac:dyDescent="0.2">
      <c r="A911" s="1927"/>
      <c r="B911" s="1926"/>
      <c r="C911" s="123" t="s">
        <v>107</v>
      </c>
      <c r="D911" s="1586" t="str">
        <f t="shared" si="50"/>
        <v>-</v>
      </c>
      <c r="E911" s="1084"/>
    </row>
    <row r="912" spans="1:5" s="1" customFormat="1" x14ac:dyDescent="0.2">
      <c r="A912" s="1927"/>
      <c r="B912" s="1926"/>
      <c r="C912" s="125" t="s">
        <v>32</v>
      </c>
      <c r="D912" s="1586" t="str">
        <f t="shared" si="50"/>
        <v>-</v>
      </c>
      <c r="E912" s="1084"/>
    </row>
    <row r="913" spans="1:5" s="1" customFormat="1" ht="13.5" thickBot="1" x14ac:dyDescent="0.25">
      <c r="A913" s="1927"/>
      <c r="B913" s="1926"/>
      <c r="C913" s="126" t="s">
        <v>108</v>
      </c>
      <c r="D913" s="1586" t="str">
        <f t="shared" si="50"/>
        <v>-</v>
      </c>
      <c r="E913" s="1084"/>
    </row>
    <row r="914" spans="1:5" s="1" customFormat="1" ht="13.5" customHeight="1" x14ac:dyDescent="0.2">
      <c r="A914" s="1927" t="s">
        <v>182</v>
      </c>
      <c r="B914" s="1926" t="s">
        <v>222</v>
      </c>
      <c r="C914" s="117" t="s">
        <v>20</v>
      </c>
      <c r="D914" s="1585" t="str">
        <f>AZ4</f>
        <v>-</v>
      </c>
      <c r="E914" s="1084"/>
    </row>
    <row r="915" spans="1:5" s="1" customFormat="1" x14ac:dyDescent="0.2">
      <c r="A915" s="1927"/>
      <c r="B915" s="1926"/>
      <c r="C915" s="118" t="s">
        <v>104</v>
      </c>
      <c r="D915" s="1586">
        <f t="shared" ref="D915:D931" si="51">AZ5</f>
        <v>2</v>
      </c>
      <c r="E915" s="1084"/>
    </row>
    <row r="916" spans="1:5" s="1" customFormat="1" x14ac:dyDescent="0.2">
      <c r="A916" s="1927"/>
      <c r="B916" s="1926"/>
      <c r="C916" s="119" t="s">
        <v>22</v>
      </c>
      <c r="D916" s="1586">
        <f t="shared" si="51"/>
        <v>7.2</v>
      </c>
      <c r="E916" s="1084"/>
    </row>
    <row r="917" spans="1:5" s="1" customFormat="1" x14ac:dyDescent="0.2">
      <c r="A917" s="1927"/>
      <c r="B917" s="1926"/>
      <c r="C917" s="118" t="s">
        <v>23</v>
      </c>
      <c r="D917" s="1586">
        <f t="shared" si="51"/>
        <v>230</v>
      </c>
      <c r="E917" s="1084"/>
    </row>
    <row r="918" spans="1:5" s="1" customFormat="1" x14ac:dyDescent="0.2">
      <c r="A918" s="1927"/>
      <c r="B918" s="1926"/>
      <c r="C918" s="164" t="s">
        <v>561</v>
      </c>
      <c r="D918" s="1586" t="str">
        <f t="shared" si="51"/>
        <v>-</v>
      </c>
      <c r="E918" s="1084"/>
    </row>
    <row r="919" spans="1:5" s="1" customFormat="1" x14ac:dyDescent="0.2">
      <c r="A919" s="1927"/>
      <c r="B919" s="1926"/>
      <c r="C919" s="164" t="s">
        <v>105</v>
      </c>
      <c r="D919" s="1586" t="str">
        <f t="shared" si="51"/>
        <v>-</v>
      </c>
      <c r="E919" s="1084"/>
    </row>
    <row r="920" spans="1:5" s="1" customFormat="1" x14ac:dyDescent="0.2">
      <c r="A920" s="1927"/>
      <c r="B920" s="1926"/>
      <c r="C920" s="118" t="s">
        <v>24</v>
      </c>
      <c r="D920" s="1586">
        <f t="shared" si="51"/>
        <v>200</v>
      </c>
      <c r="E920" s="1084"/>
    </row>
    <row r="921" spans="1:5" s="1" customFormat="1" x14ac:dyDescent="0.2">
      <c r="A921" s="1927"/>
      <c r="B921" s="1926"/>
      <c r="C921" s="118" t="s">
        <v>25</v>
      </c>
      <c r="D921" s="1586">
        <f t="shared" si="51"/>
        <v>130</v>
      </c>
      <c r="E921" s="1084"/>
    </row>
    <row r="922" spans="1:5" s="1" customFormat="1" x14ac:dyDescent="0.2">
      <c r="A922" s="1927"/>
      <c r="B922" s="1926"/>
      <c r="C922" s="120" t="s">
        <v>26</v>
      </c>
      <c r="D922" s="1586" t="str">
        <f t="shared" si="51"/>
        <v>-</v>
      </c>
      <c r="E922" s="1084"/>
    </row>
    <row r="923" spans="1:5" s="1" customFormat="1" x14ac:dyDescent="0.2">
      <c r="A923" s="1927"/>
      <c r="B923" s="1926"/>
      <c r="C923" s="121" t="s">
        <v>27</v>
      </c>
      <c r="D923" s="1586">
        <f t="shared" si="51"/>
        <v>41</v>
      </c>
      <c r="E923" s="1084"/>
    </row>
    <row r="924" spans="1:5" s="1" customFormat="1" x14ac:dyDescent="0.2">
      <c r="A924" s="1927"/>
      <c r="B924" s="1926"/>
      <c r="C924" s="122" t="s">
        <v>28</v>
      </c>
      <c r="D924" s="1586">
        <f t="shared" si="51"/>
        <v>27</v>
      </c>
      <c r="E924" s="1084"/>
    </row>
    <row r="925" spans="1:5" s="1" customFormat="1" x14ac:dyDescent="0.2">
      <c r="A925" s="1927"/>
      <c r="B925" s="1926"/>
      <c r="C925" s="122" t="s">
        <v>106</v>
      </c>
      <c r="D925" s="1586">
        <f t="shared" si="51"/>
        <v>15</v>
      </c>
      <c r="E925" s="1084"/>
    </row>
    <row r="926" spans="1:5" s="1" customFormat="1" x14ac:dyDescent="0.2">
      <c r="A926" s="1927"/>
      <c r="B926" s="1926"/>
      <c r="C926" s="122" t="s">
        <v>29</v>
      </c>
      <c r="D926" s="1586" t="str">
        <f t="shared" si="51"/>
        <v>-</v>
      </c>
      <c r="E926" s="1084"/>
    </row>
    <row r="927" spans="1:5" s="1" customFormat="1" x14ac:dyDescent="0.2">
      <c r="A927" s="1927"/>
      <c r="B927" s="1926"/>
      <c r="C927" s="123" t="s">
        <v>30</v>
      </c>
      <c r="D927" s="1586" t="str">
        <f t="shared" si="51"/>
        <v>-</v>
      </c>
      <c r="E927" s="1084"/>
    </row>
    <row r="928" spans="1:5" s="1" customFormat="1" x14ac:dyDescent="0.2">
      <c r="A928" s="1927"/>
      <c r="B928" s="1926"/>
      <c r="C928" s="124" t="s">
        <v>31</v>
      </c>
      <c r="D928" s="1586">
        <f t="shared" si="51"/>
        <v>4.4000000000000004</v>
      </c>
      <c r="E928" s="1084"/>
    </row>
    <row r="929" spans="1:5" s="1" customFormat="1" x14ac:dyDescent="0.2">
      <c r="A929" s="1927"/>
      <c r="B929" s="1926"/>
      <c r="C929" s="123" t="s">
        <v>107</v>
      </c>
      <c r="D929" s="1586" t="str">
        <f t="shared" si="51"/>
        <v>-</v>
      </c>
      <c r="E929" s="1084"/>
    </row>
    <row r="930" spans="1:5" s="1" customFormat="1" x14ac:dyDescent="0.2">
      <c r="A930" s="1927"/>
      <c r="B930" s="1926"/>
      <c r="C930" s="125" t="s">
        <v>32</v>
      </c>
      <c r="D930" s="1586" t="str">
        <f t="shared" si="51"/>
        <v>-</v>
      </c>
      <c r="E930" s="1084"/>
    </row>
    <row r="931" spans="1:5" s="1" customFormat="1" ht="13.5" thickBot="1" x14ac:dyDescent="0.25">
      <c r="A931" s="1927"/>
      <c r="B931" s="1926"/>
      <c r="C931" s="126" t="s">
        <v>108</v>
      </c>
      <c r="D931" s="1586" t="str">
        <f t="shared" si="51"/>
        <v>-</v>
      </c>
      <c r="E931" s="1084"/>
    </row>
    <row r="932" spans="1:5" s="1" customFormat="1" ht="13.5" customHeight="1" x14ac:dyDescent="0.2">
      <c r="A932" s="1927" t="s">
        <v>182</v>
      </c>
      <c r="B932" s="1926" t="s">
        <v>223</v>
      </c>
      <c r="C932" s="117" t="s">
        <v>20</v>
      </c>
      <c r="D932" s="1585" t="str">
        <f>BA4</f>
        <v>-</v>
      </c>
      <c r="E932" s="1084"/>
    </row>
    <row r="933" spans="1:5" s="1" customFormat="1" x14ac:dyDescent="0.2">
      <c r="A933" s="1927"/>
      <c r="B933" s="1926"/>
      <c r="C933" s="118" t="s">
        <v>104</v>
      </c>
      <c r="D933" s="1586">
        <f t="shared" ref="D933:D949" si="52">BA5</f>
        <v>3.5</v>
      </c>
      <c r="E933" s="1084"/>
    </row>
    <row r="934" spans="1:5" s="1" customFormat="1" x14ac:dyDescent="0.2">
      <c r="A934" s="1927"/>
      <c r="B934" s="1926"/>
      <c r="C934" s="119" t="s">
        <v>22</v>
      </c>
      <c r="D934" s="1586">
        <f t="shared" si="52"/>
        <v>7.3</v>
      </c>
      <c r="E934" s="1084"/>
    </row>
    <row r="935" spans="1:5" s="1" customFormat="1" x14ac:dyDescent="0.2">
      <c r="A935" s="1927"/>
      <c r="B935" s="1926"/>
      <c r="C935" s="118" t="s">
        <v>23</v>
      </c>
      <c r="D935" s="1586">
        <f t="shared" si="52"/>
        <v>130</v>
      </c>
      <c r="E935" s="1084"/>
    </row>
    <row r="936" spans="1:5" s="1" customFormat="1" x14ac:dyDescent="0.2">
      <c r="A936" s="1927"/>
      <c r="B936" s="1926"/>
      <c r="C936" s="164" t="s">
        <v>561</v>
      </c>
      <c r="D936" s="1586" t="str">
        <f t="shared" si="52"/>
        <v>-</v>
      </c>
      <c r="E936" s="1084"/>
    </row>
    <row r="937" spans="1:5" s="1" customFormat="1" x14ac:dyDescent="0.2">
      <c r="A937" s="1927"/>
      <c r="B937" s="1926"/>
      <c r="C937" s="164" t="s">
        <v>105</v>
      </c>
      <c r="D937" s="1586">
        <f t="shared" si="52"/>
        <v>64</v>
      </c>
      <c r="E937" s="1084"/>
    </row>
    <row r="938" spans="1:5" s="1" customFormat="1" x14ac:dyDescent="0.2">
      <c r="A938" s="1927"/>
      <c r="B938" s="1926"/>
      <c r="C938" s="118" t="s">
        <v>24</v>
      </c>
      <c r="D938" s="1586">
        <f t="shared" si="52"/>
        <v>67</v>
      </c>
      <c r="E938" s="1084"/>
    </row>
    <row r="939" spans="1:5" s="1" customFormat="1" x14ac:dyDescent="0.2">
      <c r="A939" s="1927"/>
      <c r="B939" s="1926"/>
      <c r="C939" s="118" t="s">
        <v>25</v>
      </c>
      <c r="D939" s="1586">
        <f t="shared" si="52"/>
        <v>80</v>
      </c>
      <c r="E939" s="1084"/>
    </row>
    <row r="940" spans="1:5" s="1" customFormat="1" x14ac:dyDescent="0.2">
      <c r="A940" s="1927"/>
      <c r="B940" s="1926"/>
      <c r="C940" s="120" t="s">
        <v>26</v>
      </c>
      <c r="D940" s="1586" t="str">
        <f t="shared" si="52"/>
        <v>-</v>
      </c>
      <c r="E940" s="1084"/>
    </row>
    <row r="941" spans="1:5" s="1" customFormat="1" x14ac:dyDescent="0.2">
      <c r="A941" s="1927"/>
      <c r="B941" s="1926"/>
      <c r="C941" s="121" t="s">
        <v>27</v>
      </c>
      <c r="D941" s="1586">
        <f t="shared" si="52"/>
        <v>35</v>
      </c>
      <c r="E941" s="1084"/>
    </row>
    <row r="942" spans="1:5" s="1" customFormat="1" x14ac:dyDescent="0.2">
      <c r="A942" s="1927"/>
      <c r="B942" s="1926"/>
      <c r="C942" s="122" t="s">
        <v>28</v>
      </c>
      <c r="D942" s="1586">
        <f t="shared" si="52"/>
        <v>26</v>
      </c>
      <c r="E942" s="1084"/>
    </row>
    <row r="943" spans="1:5" s="1" customFormat="1" x14ac:dyDescent="0.2">
      <c r="A943" s="1927"/>
      <c r="B943" s="1926"/>
      <c r="C943" s="122" t="s">
        <v>106</v>
      </c>
      <c r="D943" s="1586">
        <f t="shared" si="52"/>
        <v>9.3000000000000007</v>
      </c>
      <c r="E943" s="1084"/>
    </row>
    <row r="944" spans="1:5" s="1" customFormat="1" x14ac:dyDescent="0.2">
      <c r="A944" s="1927"/>
      <c r="B944" s="1926"/>
      <c r="C944" s="122" t="s">
        <v>29</v>
      </c>
      <c r="D944" s="1586" t="str">
        <f t="shared" si="52"/>
        <v>-</v>
      </c>
      <c r="E944" s="1084"/>
    </row>
    <row r="945" spans="1:5" s="1" customFormat="1" x14ac:dyDescent="0.2">
      <c r="A945" s="1927"/>
      <c r="B945" s="1926"/>
      <c r="C945" s="123" t="s">
        <v>30</v>
      </c>
      <c r="D945" s="1586" t="str">
        <f t="shared" si="52"/>
        <v>-</v>
      </c>
      <c r="E945" s="1084"/>
    </row>
    <row r="946" spans="1:5" s="1" customFormat="1" x14ac:dyDescent="0.2">
      <c r="A946" s="1927"/>
      <c r="B946" s="1926"/>
      <c r="C946" s="124" t="s">
        <v>31</v>
      </c>
      <c r="D946" s="1586">
        <f t="shared" si="52"/>
        <v>3.6</v>
      </c>
      <c r="E946" s="1084"/>
    </row>
    <row r="947" spans="1:5" s="1" customFormat="1" x14ac:dyDescent="0.2">
      <c r="A947" s="1927"/>
      <c r="B947" s="1926"/>
      <c r="C947" s="123" t="s">
        <v>107</v>
      </c>
      <c r="D947" s="1586">
        <f t="shared" si="52"/>
        <v>2.2999999999999998</v>
      </c>
      <c r="E947" s="1084"/>
    </row>
    <row r="948" spans="1:5" s="1" customFormat="1" x14ac:dyDescent="0.2">
      <c r="A948" s="1927"/>
      <c r="B948" s="1926"/>
      <c r="C948" s="125" t="s">
        <v>32</v>
      </c>
      <c r="D948" s="1586">
        <f t="shared" si="52"/>
        <v>160</v>
      </c>
      <c r="E948" s="1084"/>
    </row>
    <row r="949" spans="1:5" s="1" customFormat="1" ht="13.5" thickBot="1" x14ac:dyDescent="0.25">
      <c r="A949" s="1927"/>
      <c r="B949" s="1926"/>
      <c r="C949" s="126" t="s">
        <v>108</v>
      </c>
      <c r="D949" s="1586" t="str">
        <f t="shared" si="52"/>
        <v>&lt;5.0</v>
      </c>
      <c r="E949" s="1084"/>
    </row>
    <row r="950" spans="1:5" s="1" customFormat="1" ht="13.5" customHeight="1" x14ac:dyDescent="0.2">
      <c r="A950" s="1927" t="s">
        <v>182</v>
      </c>
      <c r="B950" s="1926" t="s">
        <v>224</v>
      </c>
      <c r="C950" s="117" t="s">
        <v>20</v>
      </c>
      <c r="D950" s="1585" t="str">
        <f>BB4</f>
        <v>-</v>
      </c>
      <c r="E950" s="1084"/>
    </row>
    <row r="951" spans="1:5" s="1" customFormat="1" x14ac:dyDescent="0.2">
      <c r="A951" s="1927"/>
      <c r="B951" s="1926"/>
      <c r="C951" s="118" t="s">
        <v>104</v>
      </c>
      <c r="D951" s="1586" t="str">
        <f t="shared" ref="D951:D967" si="53">BB5</f>
        <v>-</v>
      </c>
      <c r="E951" s="1084"/>
    </row>
    <row r="952" spans="1:5" s="1" customFormat="1" x14ac:dyDescent="0.2">
      <c r="A952" s="1927"/>
      <c r="B952" s="1926"/>
      <c r="C952" s="119" t="s">
        <v>22</v>
      </c>
      <c r="D952" s="1586" t="str">
        <f t="shared" si="53"/>
        <v>-</v>
      </c>
      <c r="E952" s="1084"/>
    </row>
    <row r="953" spans="1:5" s="1" customFormat="1" x14ac:dyDescent="0.2">
      <c r="A953" s="1927"/>
      <c r="B953" s="1926"/>
      <c r="C953" s="118" t="s">
        <v>23</v>
      </c>
      <c r="D953" s="1586" t="str">
        <f t="shared" si="53"/>
        <v>-</v>
      </c>
      <c r="E953" s="1084"/>
    </row>
    <row r="954" spans="1:5" s="1" customFormat="1" x14ac:dyDescent="0.2">
      <c r="A954" s="1927"/>
      <c r="B954" s="1926"/>
      <c r="C954" s="164" t="s">
        <v>561</v>
      </c>
      <c r="D954" s="1586" t="str">
        <f t="shared" si="53"/>
        <v>-</v>
      </c>
      <c r="E954" s="1084"/>
    </row>
    <row r="955" spans="1:5" s="1" customFormat="1" x14ac:dyDescent="0.2">
      <c r="A955" s="1927"/>
      <c r="B955" s="1926"/>
      <c r="C955" s="164" t="s">
        <v>105</v>
      </c>
      <c r="D955" s="1586" t="str">
        <f t="shared" si="53"/>
        <v>-</v>
      </c>
      <c r="E955" s="1084"/>
    </row>
    <row r="956" spans="1:5" s="1" customFormat="1" x14ac:dyDescent="0.2">
      <c r="A956" s="1927"/>
      <c r="B956" s="1926"/>
      <c r="C956" s="118" t="s">
        <v>24</v>
      </c>
      <c r="D956" s="1586" t="str">
        <f t="shared" si="53"/>
        <v>-</v>
      </c>
      <c r="E956" s="1084"/>
    </row>
    <row r="957" spans="1:5" s="1" customFormat="1" x14ac:dyDescent="0.2">
      <c r="A957" s="1927"/>
      <c r="B957" s="1926"/>
      <c r="C957" s="118" t="s">
        <v>25</v>
      </c>
      <c r="D957" s="1586" t="str">
        <f t="shared" si="53"/>
        <v>-</v>
      </c>
      <c r="E957" s="1084"/>
    </row>
    <row r="958" spans="1:5" s="1" customFormat="1" x14ac:dyDescent="0.2">
      <c r="A958" s="1927"/>
      <c r="B958" s="1926"/>
      <c r="C958" s="120" t="s">
        <v>26</v>
      </c>
      <c r="D958" s="1586" t="str">
        <f t="shared" si="53"/>
        <v>-</v>
      </c>
      <c r="E958" s="1084"/>
    </row>
    <row r="959" spans="1:5" s="1" customFormat="1" x14ac:dyDescent="0.2">
      <c r="A959" s="1927"/>
      <c r="B959" s="1926"/>
      <c r="C959" s="121" t="s">
        <v>27</v>
      </c>
      <c r="D959" s="1586" t="str">
        <f t="shared" si="53"/>
        <v>-</v>
      </c>
      <c r="E959" s="1084"/>
    </row>
    <row r="960" spans="1:5" s="1" customFormat="1" x14ac:dyDescent="0.2">
      <c r="A960" s="1927"/>
      <c r="B960" s="1926"/>
      <c r="C960" s="122" t="s">
        <v>28</v>
      </c>
      <c r="D960" s="1586" t="str">
        <f t="shared" si="53"/>
        <v>-</v>
      </c>
      <c r="E960" s="1084"/>
    </row>
    <row r="961" spans="1:5" s="1" customFormat="1" x14ac:dyDescent="0.2">
      <c r="A961" s="1927"/>
      <c r="B961" s="1926"/>
      <c r="C961" s="122" t="s">
        <v>106</v>
      </c>
      <c r="D961" s="1586" t="str">
        <f t="shared" si="53"/>
        <v>-</v>
      </c>
      <c r="E961" s="1084"/>
    </row>
    <row r="962" spans="1:5" s="1" customFormat="1" x14ac:dyDescent="0.2">
      <c r="A962" s="1927"/>
      <c r="B962" s="1926"/>
      <c r="C962" s="122" t="s">
        <v>29</v>
      </c>
      <c r="D962" s="1586" t="str">
        <f t="shared" si="53"/>
        <v>-</v>
      </c>
      <c r="E962" s="1084"/>
    </row>
    <row r="963" spans="1:5" s="1" customFormat="1" x14ac:dyDescent="0.2">
      <c r="A963" s="1927"/>
      <c r="B963" s="1926"/>
      <c r="C963" s="123" t="s">
        <v>30</v>
      </c>
      <c r="D963" s="1586" t="str">
        <f t="shared" si="53"/>
        <v>-</v>
      </c>
      <c r="E963" s="1084"/>
    </row>
    <row r="964" spans="1:5" s="1" customFormat="1" x14ac:dyDescent="0.2">
      <c r="A964" s="1927"/>
      <c r="B964" s="1926"/>
      <c r="C964" s="124" t="s">
        <v>31</v>
      </c>
      <c r="D964" s="1586" t="str">
        <f t="shared" si="53"/>
        <v>-</v>
      </c>
      <c r="E964" s="1084"/>
    </row>
    <row r="965" spans="1:5" s="1" customFormat="1" x14ac:dyDescent="0.2">
      <c r="A965" s="1927"/>
      <c r="B965" s="1926"/>
      <c r="C965" s="123" t="s">
        <v>107</v>
      </c>
      <c r="D965" s="1586" t="str">
        <f t="shared" si="53"/>
        <v>-</v>
      </c>
      <c r="E965" s="1084"/>
    </row>
    <row r="966" spans="1:5" s="1" customFormat="1" x14ac:dyDescent="0.2">
      <c r="A966" s="1927"/>
      <c r="B966" s="1926"/>
      <c r="C966" s="125" t="s">
        <v>32</v>
      </c>
      <c r="D966" s="1586" t="str">
        <f t="shared" si="53"/>
        <v>-</v>
      </c>
      <c r="E966" s="1084"/>
    </row>
    <row r="967" spans="1:5" s="1" customFormat="1" ht="13.5" thickBot="1" x14ac:dyDescent="0.25">
      <c r="A967" s="1927"/>
      <c r="B967" s="1926"/>
      <c r="C967" s="126" t="s">
        <v>108</v>
      </c>
      <c r="D967" s="1586" t="str">
        <f t="shared" si="53"/>
        <v>-</v>
      </c>
      <c r="E967" s="1084"/>
    </row>
    <row r="968" spans="1:5" s="1" customFormat="1" ht="13.5" customHeight="1" x14ac:dyDescent="0.2">
      <c r="A968" s="1927" t="s">
        <v>182</v>
      </c>
      <c r="B968" s="1926" t="s">
        <v>225</v>
      </c>
      <c r="C968" s="117" t="s">
        <v>20</v>
      </c>
      <c r="D968" s="1585">
        <f>BC4</f>
        <v>25.5</v>
      </c>
      <c r="E968" s="1084"/>
    </row>
    <row r="969" spans="1:5" s="1" customFormat="1" x14ac:dyDescent="0.2">
      <c r="A969" s="1927"/>
      <c r="B969" s="1926"/>
      <c r="C969" s="118" t="s">
        <v>104</v>
      </c>
      <c r="D969" s="1586" t="str">
        <f t="shared" ref="D969:D985" si="54">BC5</f>
        <v>100&lt;</v>
      </c>
      <c r="E969" s="1084"/>
    </row>
    <row r="970" spans="1:5" s="1" customFormat="1" x14ac:dyDescent="0.2">
      <c r="A970" s="1927"/>
      <c r="B970" s="1926"/>
      <c r="C970" s="119" t="s">
        <v>22</v>
      </c>
      <c r="D970" s="1586">
        <f t="shared" si="54"/>
        <v>6.8</v>
      </c>
      <c r="E970" s="1084"/>
    </row>
    <row r="971" spans="1:5" s="1" customFormat="1" x14ac:dyDescent="0.2">
      <c r="A971" s="1927"/>
      <c r="B971" s="1926"/>
      <c r="C971" s="118" t="s">
        <v>23</v>
      </c>
      <c r="D971" s="1586">
        <f t="shared" si="54"/>
        <v>3.3</v>
      </c>
      <c r="E971" s="1084"/>
    </row>
    <row r="972" spans="1:5" s="1" customFormat="1" x14ac:dyDescent="0.2">
      <c r="A972" s="1927"/>
      <c r="B972" s="1926"/>
      <c r="C972" s="164" t="s">
        <v>561</v>
      </c>
      <c r="D972" s="1586">
        <f t="shared" si="54"/>
        <v>1.2</v>
      </c>
      <c r="E972" s="1084"/>
    </row>
    <row r="973" spans="1:5" s="1" customFormat="1" x14ac:dyDescent="0.2">
      <c r="A973" s="1927"/>
      <c r="B973" s="1926"/>
      <c r="C973" s="164" t="s">
        <v>105</v>
      </c>
      <c r="D973" s="1586" t="str">
        <f t="shared" si="54"/>
        <v>-</v>
      </c>
      <c r="E973" s="1084"/>
    </row>
    <row r="974" spans="1:5" s="1" customFormat="1" x14ac:dyDescent="0.2">
      <c r="A974" s="1927"/>
      <c r="B974" s="1926"/>
      <c r="C974" s="118" t="s">
        <v>24</v>
      </c>
      <c r="D974" s="1586">
        <f t="shared" si="54"/>
        <v>2</v>
      </c>
      <c r="E974" s="1084"/>
    </row>
    <row r="975" spans="1:5" s="1" customFormat="1" x14ac:dyDescent="0.2">
      <c r="A975" s="1927"/>
      <c r="B975" s="1926"/>
      <c r="C975" s="118" t="s">
        <v>25</v>
      </c>
      <c r="D975" s="1586">
        <f t="shared" si="54"/>
        <v>6.3</v>
      </c>
      <c r="E975" s="1084"/>
    </row>
    <row r="976" spans="1:5" s="1" customFormat="1" x14ac:dyDescent="0.2">
      <c r="A976" s="1927"/>
      <c r="B976" s="1926"/>
      <c r="C976" s="120" t="s">
        <v>26</v>
      </c>
      <c r="D976" s="1586">
        <f t="shared" si="54"/>
        <v>0</v>
      </c>
      <c r="E976" s="1084"/>
    </row>
    <row r="977" spans="1:5" s="1" customFormat="1" x14ac:dyDescent="0.2">
      <c r="A977" s="1927"/>
      <c r="B977" s="1926"/>
      <c r="C977" s="121" t="s">
        <v>27</v>
      </c>
      <c r="D977" s="1586">
        <f t="shared" si="54"/>
        <v>7.9</v>
      </c>
      <c r="E977" s="1084"/>
    </row>
    <row r="978" spans="1:5" s="1" customFormat="1" x14ac:dyDescent="0.2">
      <c r="A978" s="1927"/>
      <c r="B978" s="1926"/>
      <c r="C978" s="122" t="s">
        <v>28</v>
      </c>
      <c r="D978" s="1586">
        <f t="shared" si="54"/>
        <v>0.7</v>
      </c>
      <c r="E978" s="1084"/>
    </row>
    <row r="979" spans="1:5" s="1" customFormat="1" x14ac:dyDescent="0.2">
      <c r="A979" s="1927"/>
      <c r="B979" s="1926"/>
      <c r="C979" s="122" t="s">
        <v>106</v>
      </c>
      <c r="D979" s="1586">
        <f t="shared" si="54"/>
        <v>1.3</v>
      </c>
      <c r="E979" s="1084"/>
    </row>
    <row r="980" spans="1:5" s="1" customFormat="1" x14ac:dyDescent="0.2">
      <c r="A980" s="1927"/>
      <c r="B980" s="1926"/>
      <c r="C980" s="122" t="s">
        <v>29</v>
      </c>
      <c r="D980" s="1586">
        <f t="shared" si="54"/>
        <v>0.2</v>
      </c>
      <c r="E980" s="1084"/>
    </row>
    <row r="981" spans="1:5" s="1" customFormat="1" x14ac:dyDescent="0.2">
      <c r="A981" s="1927"/>
      <c r="B981" s="1926"/>
      <c r="C981" s="123" t="s">
        <v>30</v>
      </c>
      <c r="D981" s="1586">
        <f t="shared" si="54"/>
        <v>5.7</v>
      </c>
      <c r="E981" s="1084"/>
    </row>
    <row r="982" spans="1:5" s="1" customFormat="1" x14ac:dyDescent="0.2">
      <c r="A982" s="1927"/>
      <c r="B982" s="1926"/>
      <c r="C982" s="124" t="s">
        <v>31</v>
      </c>
      <c r="D982" s="1586">
        <f t="shared" si="54"/>
        <v>0.15</v>
      </c>
      <c r="E982" s="1084"/>
    </row>
    <row r="983" spans="1:5" s="1" customFormat="1" x14ac:dyDescent="0.2">
      <c r="A983" s="1927"/>
      <c r="B983" s="1926"/>
      <c r="C983" s="123" t="s">
        <v>107</v>
      </c>
      <c r="D983" s="1586">
        <f t="shared" si="54"/>
        <v>0.08</v>
      </c>
      <c r="E983" s="1084"/>
    </row>
    <row r="984" spans="1:5" s="1" customFormat="1" x14ac:dyDescent="0.2">
      <c r="A984" s="1927"/>
      <c r="B984" s="1926"/>
      <c r="C984" s="125" t="s">
        <v>32</v>
      </c>
      <c r="D984" s="1586" t="str">
        <f t="shared" si="54"/>
        <v>-</v>
      </c>
      <c r="E984" s="1084"/>
    </row>
    <row r="985" spans="1:5" s="1" customFormat="1" ht="13.5" thickBot="1" x14ac:dyDescent="0.25">
      <c r="A985" s="1927"/>
      <c r="B985" s="1926"/>
      <c r="C985" s="126" t="s">
        <v>108</v>
      </c>
      <c r="D985" s="1586" t="str">
        <f t="shared" si="54"/>
        <v>-</v>
      </c>
      <c r="E985" s="1084"/>
    </row>
    <row r="986" spans="1:5" s="1" customFormat="1" ht="13.5" customHeight="1" x14ac:dyDescent="0.2">
      <c r="A986" s="1927" t="s">
        <v>182</v>
      </c>
      <c r="B986" s="1926" t="s">
        <v>226</v>
      </c>
      <c r="C986" s="117" t="s">
        <v>20</v>
      </c>
      <c r="D986" s="1585" t="str">
        <f>BD4</f>
        <v>-</v>
      </c>
      <c r="E986" s="1084"/>
    </row>
    <row r="987" spans="1:5" s="1" customFormat="1" x14ac:dyDescent="0.2">
      <c r="A987" s="1927"/>
      <c r="B987" s="1926"/>
      <c r="C987" s="118" t="s">
        <v>104</v>
      </c>
      <c r="D987" s="1586" t="str">
        <f t="shared" ref="D987:D1003" si="55">BD5</f>
        <v>-</v>
      </c>
      <c r="E987" s="1084"/>
    </row>
    <row r="988" spans="1:5" s="1" customFormat="1" x14ac:dyDescent="0.2">
      <c r="A988" s="1927"/>
      <c r="B988" s="1926"/>
      <c r="C988" s="119" t="s">
        <v>22</v>
      </c>
      <c r="D988" s="1586" t="str">
        <f t="shared" si="55"/>
        <v>-</v>
      </c>
      <c r="E988" s="1084"/>
    </row>
    <row r="989" spans="1:5" s="1" customFormat="1" x14ac:dyDescent="0.2">
      <c r="A989" s="1927"/>
      <c r="B989" s="1926"/>
      <c r="C989" s="118" t="s">
        <v>23</v>
      </c>
      <c r="D989" s="1586" t="str">
        <f t="shared" si="55"/>
        <v>-</v>
      </c>
      <c r="E989" s="1084"/>
    </row>
    <row r="990" spans="1:5" s="1" customFormat="1" x14ac:dyDescent="0.2">
      <c r="A990" s="1927"/>
      <c r="B990" s="1926"/>
      <c r="C990" s="164" t="s">
        <v>561</v>
      </c>
      <c r="D990" s="1586" t="str">
        <f t="shared" si="55"/>
        <v>-</v>
      </c>
      <c r="E990" s="1084"/>
    </row>
    <row r="991" spans="1:5" s="1" customFormat="1" x14ac:dyDescent="0.2">
      <c r="A991" s="1927"/>
      <c r="B991" s="1926"/>
      <c r="C991" s="164" t="s">
        <v>105</v>
      </c>
      <c r="D991" s="1586" t="str">
        <f t="shared" si="55"/>
        <v>-</v>
      </c>
      <c r="E991" s="1084"/>
    </row>
    <row r="992" spans="1:5" s="1" customFormat="1" x14ac:dyDescent="0.2">
      <c r="A992" s="1927"/>
      <c r="B992" s="1926"/>
      <c r="C992" s="118" t="s">
        <v>24</v>
      </c>
      <c r="D992" s="1586" t="str">
        <f t="shared" si="55"/>
        <v>-</v>
      </c>
      <c r="E992" s="1084"/>
    </row>
    <row r="993" spans="1:5" s="1" customFormat="1" x14ac:dyDescent="0.2">
      <c r="A993" s="1927"/>
      <c r="B993" s="1926"/>
      <c r="C993" s="118" t="s">
        <v>25</v>
      </c>
      <c r="D993" s="1586" t="str">
        <f t="shared" si="55"/>
        <v>-</v>
      </c>
      <c r="E993" s="1084"/>
    </row>
    <row r="994" spans="1:5" s="1" customFormat="1" x14ac:dyDescent="0.2">
      <c r="A994" s="1927"/>
      <c r="B994" s="1926"/>
      <c r="C994" s="120" t="s">
        <v>26</v>
      </c>
      <c r="D994" s="1586" t="str">
        <f t="shared" si="55"/>
        <v>-</v>
      </c>
      <c r="E994" s="1084"/>
    </row>
    <row r="995" spans="1:5" s="1" customFormat="1" x14ac:dyDescent="0.2">
      <c r="A995" s="1927"/>
      <c r="B995" s="1926"/>
      <c r="C995" s="121" t="s">
        <v>27</v>
      </c>
      <c r="D995" s="1586" t="str">
        <f t="shared" si="55"/>
        <v>-</v>
      </c>
      <c r="E995" s="1084"/>
    </row>
    <row r="996" spans="1:5" s="1" customFormat="1" x14ac:dyDescent="0.2">
      <c r="A996" s="1927"/>
      <c r="B996" s="1926"/>
      <c r="C996" s="122" t="s">
        <v>28</v>
      </c>
      <c r="D996" s="1586" t="str">
        <f t="shared" si="55"/>
        <v>-</v>
      </c>
      <c r="E996" s="1084"/>
    </row>
    <row r="997" spans="1:5" s="1" customFormat="1" x14ac:dyDescent="0.2">
      <c r="A997" s="1927"/>
      <c r="B997" s="1926"/>
      <c r="C997" s="122" t="s">
        <v>106</v>
      </c>
      <c r="D997" s="1586" t="str">
        <f t="shared" si="55"/>
        <v>-</v>
      </c>
      <c r="E997" s="1084"/>
    </row>
    <row r="998" spans="1:5" s="1" customFormat="1" x14ac:dyDescent="0.2">
      <c r="A998" s="1927"/>
      <c r="B998" s="1926"/>
      <c r="C998" s="122" t="s">
        <v>29</v>
      </c>
      <c r="D998" s="1586" t="str">
        <f t="shared" si="55"/>
        <v>-</v>
      </c>
      <c r="E998" s="1084"/>
    </row>
    <row r="999" spans="1:5" s="1" customFormat="1" x14ac:dyDescent="0.2">
      <c r="A999" s="1927"/>
      <c r="B999" s="1926"/>
      <c r="C999" s="123" t="s">
        <v>30</v>
      </c>
      <c r="D999" s="1586" t="str">
        <f t="shared" si="55"/>
        <v>-</v>
      </c>
      <c r="E999" s="1084"/>
    </row>
    <row r="1000" spans="1:5" s="1" customFormat="1" x14ac:dyDescent="0.2">
      <c r="A1000" s="1927"/>
      <c r="B1000" s="1926"/>
      <c r="C1000" s="124" t="s">
        <v>31</v>
      </c>
      <c r="D1000" s="1586" t="str">
        <f t="shared" si="55"/>
        <v>-</v>
      </c>
      <c r="E1000" s="1084"/>
    </row>
    <row r="1001" spans="1:5" s="1" customFormat="1" x14ac:dyDescent="0.2">
      <c r="A1001" s="1927"/>
      <c r="B1001" s="1926"/>
      <c r="C1001" s="123" t="s">
        <v>107</v>
      </c>
      <c r="D1001" s="1586" t="str">
        <f t="shared" si="55"/>
        <v>-</v>
      </c>
      <c r="E1001" s="1084"/>
    </row>
    <row r="1002" spans="1:5" s="1" customFormat="1" x14ac:dyDescent="0.2">
      <c r="A1002" s="1927"/>
      <c r="B1002" s="1926"/>
      <c r="C1002" s="125" t="s">
        <v>32</v>
      </c>
      <c r="D1002" s="1586" t="str">
        <f t="shared" si="55"/>
        <v>-</v>
      </c>
      <c r="E1002" s="1084"/>
    </row>
    <row r="1003" spans="1:5" s="1" customFormat="1" ht="13.5" thickBot="1" x14ac:dyDescent="0.25">
      <c r="A1003" s="1927"/>
      <c r="B1003" s="1926"/>
      <c r="C1003" s="126" t="s">
        <v>108</v>
      </c>
      <c r="D1003" s="1586" t="str">
        <f t="shared" si="55"/>
        <v>-</v>
      </c>
      <c r="E1003" s="1084"/>
    </row>
    <row r="1004" spans="1:5" s="1" customFormat="1" ht="14.25" customHeight="1" thickBot="1" x14ac:dyDescent="0.25">
      <c r="A1004" s="1935" t="s">
        <v>182</v>
      </c>
      <c r="B1004" s="1930" t="s">
        <v>227</v>
      </c>
      <c r="C1004" s="117" t="s">
        <v>20</v>
      </c>
      <c r="D1004" s="1585" t="str">
        <f>BE4</f>
        <v>-</v>
      </c>
      <c r="E1004" s="1084"/>
    </row>
    <row r="1005" spans="1:5" s="1" customFormat="1" ht="13.5" thickBot="1" x14ac:dyDescent="0.25">
      <c r="A1005" s="1932"/>
      <c r="B1005" s="1931"/>
      <c r="C1005" s="118" t="s">
        <v>104</v>
      </c>
      <c r="D1005" s="1586" t="str">
        <f t="shared" ref="D1005:D1021" si="56">BE5</f>
        <v>-</v>
      </c>
      <c r="E1005" s="1084"/>
    </row>
    <row r="1006" spans="1:5" s="1" customFormat="1" ht="13.5" thickBot="1" x14ac:dyDescent="0.25">
      <c r="A1006" s="1932"/>
      <c r="B1006" s="1931"/>
      <c r="C1006" s="119" t="s">
        <v>22</v>
      </c>
      <c r="D1006" s="1586" t="str">
        <f t="shared" si="56"/>
        <v>-</v>
      </c>
      <c r="E1006" s="1084"/>
    </row>
    <row r="1007" spans="1:5" s="1" customFormat="1" ht="13.5" thickBot="1" x14ac:dyDescent="0.25">
      <c r="A1007" s="1932"/>
      <c r="B1007" s="1931"/>
      <c r="C1007" s="118" t="s">
        <v>23</v>
      </c>
      <c r="D1007" s="1586">
        <f t="shared" si="56"/>
        <v>3.3</v>
      </c>
      <c r="E1007" s="1084"/>
    </row>
    <row r="1008" spans="1:5" s="1" customFormat="1" ht="13.5" thickBot="1" x14ac:dyDescent="0.25">
      <c r="A1008" s="1932"/>
      <c r="B1008" s="1931"/>
      <c r="C1008" s="164" t="s">
        <v>561</v>
      </c>
      <c r="D1008" s="1586">
        <f t="shared" si="56"/>
        <v>1.2</v>
      </c>
      <c r="E1008" s="1084"/>
    </row>
    <row r="1009" spans="1:5" s="1" customFormat="1" ht="13.5" thickBot="1" x14ac:dyDescent="0.25">
      <c r="A1009" s="1932"/>
      <c r="B1009" s="1931"/>
      <c r="C1009" s="164" t="s">
        <v>105</v>
      </c>
      <c r="D1009" s="1586" t="str">
        <f t="shared" si="56"/>
        <v>-</v>
      </c>
      <c r="E1009" s="1084"/>
    </row>
    <row r="1010" spans="1:5" s="1" customFormat="1" ht="13.5" thickBot="1" x14ac:dyDescent="0.25">
      <c r="A1010" s="1932"/>
      <c r="B1010" s="1931"/>
      <c r="C1010" s="118" t="s">
        <v>24</v>
      </c>
      <c r="D1010" s="1586">
        <f t="shared" si="56"/>
        <v>2</v>
      </c>
      <c r="E1010" s="1084"/>
    </row>
    <row r="1011" spans="1:5" s="1" customFormat="1" ht="13.5" thickBot="1" x14ac:dyDescent="0.25">
      <c r="A1011" s="1932"/>
      <c r="B1011" s="1931"/>
      <c r="C1011" s="118" t="s">
        <v>25</v>
      </c>
      <c r="D1011" s="1586">
        <f t="shared" si="56"/>
        <v>6.3</v>
      </c>
      <c r="E1011" s="1084"/>
    </row>
    <row r="1012" spans="1:5" s="1" customFormat="1" ht="13.5" thickBot="1" x14ac:dyDescent="0.25">
      <c r="A1012" s="1932"/>
      <c r="B1012" s="1931"/>
      <c r="C1012" s="120" t="s">
        <v>26</v>
      </c>
      <c r="D1012" s="1586">
        <f t="shared" si="56"/>
        <v>0</v>
      </c>
      <c r="E1012" s="1084"/>
    </row>
    <row r="1013" spans="1:5" s="1" customFormat="1" ht="13.5" thickBot="1" x14ac:dyDescent="0.25">
      <c r="A1013" s="1932"/>
      <c r="B1013" s="1931"/>
      <c r="C1013" s="121" t="s">
        <v>27</v>
      </c>
      <c r="D1013" s="1586">
        <f t="shared" si="56"/>
        <v>7.9</v>
      </c>
      <c r="E1013" s="1084"/>
    </row>
    <row r="1014" spans="1:5" s="1" customFormat="1" ht="13.5" thickBot="1" x14ac:dyDescent="0.25">
      <c r="A1014" s="1932"/>
      <c r="B1014" s="1931"/>
      <c r="C1014" s="122" t="s">
        <v>28</v>
      </c>
      <c r="D1014" s="1586">
        <f t="shared" si="56"/>
        <v>0.7</v>
      </c>
      <c r="E1014" s="1084"/>
    </row>
    <row r="1015" spans="1:5" s="1" customFormat="1" ht="13.5" thickBot="1" x14ac:dyDescent="0.25">
      <c r="A1015" s="1932"/>
      <c r="B1015" s="1931"/>
      <c r="C1015" s="122" t="s">
        <v>106</v>
      </c>
      <c r="D1015" s="1586" t="str">
        <f t="shared" si="56"/>
        <v>-</v>
      </c>
      <c r="E1015" s="1084"/>
    </row>
    <row r="1016" spans="1:5" s="1" customFormat="1" ht="13.5" thickBot="1" x14ac:dyDescent="0.25">
      <c r="A1016" s="1932"/>
      <c r="B1016" s="1931"/>
      <c r="C1016" s="122" t="s">
        <v>29</v>
      </c>
      <c r="D1016" s="1586" t="str">
        <f t="shared" si="56"/>
        <v>-</v>
      </c>
      <c r="E1016" s="1084"/>
    </row>
    <row r="1017" spans="1:5" s="1" customFormat="1" ht="13.5" thickBot="1" x14ac:dyDescent="0.25">
      <c r="A1017" s="1932"/>
      <c r="B1017" s="1931"/>
      <c r="C1017" s="123" t="s">
        <v>30</v>
      </c>
      <c r="D1017" s="1586" t="str">
        <f t="shared" si="56"/>
        <v>-</v>
      </c>
      <c r="E1017" s="1084"/>
    </row>
    <row r="1018" spans="1:5" s="1" customFormat="1" ht="13.5" thickBot="1" x14ac:dyDescent="0.25">
      <c r="A1018" s="1932"/>
      <c r="B1018" s="1931"/>
      <c r="C1018" s="124" t="s">
        <v>31</v>
      </c>
      <c r="D1018" s="1586">
        <f t="shared" si="56"/>
        <v>0.15</v>
      </c>
      <c r="E1018" s="1084"/>
    </row>
    <row r="1019" spans="1:5" s="1" customFormat="1" ht="13.5" thickBot="1" x14ac:dyDescent="0.25">
      <c r="A1019" s="1932"/>
      <c r="B1019" s="1931"/>
      <c r="C1019" s="123" t="s">
        <v>107</v>
      </c>
      <c r="D1019" s="1586" t="str">
        <f t="shared" si="56"/>
        <v>-</v>
      </c>
      <c r="E1019" s="1084"/>
    </row>
    <row r="1020" spans="1:5" s="1" customFormat="1" ht="13.5" thickBot="1" x14ac:dyDescent="0.25">
      <c r="A1020" s="1932"/>
      <c r="B1020" s="1931"/>
      <c r="C1020" s="125" t="s">
        <v>32</v>
      </c>
      <c r="D1020" s="1586" t="str">
        <f t="shared" si="56"/>
        <v>-</v>
      </c>
      <c r="E1020" s="1084"/>
    </row>
    <row r="1021" spans="1:5" s="1" customFormat="1" ht="13.5" thickBot="1" x14ac:dyDescent="0.25">
      <c r="A1021" s="1932"/>
      <c r="B1021" s="1931"/>
      <c r="C1021" s="126" t="s">
        <v>108</v>
      </c>
      <c r="D1021" s="1586" t="str">
        <f t="shared" si="56"/>
        <v>-</v>
      </c>
      <c r="E1021" s="1084"/>
    </row>
    <row r="1022" spans="1:5" s="1" customFormat="1" ht="14.25" customHeight="1" x14ac:dyDescent="0.2">
      <c r="A1022" s="1928" t="s">
        <v>282</v>
      </c>
      <c r="B1022" s="1934" t="s">
        <v>185</v>
      </c>
      <c r="C1022" s="117" t="s">
        <v>20</v>
      </c>
      <c r="D1022" s="1585">
        <f t="shared" ref="D1022:D1039" si="57">BF4</f>
        <v>21.5</v>
      </c>
      <c r="E1022" s="1084"/>
    </row>
    <row r="1023" spans="1:5" s="1" customFormat="1" x14ac:dyDescent="0.2">
      <c r="A1023" s="1929"/>
      <c r="B1023" s="1926"/>
      <c r="C1023" s="118" t="s">
        <v>104</v>
      </c>
      <c r="D1023" s="1585">
        <f t="shared" si="57"/>
        <v>2</v>
      </c>
      <c r="E1023" s="1084"/>
    </row>
    <row r="1024" spans="1:5" s="1" customFormat="1" x14ac:dyDescent="0.2">
      <c r="A1024" s="1929"/>
      <c r="B1024" s="1926"/>
      <c r="C1024" s="119" t="s">
        <v>22</v>
      </c>
      <c r="D1024" s="1585">
        <f t="shared" si="57"/>
        <v>7.2</v>
      </c>
      <c r="E1024" s="1084"/>
    </row>
    <row r="1025" spans="1:5" s="1" customFormat="1" x14ac:dyDescent="0.2">
      <c r="A1025" s="1929"/>
      <c r="B1025" s="1926"/>
      <c r="C1025" s="118" t="s">
        <v>23</v>
      </c>
      <c r="D1025" s="1585">
        <f t="shared" si="57"/>
        <v>210</v>
      </c>
      <c r="E1025" s="1084"/>
    </row>
    <row r="1026" spans="1:5" s="1" customFormat="1" x14ac:dyDescent="0.2">
      <c r="A1026" s="1929"/>
      <c r="B1026" s="1926"/>
      <c r="C1026" s="164" t="s">
        <v>561</v>
      </c>
      <c r="D1026" s="1585" t="str">
        <f t="shared" si="57"/>
        <v>-</v>
      </c>
      <c r="E1026" s="1084"/>
    </row>
    <row r="1027" spans="1:5" s="1" customFormat="1" x14ac:dyDescent="0.2">
      <c r="A1027" s="1929"/>
      <c r="B1027" s="1926"/>
      <c r="C1027" s="164" t="s">
        <v>105</v>
      </c>
      <c r="D1027" s="1585" t="str">
        <f t="shared" si="57"/>
        <v>-</v>
      </c>
      <c r="E1027" s="1084"/>
    </row>
    <row r="1028" spans="1:5" s="1" customFormat="1" x14ac:dyDescent="0.2">
      <c r="A1028" s="1929"/>
      <c r="B1028" s="1926"/>
      <c r="C1028" s="118" t="s">
        <v>24</v>
      </c>
      <c r="D1028" s="1585">
        <f t="shared" si="57"/>
        <v>180</v>
      </c>
      <c r="E1028" s="1084"/>
    </row>
    <row r="1029" spans="1:5" s="1" customFormat="1" x14ac:dyDescent="0.2">
      <c r="A1029" s="1929"/>
      <c r="B1029" s="1926"/>
      <c r="C1029" s="118" t="s">
        <v>25</v>
      </c>
      <c r="D1029" s="1585">
        <f t="shared" si="57"/>
        <v>100</v>
      </c>
      <c r="E1029" s="1084"/>
    </row>
    <row r="1030" spans="1:5" s="1" customFormat="1" x14ac:dyDescent="0.2">
      <c r="A1030" s="1929"/>
      <c r="B1030" s="1926"/>
      <c r="C1030" s="120" t="s">
        <v>26</v>
      </c>
      <c r="D1030" s="1585" t="str">
        <f t="shared" si="57"/>
        <v>-</v>
      </c>
      <c r="E1030" s="1084"/>
    </row>
    <row r="1031" spans="1:5" s="1" customFormat="1" x14ac:dyDescent="0.2">
      <c r="A1031" s="1929"/>
      <c r="B1031" s="1926"/>
      <c r="C1031" s="121" t="s">
        <v>27</v>
      </c>
      <c r="D1031" s="1585">
        <f t="shared" si="57"/>
        <v>46</v>
      </c>
      <c r="E1031" s="1084"/>
    </row>
    <row r="1032" spans="1:5" s="1" customFormat="1" x14ac:dyDescent="0.2">
      <c r="A1032" s="1929"/>
      <c r="B1032" s="1926"/>
      <c r="C1032" s="122" t="s">
        <v>28</v>
      </c>
      <c r="D1032" s="1585">
        <f t="shared" si="57"/>
        <v>31</v>
      </c>
      <c r="E1032" s="1084"/>
    </row>
    <row r="1033" spans="1:5" s="1" customFormat="1" x14ac:dyDescent="0.2">
      <c r="A1033" s="1929"/>
      <c r="B1033" s="1926"/>
      <c r="C1033" s="122" t="s">
        <v>106</v>
      </c>
      <c r="D1033" s="1585">
        <f t="shared" si="57"/>
        <v>15</v>
      </c>
      <c r="E1033" s="1084"/>
    </row>
    <row r="1034" spans="1:5" s="1" customFormat="1" x14ac:dyDescent="0.2">
      <c r="A1034" s="1929"/>
      <c r="B1034" s="1926"/>
      <c r="C1034" s="122" t="s">
        <v>29</v>
      </c>
      <c r="D1034" s="1585" t="str">
        <f t="shared" si="57"/>
        <v>-</v>
      </c>
      <c r="E1034" s="1084"/>
    </row>
    <row r="1035" spans="1:5" s="1" customFormat="1" x14ac:dyDescent="0.2">
      <c r="A1035" s="1929"/>
      <c r="B1035" s="1926"/>
      <c r="C1035" s="123" t="s">
        <v>30</v>
      </c>
      <c r="D1035" s="1585" t="str">
        <f t="shared" si="57"/>
        <v>-</v>
      </c>
      <c r="E1035" s="1084"/>
    </row>
    <row r="1036" spans="1:5" s="1" customFormat="1" x14ac:dyDescent="0.2">
      <c r="A1036" s="1929"/>
      <c r="B1036" s="1926"/>
      <c r="C1036" s="124" t="s">
        <v>31</v>
      </c>
      <c r="D1036" s="1585">
        <f t="shared" si="57"/>
        <v>4.5999999999999996</v>
      </c>
      <c r="E1036" s="1084"/>
    </row>
    <row r="1037" spans="1:5" s="1" customFormat="1" x14ac:dyDescent="0.2">
      <c r="A1037" s="1929"/>
      <c r="B1037" s="1926"/>
      <c r="C1037" s="123" t="s">
        <v>107</v>
      </c>
      <c r="D1037" s="1585" t="str">
        <f t="shared" si="57"/>
        <v>-</v>
      </c>
      <c r="E1037" s="1084"/>
    </row>
    <row r="1038" spans="1:5" s="1" customFormat="1" x14ac:dyDescent="0.2">
      <c r="A1038" s="1929"/>
      <c r="B1038" s="1926"/>
      <c r="C1038" s="125" t="s">
        <v>32</v>
      </c>
      <c r="D1038" s="1585" t="str">
        <f t="shared" si="57"/>
        <v>-</v>
      </c>
      <c r="E1038" s="1084"/>
    </row>
    <row r="1039" spans="1:5" s="1" customFormat="1" ht="13.5" thickBot="1" x14ac:dyDescent="0.25">
      <c r="A1039" s="1929"/>
      <c r="B1039" s="1926"/>
      <c r="C1039" s="126" t="s">
        <v>108</v>
      </c>
      <c r="D1039" s="1585" t="str">
        <f t="shared" si="57"/>
        <v>-</v>
      </c>
      <c r="E1039" s="1084"/>
    </row>
    <row r="1040" spans="1:5" s="1" customFormat="1" ht="13.5" customHeight="1" x14ac:dyDescent="0.2">
      <c r="A1040" s="1928" t="s">
        <v>282</v>
      </c>
      <c r="B1040" s="1926" t="s">
        <v>188</v>
      </c>
      <c r="C1040" s="117" t="s">
        <v>20</v>
      </c>
      <c r="D1040" s="1585" t="str">
        <f t="shared" ref="D1040:D1057" si="58">BG4</f>
        <v>-</v>
      </c>
      <c r="E1040" s="1084"/>
    </row>
    <row r="1041" spans="1:5" s="1" customFormat="1" x14ac:dyDescent="0.2">
      <c r="A1041" s="1929"/>
      <c r="B1041" s="1926"/>
      <c r="C1041" s="118" t="s">
        <v>104</v>
      </c>
      <c r="D1041" s="1585">
        <f t="shared" si="58"/>
        <v>3</v>
      </c>
      <c r="E1041" s="1084"/>
    </row>
    <row r="1042" spans="1:5" s="1" customFormat="1" x14ac:dyDescent="0.2">
      <c r="A1042" s="1929"/>
      <c r="B1042" s="1926"/>
      <c r="C1042" s="119" t="s">
        <v>22</v>
      </c>
      <c r="D1042" s="1585">
        <f t="shared" si="58"/>
        <v>7</v>
      </c>
      <c r="E1042" s="1084"/>
    </row>
    <row r="1043" spans="1:5" s="1" customFormat="1" x14ac:dyDescent="0.2">
      <c r="A1043" s="1929"/>
      <c r="B1043" s="1926"/>
      <c r="C1043" s="118" t="s">
        <v>23</v>
      </c>
      <c r="D1043" s="1585">
        <f t="shared" si="58"/>
        <v>130</v>
      </c>
      <c r="E1043" s="1084"/>
    </row>
    <row r="1044" spans="1:5" s="1" customFormat="1" x14ac:dyDescent="0.2">
      <c r="A1044" s="1929"/>
      <c r="B1044" s="1926"/>
      <c r="C1044" s="164" t="s">
        <v>561</v>
      </c>
      <c r="D1044" s="1585" t="str">
        <f t="shared" si="58"/>
        <v>-</v>
      </c>
      <c r="E1044" s="1084"/>
    </row>
    <row r="1045" spans="1:5" s="1" customFormat="1" x14ac:dyDescent="0.2">
      <c r="A1045" s="1929"/>
      <c r="B1045" s="1926"/>
      <c r="C1045" s="164" t="s">
        <v>105</v>
      </c>
      <c r="D1045" s="1585">
        <f t="shared" si="58"/>
        <v>78</v>
      </c>
      <c r="E1045" s="1084"/>
    </row>
    <row r="1046" spans="1:5" s="1" customFormat="1" x14ac:dyDescent="0.2">
      <c r="A1046" s="1929"/>
      <c r="B1046" s="1926"/>
      <c r="C1046" s="118" t="s">
        <v>24</v>
      </c>
      <c r="D1046" s="1585">
        <f t="shared" si="58"/>
        <v>71</v>
      </c>
      <c r="E1046" s="1084"/>
    </row>
    <row r="1047" spans="1:5" s="1" customFormat="1" x14ac:dyDescent="0.2">
      <c r="A1047" s="1929"/>
      <c r="B1047" s="1926"/>
      <c r="C1047" s="118" t="s">
        <v>25</v>
      </c>
      <c r="D1047" s="1585">
        <f t="shared" si="58"/>
        <v>76</v>
      </c>
      <c r="E1047" s="1084"/>
    </row>
    <row r="1048" spans="1:5" s="1" customFormat="1" x14ac:dyDescent="0.2">
      <c r="A1048" s="1929"/>
      <c r="B1048" s="1926"/>
      <c r="C1048" s="120" t="s">
        <v>26</v>
      </c>
      <c r="D1048" s="1585" t="str">
        <f t="shared" si="58"/>
        <v>-</v>
      </c>
      <c r="E1048" s="1084"/>
    </row>
    <row r="1049" spans="1:5" s="1" customFormat="1" x14ac:dyDescent="0.2">
      <c r="A1049" s="1929"/>
      <c r="B1049" s="1926"/>
      <c r="C1049" s="121" t="s">
        <v>27</v>
      </c>
      <c r="D1049" s="1585">
        <f t="shared" si="58"/>
        <v>43</v>
      </c>
      <c r="E1049" s="1084"/>
    </row>
    <row r="1050" spans="1:5" s="1" customFormat="1" x14ac:dyDescent="0.2">
      <c r="A1050" s="1929"/>
      <c r="B1050" s="1926"/>
      <c r="C1050" s="122" t="s">
        <v>28</v>
      </c>
      <c r="D1050" s="1585">
        <f t="shared" si="58"/>
        <v>28</v>
      </c>
      <c r="E1050" s="1084"/>
    </row>
    <row r="1051" spans="1:5" s="1" customFormat="1" x14ac:dyDescent="0.2">
      <c r="A1051" s="1929"/>
      <c r="B1051" s="1926"/>
      <c r="C1051" s="122" t="s">
        <v>106</v>
      </c>
      <c r="D1051" s="1585">
        <f t="shared" si="58"/>
        <v>15</v>
      </c>
      <c r="E1051" s="1084"/>
    </row>
    <row r="1052" spans="1:5" s="1" customFormat="1" x14ac:dyDescent="0.2">
      <c r="A1052" s="1929"/>
      <c r="B1052" s="1926"/>
      <c r="C1052" s="122" t="s">
        <v>29</v>
      </c>
      <c r="D1052" s="1585" t="str">
        <f t="shared" si="58"/>
        <v>-</v>
      </c>
      <c r="E1052" s="1084"/>
    </row>
    <row r="1053" spans="1:5" s="1" customFormat="1" x14ac:dyDescent="0.2">
      <c r="A1053" s="1929"/>
      <c r="B1053" s="1926"/>
      <c r="C1053" s="123" t="s">
        <v>30</v>
      </c>
      <c r="D1053" s="1585" t="str">
        <f t="shared" si="58"/>
        <v>-</v>
      </c>
      <c r="E1053" s="1084"/>
    </row>
    <row r="1054" spans="1:5" s="1" customFormat="1" x14ac:dyDescent="0.2">
      <c r="A1054" s="1929"/>
      <c r="B1054" s="1926"/>
      <c r="C1054" s="124" t="s">
        <v>31</v>
      </c>
      <c r="D1054" s="1585">
        <f t="shared" si="58"/>
        <v>4.7</v>
      </c>
      <c r="E1054" s="1084"/>
    </row>
    <row r="1055" spans="1:5" s="1" customFormat="1" x14ac:dyDescent="0.2">
      <c r="A1055" s="1929"/>
      <c r="B1055" s="1926"/>
      <c r="C1055" s="123" t="s">
        <v>107</v>
      </c>
      <c r="D1055" s="1585">
        <f t="shared" si="58"/>
        <v>2.9</v>
      </c>
      <c r="E1055" s="1084"/>
    </row>
    <row r="1056" spans="1:5" s="1" customFormat="1" x14ac:dyDescent="0.2">
      <c r="A1056" s="1929"/>
      <c r="B1056" s="1926"/>
      <c r="C1056" s="125" t="s">
        <v>32</v>
      </c>
      <c r="D1056" s="1585">
        <f t="shared" si="58"/>
        <v>170</v>
      </c>
      <c r="E1056" s="1084"/>
    </row>
    <row r="1057" spans="1:5" s="1" customFormat="1" ht="13.5" thickBot="1" x14ac:dyDescent="0.25">
      <c r="A1057" s="1929"/>
      <c r="B1057" s="1926"/>
      <c r="C1057" s="126" t="s">
        <v>108</v>
      </c>
      <c r="D1057" s="1585" t="str">
        <f t="shared" si="58"/>
        <v>&lt;5.0</v>
      </c>
      <c r="E1057" s="1084"/>
    </row>
    <row r="1058" spans="1:5" s="1" customFormat="1" ht="13.5" customHeight="1" x14ac:dyDescent="0.2">
      <c r="A1058" s="1928" t="s">
        <v>282</v>
      </c>
      <c r="B1058" s="1926" t="s">
        <v>355</v>
      </c>
      <c r="C1058" s="117" t="s">
        <v>20</v>
      </c>
      <c r="D1058" s="1585" t="str">
        <f t="shared" ref="D1058:D1075" si="59">BH4</f>
        <v>-</v>
      </c>
      <c r="E1058" s="1084"/>
    </row>
    <row r="1059" spans="1:5" s="1" customFormat="1" x14ac:dyDescent="0.2">
      <c r="A1059" s="1929"/>
      <c r="B1059" s="1926"/>
      <c r="C1059" s="118" t="s">
        <v>104</v>
      </c>
      <c r="D1059" s="1585" t="str">
        <f t="shared" si="59"/>
        <v>100&lt;</v>
      </c>
      <c r="E1059" s="1084"/>
    </row>
    <row r="1060" spans="1:5" s="1" customFormat="1" x14ac:dyDescent="0.2">
      <c r="A1060" s="1929"/>
      <c r="B1060" s="1926"/>
      <c r="C1060" s="119" t="s">
        <v>22</v>
      </c>
      <c r="D1060" s="1585">
        <f t="shared" si="59"/>
        <v>6.8</v>
      </c>
      <c r="E1060" s="1084"/>
    </row>
    <row r="1061" spans="1:5" s="1" customFormat="1" x14ac:dyDescent="0.2">
      <c r="A1061" s="1929"/>
      <c r="B1061" s="1926"/>
      <c r="C1061" s="118" t="s">
        <v>23</v>
      </c>
      <c r="D1061" s="1585">
        <f t="shared" si="59"/>
        <v>1.2</v>
      </c>
      <c r="E1061" s="1084"/>
    </row>
    <row r="1062" spans="1:5" s="1" customFormat="1" x14ac:dyDescent="0.2">
      <c r="A1062" s="1929"/>
      <c r="B1062" s="1926"/>
      <c r="C1062" s="164" t="s">
        <v>561</v>
      </c>
      <c r="D1062" s="1585">
        <f t="shared" si="59"/>
        <v>0.9</v>
      </c>
      <c r="E1062" s="1084"/>
    </row>
    <row r="1063" spans="1:5" s="1" customFormat="1" x14ac:dyDescent="0.2">
      <c r="A1063" s="1929"/>
      <c r="B1063" s="1926"/>
      <c r="C1063" s="164" t="s">
        <v>105</v>
      </c>
      <c r="D1063" s="1585" t="str">
        <f t="shared" si="59"/>
        <v>-</v>
      </c>
      <c r="E1063" s="1084"/>
    </row>
    <row r="1064" spans="1:5" s="1" customFormat="1" x14ac:dyDescent="0.2">
      <c r="A1064" s="1929"/>
      <c r="B1064" s="1926"/>
      <c r="C1064" s="118" t="s">
        <v>24</v>
      </c>
      <c r="D1064" s="1585">
        <f t="shared" si="59"/>
        <v>2</v>
      </c>
      <c r="E1064" s="1084"/>
    </row>
    <row r="1065" spans="1:5" s="1" customFormat="1" x14ac:dyDescent="0.2">
      <c r="A1065" s="1929"/>
      <c r="B1065" s="1926"/>
      <c r="C1065" s="118" t="s">
        <v>25</v>
      </c>
      <c r="D1065" s="1585">
        <f t="shared" si="59"/>
        <v>6.9</v>
      </c>
      <c r="E1065" s="1084"/>
    </row>
    <row r="1066" spans="1:5" s="1" customFormat="1" x14ac:dyDescent="0.2">
      <c r="A1066" s="1929"/>
      <c r="B1066" s="1926"/>
      <c r="C1066" s="120" t="s">
        <v>26</v>
      </c>
      <c r="D1066" s="1585" t="str">
        <f t="shared" si="59"/>
        <v>-</v>
      </c>
      <c r="E1066" s="1084"/>
    </row>
    <row r="1067" spans="1:5" s="1" customFormat="1" x14ac:dyDescent="0.2">
      <c r="A1067" s="1929"/>
      <c r="B1067" s="1926"/>
      <c r="C1067" s="121" t="s">
        <v>27</v>
      </c>
      <c r="D1067" s="1585">
        <f t="shared" si="59"/>
        <v>7.8</v>
      </c>
      <c r="E1067" s="1084"/>
    </row>
    <row r="1068" spans="1:5" s="1" customFormat="1" x14ac:dyDescent="0.2">
      <c r="A1068" s="1929"/>
      <c r="B1068" s="1926"/>
      <c r="C1068" s="122" t="s">
        <v>28</v>
      </c>
      <c r="D1068" s="1585">
        <f t="shared" si="59"/>
        <v>0.2</v>
      </c>
      <c r="E1068" s="1084"/>
    </row>
    <row r="1069" spans="1:5" s="1" customFormat="1" x14ac:dyDescent="0.2">
      <c r="A1069" s="1929"/>
      <c r="B1069" s="1926"/>
      <c r="C1069" s="122" t="s">
        <v>106</v>
      </c>
      <c r="D1069" s="1585">
        <f t="shared" si="59"/>
        <v>1.9</v>
      </c>
      <c r="E1069" s="1084"/>
    </row>
    <row r="1070" spans="1:5" s="1" customFormat="1" x14ac:dyDescent="0.2">
      <c r="A1070" s="1929"/>
      <c r="B1070" s="1926"/>
      <c r="C1070" s="122" t="s">
        <v>29</v>
      </c>
      <c r="D1070" s="1585">
        <f t="shared" si="59"/>
        <v>0.1</v>
      </c>
      <c r="E1070" s="1084"/>
    </row>
    <row r="1071" spans="1:5" s="1" customFormat="1" x14ac:dyDescent="0.2">
      <c r="A1071" s="1929"/>
      <c r="B1071" s="1926"/>
      <c r="C1071" s="123" t="s">
        <v>30</v>
      </c>
      <c r="D1071" s="1585">
        <f t="shared" si="59"/>
        <v>5.6</v>
      </c>
      <c r="E1071" s="1084"/>
    </row>
    <row r="1072" spans="1:5" s="1" customFormat="1" x14ac:dyDescent="0.2">
      <c r="A1072" s="1929"/>
      <c r="B1072" s="1926"/>
      <c r="C1072" s="124" t="s">
        <v>31</v>
      </c>
      <c r="D1072" s="1585">
        <f t="shared" si="59"/>
        <v>1</v>
      </c>
      <c r="E1072" s="1084"/>
    </row>
    <row r="1073" spans="1:5" s="1" customFormat="1" x14ac:dyDescent="0.2">
      <c r="A1073" s="1929"/>
      <c r="B1073" s="1926"/>
      <c r="C1073" s="123" t="s">
        <v>107</v>
      </c>
      <c r="D1073" s="1585">
        <f t="shared" si="59"/>
        <v>0.91</v>
      </c>
      <c r="E1073" s="1084"/>
    </row>
    <row r="1074" spans="1:5" s="1" customFormat="1" x14ac:dyDescent="0.2">
      <c r="A1074" s="1929"/>
      <c r="B1074" s="1926"/>
      <c r="C1074" s="125" t="s">
        <v>32</v>
      </c>
      <c r="D1074" s="1585" t="str">
        <f t="shared" si="59"/>
        <v>-</v>
      </c>
      <c r="E1074" s="1084"/>
    </row>
    <row r="1075" spans="1:5" s="1" customFormat="1" ht="13.5" thickBot="1" x14ac:dyDescent="0.25">
      <c r="A1075" s="1929"/>
      <c r="B1075" s="1926"/>
      <c r="C1075" s="126" t="s">
        <v>108</v>
      </c>
      <c r="D1075" s="1585" t="str">
        <f t="shared" si="59"/>
        <v>-</v>
      </c>
      <c r="E1075" s="1084"/>
    </row>
    <row r="1076" spans="1:5" s="1" customFormat="1" ht="13.5" customHeight="1" x14ac:dyDescent="0.2">
      <c r="A1076" s="1928" t="s">
        <v>282</v>
      </c>
      <c r="B1076" s="1926" t="s">
        <v>203</v>
      </c>
      <c r="C1076" s="117" t="s">
        <v>20</v>
      </c>
      <c r="D1076" s="1585" t="str">
        <f t="shared" ref="D1076:D1093" si="60">BI4</f>
        <v>-</v>
      </c>
      <c r="E1076" s="1084"/>
    </row>
    <row r="1077" spans="1:5" s="1" customFormat="1" x14ac:dyDescent="0.2">
      <c r="A1077" s="1929"/>
      <c r="B1077" s="1926"/>
      <c r="C1077" s="118" t="s">
        <v>104</v>
      </c>
      <c r="D1077" s="1585" t="str">
        <f t="shared" si="60"/>
        <v>-</v>
      </c>
      <c r="E1077" s="1084"/>
    </row>
    <row r="1078" spans="1:5" s="1" customFormat="1" x14ac:dyDescent="0.2">
      <c r="A1078" s="1929"/>
      <c r="B1078" s="1926"/>
      <c r="C1078" s="119" t="s">
        <v>22</v>
      </c>
      <c r="D1078" s="1585" t="str">
        <f t="shared" si="60"/>
        <v>-</v>
      </c>
      <c r="E1078" s="1084"/>
    </row>
    <row r="1079" spans="1:5" s="1" customFormat="1" x14ac:dyDescent="0.2">
      <c r="A1079" s="1929"/>
      <c r="B1079" s="1926"/>
      <c r="C1079" s="118" t="s">
        <v>23</v>
      </c>
      <c r="D1079" s="1585" t="str">
        <f t="shared" si="60"/>
        <v>-</v>
      </c>
      <c r="E1079" s="1084"/>
    </row>
    <row r="1080" spans="1:5" s="1" customFormat="1" x14ac:dyDescent="0.2">
      <c r="A1080" s="1929"/>
      <c r="B1080" s="1926"/>
      <c r="C1080" s="164" t="s">
        <v>561</v>
      </c>
      <c r="D1080" s="1585" t="str">
        <f t="shared" si="60"/>
        <v>-</v>
      </c>
      <c r="E1080" s="1084"/>
    </row>
    <row r="1081" spans="1:5" s="1" customFormat="1" x14ac:dyDescent="0.2">
      <c r="A1081" s="1929"/>
      <c r="B1081" s="1926"/>
      <c r="C1081" s="164" t="s">
        <v>105</v>
      </c>
      <c r="D1081" s="1585" t="str">
        <f t="shared" si="60"/>
        <v>-</v>
      </c>
      <c r="E1081" s="1084"/>
    </row>
    <row r="1082" spans="1:5" s="1" customFormat="1" x14ac:dyDescent="0.2">
      <c r="A1082" s="1929"/>
      <c r="B1082" s="1926"/>
      <c r="C1082" s="118" t="s">
        <v>24</v>
      </c>
      <c r="D1082" s="1585" t="str">
        <f t="shared" si="60"/>
        <v>-</v>
      </c>
      <c r="E1082" s="1084"/>
    </row>
    <row r="1083" spans="1:5" s="1" customFormat="1" x14ac:dyDescent="0.2">
      <c r="A1083" s="1929"/>
      <c r="B1083" s="1926"/>
      <c r="C1083" s="118" t="s">
        <v>25</v>
      </c>
      <c r="D1083" s="1585" t="str">
        <f t="shared" si="60"/>
        <v>-</v>
      </c>
      <c r="E1083" s="1084"/>
    </row>
    <row r="1084" spans="1:5" s="1" customFormat="1" x14ac:dyDescent="0.2">
      <c r="A1084" s="1929"/>
      <c r="B1084" s="1926"/>
      <c r="C1084" s="120" t="s">
        <v>26</v>
      </c>
      <c r="D1084" s="1585" t="str">
        <f t="shared" si="60"/>
        <v>-</v>
      </c>
      <c r="E1084" s="1084"/>
    </row>
    <row r="1085" spans="1:5" s="1" customFormat="1" x14ac:dyDescent="0.2">
      <c r="A1085" s="1929"/>
      <c r="B1085" s="1926"/>
      <c r="C1085" s="121" t="s">
        <v>27</v>
      </c>
      <c r="D1085" s="1585" t="str">
        <f t="shared" si="60"/>
        <v>-</v>
      </c>
      <c r="E1085" s="1084"/>
    </row>
    <row r="1086" spans="1:5" s="1" customFormat="1" x14ac:dyDescent="0.2">
      <c r="A1086" s="1929"/>
      <c r="B1086" s="1926"/>
      <c r="C1086" s="122" t="s">
        <v>28</v>
      </c>
      <c r="D1086" s="1585" t="str">
        <f t="shared" si="60"/>
        <v>-</v>
      </c>
      <c r="E1086" s="1084"/>
    </row>
    <row r="1087" spans="1:5" s="1" customFormat="1" x14ac:dyDescent="0.2">
      <c r="A1087" s="1929"/>
      <c r="B1087" s="1926"/>
      <c r="C1087" s="122" t="s">
        <v>106</v>
      </c>
      <c r="D1087" s="1585" t="str">
        <f t="shared" si="60"/>
        <v>-</v>
      </c>
      <c r="E1087" s="1084"/>
    </row>
    <row r="1088" spans="1:5" s="1" customFormat="1" x14ac:dyDescent="0.2">
      <c r="A1088" s="1929"/>
      <c r="B1088" s="1926"/>
      <c r="C1088" s="122" t="s">
        <v>29</v>
      </c>
      <c r="D1088" s="1585" t="str">
        <f t="shared" si="60"/>
        <v>-</v>
      </c>
      <c r="E1088" s="1084"/>
    </row>
    <row r="1089" spans="1:5" s="1" customFormat="1" x14ac:dyDescent="0.2">
      <c r="A1089" s="1929"/>
      <c r="B1089" s="1926"/>
      <c r="C1089" s="123" t="s">
        <v>30</v>
      </c>
      <c r="D1089" s="1585" t="str">
        <f t="shared" si="60"/>
        <v>-</v>
      </c>
      <c r="E1089" s="1084"/>
    </row>
    <row r="1090" spans="1:5" s="1" customFormat="1" x14ac:dyDescent="0.2">
      <c r="A1090" s="1929"/>
      <c r="B1090" s="1926"/>
      <c r="C1090" s="124" t="s">
        <v>31</v>
      </c>
      <c r="D1090" s="1585" t="str">
        <f t="shared" si="60"/>
        <v>-</v>
      </c>
      <c r="E1090" s="1084"/>
    </row>
    <row r="1091" spans="1:5" s="1" customFormat="1" x14ac:dyDescent="0.2">
      <c r="A1091" s="1929"/>
      <c r="B1091" s="1926"/>
      <c r="C1091" s="123" t="s">
        <v>107</v>
      </c>
      <c r="D1091" s="1585" t="str">
        <f t="shared" si="60"/>
        <v>-</v>
      </c>
      <c r="E1091" s="1084"/>
    </row>
    <row r="1092" spans="1:5" s="1" customFormat="1" x14ac:dyDescent="0.2">
      <c r="A1092" s="1929"/>
      <c r="B1092" s="1926"/>
      <c r="C1092" s="125" t="s">
        <v>32</v>
      </c>
      <c r="D1092" s="1585" t="str">
        <f t="shared" si="60"/>
        <v>-</v>
      </c>
      <c r="E1092" s="1084"/>
    </row>
    <row r="1093" spans="1:5" s="1" customFormat="1" ht="13.5" thickBot="1" x14ac:dyDescent="0.25">
      <c r="A1093" s="1929"/>
      <c r="B1093" s="1926"/>
      <c r="C1093" s="126" t="s">
        <v>108</v>
      </c>
      <c r="D1093" s="1585" t="str">
        <f t="shared" si="60"/>
        <v>-</v>
      </c>
      <c r="E1093" s="1084"/>
    </row>
    <row r="1094" spans="1:5" s="1" customFormat="1" ht="13.5" customHeight="1" x14ac:dyDescent="0.2">
      <c r="A1094" s="1928" t="s">
        <v>282</v>
      </c>
      <c r="B1094" s="1926" t="s">
        <v>204</v>
      </c>
      <c r="C1094" s="117" t="s">
        <v>20</v>
      </c>
      <c r="D1094" s="1585">
        <f t="shared" ref="D1094:D1111" si="61">BJ4</f>
        <v>25.5</v>
      </c>
      <c r="E1094" s="1084"/>
    </row>
    <row r="1095" spans="1:5" s="1" customFormat="1" x14ac:dyDescent="0.2">
      <c r="A1095" s="1929"/>
      <c r="B1095" s="1926"/>
      <c r="C1095" s="118" t="s">
        <v>104</v>
      </c>
      <c r="D1095" s="1585" t="str">
        <f t="shared" si="61"/>
        <v>100&lt;</v>
      </c>
      <c r="E1095" s="1084"/>
    </row>
    <row r="1096" spans="1:5" s="1" customFormat="1" x14ac:dyDescent="0.2">
      <c r="A1096" s="1929"/>
      <c r="B1096" s="1926"/>
      <c r="C1096" s="119" t="s">
        <v>22</v>
      </c>
      <c r="D1096" s="1585">
        <f t="shared" si="61"/>
        <v>6.8</v>
      </c>
      <c r="E1096" s="1084"/>
    </row>
    <row r="1097" spans="1:5" s="1" customFormat="1" x14ac:dyDescent="0.2">
      <c r="A1097" s="1929"/>
      <c r="B1097" s="1926"/>
      <c r="C1097" s="118" t="s">
        <v>23</v>
      </c>
      <c r="D1097" s="1585">
        <f t="shared" si="61"/>
        <v>0.6</v>
      </c>
      <c r="E1097" s="1084"/>
    </row>
    <row r="1098" spans="1:5" s="1" customFormat="1" x14ac:dyDescent="0.2">
      <c r="A1098" s="1929"/>
      <c r="B1098" s="1926"/>
      <c r="C1098" s="164" t="s">
        <v>561</v>
      </c>
      <c r="D1098" s="1585">
        <f t="shared" si="61"/>
        <v>0.6</v>
      </c>
      <c r="E1098" s="1084"/>
    </row>
    <row r="1099" spans="1:5" s="1" customFormat="1" x14ac:dyDescent="0.2">
      <c r="A1099" s="1929"/>
      <c r="B1099" s="1926"/>
      <c r="C1099" s="164" t="s">
        <v>105</v>
      </c>
      <c r="D1099" s="1585" t="str">
        <f t="shared" si="61"/>
        <v>-</v>
      </c>
      <c r="E1099" s="1084"/>
    </row>
    <row r="1100" spans="1:5" s="1" customFormat="1" x14ac:dyDescent="0.2">
      <c r="A1100" s="1929"/>
      <c r="B1100" s="1926"/>
      <c r="C1100" s="118" t="s">
        <v>24</v>
      </c>
      <c r="D1100" s="1585">
        <f t="shared" si="61"/>
        <v>2</v>
      </c>
      <c r="E1100" s="1084"/>
    </row>
    <row r="1101" spans="1:5" s="1" customFormat="1" x14ac:dyDescent="0.2">
      <c r="A1101" s="1929"/>
      <c r="B1101" s="1926"/>
      <c r="C1101" s="118" t="s">
        <v>25</v>
      </c>
      <c r="D1101" s="1585">
        <f t="shared" si="61"/>
        <v>6.2</v>
      </c>
      <c r="E1101" s="1084"/>
    </row>
    <row r="1102" spans="1:5" s="1" customFormat="1" x14ac:dyDescent="0.2">
      <c r="A1102" s="1929"/>
      <c r="B1102" s="1926"/>
      <c r="C1102" s="120" t="s">
        <v>26</v>
      </c>
      <c r="D1102" s="1585">
        <f t="shared" si="61"/>
        <v>11</v>
      </c>
      <c r="E1102" s="1084"/>
    </row>
    <row r="1103" spans="1:5" s="1" customFormat="1" x14ac:dyDescent="0.2">
      <c r="A1103" s="1929"/>
      <c r="B1103" s="1926"/>
      <c r="C1103" s="121" t="s">
        <v>27</v>
      </c>
      <c r="D1103" s="1585">
        <f t="shared" si="61"/>
        <v>7.1</v>
      </c>
      <c r="E1103" s="1084"/>
    </row>
    <row r="1104" spans="1:5" s="1" customFormat="1" x14ac:dyDescent="0.2">
      <c r="A1104" s="1929"/>
      <c r="B1104" s="1926"/>
      <c r="C1104" s="122" t="s">
        <v>28</v>
      </c>
      <c r="D1104" s="1585" t="str">
        <f t="shared" si="61"/>
        <v>&lt;0.1</v>
      </c>
      <c r="E1104" s="1084"/>
    </row>
    <row r="1105" spans="1:5" s="1" customFormat="1" x14ac:dyDescent="0.2">
      <c r="A1105" s="1929"/>
      <c r="B1105" s="1926"/>
      <c r="C1105" s="122" t="s">
        <v>106</v>
      </c>
      <c r="D1105" s="1585">
        <f t="shared" si="61"/>
        <v>0.9</v>
      </c>
      <c r="E1105" s="1084"/>
    </row>
    <row r="1106" spans="1:5" s="1" customFormat="1" x14ac:dyDescent="0.2">
      <c r="A1106" s="1929"/>
      <c r="B1106" s="1926"/>
      <c r="C1106" s="122" t="s">
        <v>29</v>
      </c>
      <c r="D1106" s="1585" t="str">
        <f t="shared" si="61"/>
        <v>&lt;0.1</v>
      </c>
      <c r="E1106" s="1084"/>
    </row>
    <row r="1107" spans="1:5" s="1" customFormat="1" x14ac:dyDescent="0.2">
      <c r="A1107" s="1929"/>
      <c r="B1107" s="1926"/>
      <c r="C1107" s="123" t="s">
        <v>30</v>
      </c>
      <c r="D1107" s="1585">
        <f t="shared" si="61"/>
        <v>6.2</v>
      </c>
      <c r="E1107" s="1084"/>
    </row>
    <row r="1108" spans="1:5" s="1" customFormat="1" x14ac:dyDescent="0.2">
      <c r="A1108" s="1929"/>
      <c r="B1108" s="1926"/>
      <c r="C1108" s="124" t="s">
        <v>31</v>
      </c>
      <c r="D1108" s="1585">
        <f t="shared" si="61"/>
        <v>0.97</v>
      </c>
      <c r="E1108" s="1084"/>
    </row>
    <row r="1109" spans="1:5" s="1" customFormat="1" x14ac:dyDescent="0.2">
      <c r="A1109" s="1929"/>
      <c r="B1109" s="1926"/>
      <c r="C1109" s="123" t="s">
        <v>107</v>
      </c>
      <c r="D1109" s="1585" t="str">
        <f t="shared" si="61"/>
        <v>-</v>
      </c>
      <c r="E1109" s="1084"/>
    </row>
    <row r="1110" spans="1:5" s="1" customFormat="1" x14ac:dyDescent="0.2">
      <c r="A1110" s="1929"/>
      <c r="B1110" s="1926"/>
      <c r="C1110" s="125" t="s">
        <v>32</v>
      </c>
      <c r="D1110" s="1585" t="str">
        <f t="shared" si="61"/>
        <v>-</v>
      </c>
      <c r="E1110" s="1084"/>
    </row>
    <row r="1111" spans="1:5" s="1" customFormat="1" ht="13.5" thickBot="1" x14ac:dyDescent="0.25">
      <c r="A1111" s="1929"/>
      <c r="B1111" s="1926"/>
      <c r="C1111" s="126" t="s">
        <v>108</v>
      </c>
      <c r="D1111" s="1585" t="str">
        <f t="shared" si="61"/>
        <v>-</v>
      </c>
      <c r="E1111" s="1084"/>
    </row>
    <row r="1112" spans="1:5" s="1" customFormat="1" ht="13.5" customHeight="1" x14ac:dyDescent="0.2">
      <c r="A1112" s="1928" t="s">
        <v>282</v>
      </c>
      <c r="B1112" s="1926" t="s">
        <v>205</v>
      </c>
      <c r="C1112" s="117" t="s">
        <v>20</v>
      </c>
      <c r="D1112" s="1585" t="str">
        <f t="shared" ref="D1112:D1129" si="62">BK4</f>
        <v>-</v>
      </c>
      <c r="E1112" s="1084"/>
    </row>
    <row r="1113" spans="1:5" s="1" customFormat="1" x14ac:dyDescent="0.2">
      <c r="A1113" s="1929"/>
      <c r="B1113" s="1926"/>
      <c r="C1113" s="118" t="s">
        <v>104</v>
      </c>
      <c r="D1113" s="1585" t="str">
        <f t="shared" si="62"/>
        <v>-</v>
      </c>
      <c r="E1113" s="1084"/>
    </row>
    <row r="1114" spans="1:5" s="1" customFormat="1" x14ac:dyDescent="0.2">
      <c r="A1114" s="1929"/>
      <c r="B1114" s="1926"/>
      <c r="C1114" s="119" t="s">
        <v>22</v>
      </c>
      <c r="D1114" s="1585" t="str">
        <f t="shared" si="62"/>
        <v>-</v>
      </c>
      <c r="E1114" s="1084"/>
    </row>
    <row r="1115" spans="1:5" s="1" customFormat="1" x14ac:dyDescent="0.2">
      <c r="A1115" s="1929"/>
      <c r="B1115" s="1926"/>
      <c r="C1115" s="118" t="s">
        <v>23</v>
      </c>
      <c r="D1115" s="1585" t="str">
        <f t="shared" si="62"/>
        <v>-</v>
      </c>
      <c r="E1115" s="1084"/>
    </row>
    <row r="1116" spans="1:5" s="1" customFormat="1" x14ac:dyDescent="0.2">
      <c r="A1116" s="1929"/>
      <c r="B1116" s="1926"/>
      <c r="C1116" s="164" t="s">
        <v>561</v>
      </c>
      <c r="D1116" s="1585" t="str">
        <f t="shared" si="62"/>
        <v>-</v>
      </c>
      <c r="E1116" s="1084"/>
    </row>
    <row r="1117" spans="1:5" s="1" customFormat="1" x14ac:dyDescent="0.2">
      <c r="A1117" s="1929"/>
      <c r="B1117" s="1926"/>
      <c r="C1117" s="164" t="s">
        <v>105</v>
      </c>
      <c r="D1117" s="1585" t="str">
        <f t="shared" si="62"/>
        <v>-</v>
      </c>
      <c r="E1117" s="1084"/>
    </row>
    <row r="1118" spans="1:5" s="1" customFormat="1" x14ac:dyDescent="0.2">
      <c r="A1118" s="1929"/>
      <c r="B1118" s="1926"/>
      <c r="C1118" s="118" t="s">
        <v>24</v>
      </c>
      <c r="D1118" s="1585" t="str">
        <f t="shared" si="62"/>
        <v>-</v>
      </c>
      <c r="E1118" s="1084"/>
    </row>
    <row r="1119" spans="1:5" s="1" customFormat="1" x14ac:dyDescent="0.2">
      <c r="A1119" s="1929"/>
      <c r="B1119" s="1926"/>
      <c r="C1119" s="118" t="s">
        <v>25</v>
      </c>
      <c r="D1119" s="1585" t="str">
        <f t="shared" si="62"/>
        <v>-</v>
      </c>
      <c r="E1119" s="1084"/>
    </row>
    <row r="1120" spans="1:5" s="1" customFormat="1" x14ac:dyDescent="0.2">
      <c r="A1120" s="1929"/>
      <c r="B1120" s="1926"/>
      <c r="C1120" s="120" t="s">
        <v>26</v>
      </c>
      <c r="D1120" s="1585" t="str">
        <f t="shared" si="62"/>
        <v>-</v>
      </c>
      <c r="E1120" s="1084"/>
    </row>
    <row r="1121" spans="1:5" s="1" customFormat="1" x14ac:dyDescent="0.2">
      <c r="A1121" s="1929"/>
      <c r="B1121" s="1926"/>
      <c r="C1121" s="121" t="s">
        <v>27</v>
      </c>
      <c r="D1121" s="1585" t="str">
        <f t="shared" si="62"/>
        <v>-</v>
      </c>
      <c r="E1121" s="1084"/>
    </row>
    <row r="1122" spans="1:5" s="1" customFormat="1" x14ac:dyDescent="0.2">
      <c r="A1122" s="1929"/>
      <c r="B1122" s="1926"/>
      <c r="C1122" s="122" t="s">
        <v>28</v>
      </c>
      <c r="D1122" s="1585" t="str">
        <f t="shared" si="62"/>
        <v>-</v>
      </c>
      <c r="E1122" s="1084"/>
    </row>
    <row r="1123" spans="1:5" s="1" customFormat="1" x14ac:dyDescent="0.2">
      <c r="A1123" s="1929"/>
      <c r="B1123" s="1926"/>
      <c r="C1123" s="122" t="s">
        <v>106</v>
      </c>
      <c r="D1123" s="1585" t="str">
        <f t="shared" si="62"/>
        <v>-</v>
      </c>
      <c r="E1123" s="1084"/>
    </row>
    <row r="1124" spans="1:5" s="1" customFormat="1" x14ac:dyDescent="0.2">
      <c r="A1124" s="1929"/>
      <c r="B1124" s="1926"/>
      <c r="C1124" s="122" t="s">
        <v>29</v>
      </c>
      <c r="D1124" s="1585" t="str">
        <f t="shared" si="62"/>
        <v>-</v>
      </c>
      <c r="E1124" s="1084"/>
    </row>
    <row r="1125" spans="1:5" s="1" customFormat="1" x14ac:dyDescent="0.2">
      <c r="A1125" s="1929"/>
      <c r="B1125" s="1926"/>
      <c r="C1125" s="123" t="s">
        <v>30</v>
      </c>
      <c r="D1125" s="1585" t="str">
        <f t="shared" si="62"/>
        <v>-</v>
      </c>
      <c r="E1125" s="1084"/>
    </row>
    <row r="1126" spans="1:5" s="1" customFormat="1" x14ac:dyDescent="0.2">
      <c r="A1126" s="1929"/>
      <c r="B1126" s="1926"/>
      <c r="C1126" s="124" t="s">
        <v>31</v>
      </c>
      <c r="D1126" s="1585" t="str">
        <f t="shared" si="62"/>
        <v>-</v>
      </c>
      <c r="E1126" s="1084"/>
    </row>
    <row r="1127" spans="1:5" s="1" customFormat="1" x14ac:dyDescent="0.2">
      <c r="A1127" s="1929"/>
      <c r="B1127" s="1926"/>
      <c r="C1127" s="123" t="s">
        <v>107</v>
      </c>
      <c r="D1127" s="1585" t="str">
        <f t="shared" si="62"/>
        <v>-</v>
      </c>
      <c r="E1127" s="1084"/>
    </row>
    <row r="1128" spans="1:5" s="1" customFormat="1" x14ac:dyDescent="0.2">
      <c r="A1128" s="1929"/>
      <c r="B1128" s="1926"/>
      <c r="C1128" s="125" t="s">
        <v>32</v>
      </c>
      <c r="D1128" s="1585" t="str">
        <f t="shared" si="62"/>
        <v>-</v>
      </c>
      <c r="E1128" s="1084"/>
    </row>
    <row r="1129" spans="1:5" s="1" customFormat="1" ht="13.5" thickBot="1" x14ac:dyDescent="0.25">
      <c r="A1129" s="1929"/>
      <c r="B1129" s="1926"/>
      <c r="C1129" s="126" t="s">
        <v>108</v>
      </c>
      <c r="D1129" s="1585" t="str">
        <f t="shared" si="62"/>
        <v>-</v>
      </c>
      <c r="E1129" s="1084"/>
    </row>
    <row r="1130" spans="1:5" s="1" customFormat="1" ht="13.5" customHeight="1" thickBot="1" x14ac:dyDescent="0.25">
      <c r="A1130" s="1928" t="s">
        <v>282</v>
      </c>
      <c r="B1130" s="1930" t="s">
        <v>206</v>
      </c>
      <c r="C1130" s="117" t="s">
        <v>20</v>
      </c>
      <c r="D1130" s="1585" t="str">
        <f t="shared" ref="D1130:D1147" si="63">BL4</f>
        <v>-</v>
      </c>
      <c r="E1130" s="1084"/>
    </row>
    <row r="1131" spans="1:5" s="1" customFormat="1" ht="13.5" thickBot="1" x14ac:dyDescent="0.25">
      <c r="A1131" s="1929"/>
      <c r="B1131" s="1931"/>
      <c r="C1131" s="118" t="s">
        <v>104</v>
      </c>
      <c r="D1131" s="1585" t="str">
        <f t="shared" si="63"/>
        <v>-</v>
      </c>
      <c r="E1131" s="1084"/>
    </row>
    <row r="1132" spans="1:5" s="1" customFormat="1" ht="13.5" thickBot="1" x14ac:dyDescent="0.25">
      <c r="A1132" s="1929"/>
      <c r="B1132" s="1931"/>
      <c r="C1132" s="119" t="s">
        <v>22</v>
      </c>
      <c r="D1132" s="1585" t="str">
        <f t="shared" si="63"/>
        <v>-</v>
      </c>
      <c r="E1132" s="1084"/>
    </row>
    <row r="1133" spans="1:5" s="1" customFormat="1" ht="13.5" thickBot="1" x14ac:dyDescent="0.25">
      <c r="A1133" s="1929"/>
      <c r="B1133" s="1931"/>
      <c r="C1133" s="118" t="s">
        <v>23</v>
      </c>
      <c r="D1133" s="1585">
        <f t="shared" si="63"/>
        <v>0.6</v>
      </c>
      <c r="E1133" s="1084"/>
    </row>
    <row r="1134" spans="1:5" s="1" customFormat="1" ht="13.5" thickBot="1" x14ac:dyDescent="0.25">
      <c r="A1134" s="1929"/>
      <c r="B1134" s="1931"/>
      <c r="C1134" s="164" t="s">
        <v>561</v>
      </c>
      <c r="D1134" s="1585">
        <f t="shared" si="63"/>
        <v>0.6</v>
      </c>
      <c r="E1134" s="1084"/>
    </row>
    <row r="1135" spans="1:5" s="1" customFormat="1" ht="13.5" thickBot="1" x14ac:dyDescent="0.25">
      <c r="A1135" s="1929"/>
      <c r="B1135" s="1931"/>
      <c r="C1135" s="164" t="s">
        <v>105</v>
      </c>
      <c r="D1135" s="1585" t="str">
        <f t="shared" si="63"/>
        <v>-</v>
      </c>
      <c r="E1135" s="1084"/>
    </row>
    <row r="1136" spans="1:5" s="1" customFormat="1" ht="13.5" thickBot="1" x14ac:dyDescent="0.25">
      <c r="A1136" s="1929"/>
      <c r="B1136" s="1931"/>
      <c r="C1136" s="118" t="s">
        <v>24</v>
      </c>
      <c r="D1136" s="1585">
        <f t="shared" si="63"/>
        <v>2</v>
      </c>
      <c r="E1136" s="1084"/>
    </row>
    <row r="1137" spans="1:5" s="1" customFormat="1" ht="13.5" thickBot="1" x14ac:dyDescent="0.25">
      <c r="A1137" s="1929"/>
      <c r="B1137" s="1931"/>
      <c r="C1137" s="118" t="s">
        <v>25</v>
      </c>
      <c r="D1137" s="1585">
        <f t="shared" si="63"/>
        <v>6.2</v>
      </c>
      <c r="E1137" s="1084"/>
    </row>
    <row r="1138" spans="1:5" s="1" customFormat="1" ht="13.5" thickBot="1" x14ac:dyDescent="0.25">
      <c r="A1138" s="1929"/>
      <c r="B1138" s="1931"/>
      <c r="C1138" s="120" t="s">
        <v>26</v>
      </c>
      <c r="D1138" s="1585">
        <f t="shared" si="63"/>
        <v>11</v>
      </c>
      <c r="E1138" s="1084"/>
    </row>
    <row r="1139" spans="1:5" s="1" customFormat="1" ht="13.5" thickBot="1" x14ac:dyDescent="0.25">
      <c r="A1139" s="1929"/>
      <c r="B1139" s="1931"/>
      <c r="C1139" s="121" t="s">
        <v>27</v>
      </c>
      <c r="D1139" s="1585">
        <f t="shared" si="63"/>
        <v>7.1</v>
      </c>
      <c r="E1139" s="1084"/>
    </row>
    <row r="1140" spans="1:5" s="1" customFormat="1" ht="13.5" thickBot="1" x14ac:dyDescent="0.25">
      <c r="A1140" s="1929"/>
      <c r="B1140" s="1931"/>
      <c r="C1140" s="122" t="s">
        <v>28</v>
      </c>
      <c r="D1140" s="1585" t="str">
        <f t="shared" si="63"/>
        <v>&lt;0.1</v>
      </c>
      <c r="E1140" s="1084"/>
    </row>
    <row r="1141" spans="1:5" s="1" customFormat="1" ht="13.5" thickBot="1" x14ac:dyDescent="0.25">
      <c r="A1141" s="1929"/>
      <c r="B1141" s="1931"/>
      <c r="C1141" s="122" t="s">
        <v>106</v>
      </c>
      <c r="D1141" s="1585" t="str">
        <f t="shared" si="63"/>
        <v>-</v>
      </c>
      <c r="E1141" s="1084"/>
    </row>
    <row r="1142" spans="1:5" s="1" customFormat="1" ht="13.5" thickBot="1" x14ac:dyDescent="0.25">
      <c r="A1142" s="1929"/>
      <c r="B1142" s="1931"/>
      <c r="C1142" s="122" t="s">
        <v>29</v>
      </c>
      <c r="D1142" s="1585" t="str">
        <f t="shared" si="63"/>
        <v>-</v>
      </c>
      <c r="E1142" s="1084"/>
    </row>
    <row r="1143" spans="1:5" s="1" customFormat="1" ht="13.5" thickBot="1" x14ac:dyDescent="0.25">
      <c r="A1143" s="1929"/>
      <c r="B1143" s="1931"/>
      <c r="C1143" s="123" t="s">
        <v>30</v>
      </c>
      <c r="D1143" s="1585" t="str">
        <f t="shared" si="63"/>
        <v>-</v>
      </c>
      <c r="E1143" s="1084"/>
    </row>
    <row r="1144" spans="1:5" s="1" customFormat="1" ht="13.5" thickBot="1" x14ac:dyDescent="0.25">
      <c r="A1144" s="1929"/>
      <c r="B1144" s="1931"/>
      <c r="C1144" s="124" t="s">
        <v>31</v>
      </c>
      <c r="D1144" s="1585">
        <f t="shared" si="63"/>
        <v>0.97</v>
      </c>
      <c r="E1144" s="1084"/>
    </row>
    <row r="1145" spans="1:5" s="1" customFormat="1" ht="13.5" thickBot="1" x14ac:dyDescent="0.25">
      <c r="A1145" s="1929"/>
      <c r="B1145" s="1931"/>
      <c r="C1145" s="123" t="s">
        <v>107</v>
      </c>
      <c r="D1145" s="1585" t="str">
        <f t="shared" si="63"/>
        <v>-</v>
      </c>
      <c r="E1145" s="1084"/>
    </row>
    <row r="1146" spans="1:5" s="1" customFormat="1" ht="13.5" thickBot="1" x14ac:dyDescent="0.25">
      <c r="A1146" s="1929"/>
      <c r="B1146" s="1931"/>
      <c r="C1146" s="125" t="s">
        <v>32</v>
      </c>
      <c r="D1146" s="1585" t="str">
        <f t="shared" si="63"/>
        <v>-</v>
      </c>
      <c r="E1146" s="1084"/>
    </row>
    <row r="1147" spans="1:5" s="1" customFormat="1" ht="13.5" thickBot="1" x14ac:dyDescent="0.25">
      <c r="A1147" s="1929"/>
      <c r="B1147" s="1931"/>
      <c r="C1147" s="126" t="s">
        <v>108</v>
      </c>
      <c r="D1147" s="1585" t="str">
        <f t="shared" si="63"/>
        <v>-</v>
      </c>
      <c r="E1147" s="1084"/>
    </row>
    <row r="1148" spans="1:5" s="1" customFormat="1" ht="13.5" customHeight="1" x14ac:dyDescent="0.2">
      <c r="A1148" s="1933" t="s">
        <v>183</v>
      </c>
      <c r="B1148" s="1934" t="s">
        <v>185</v>
      </c>
      <c r="C1148" s="117" t="s">
        <v>20</v>
      </c>
      <c r="D1148" s="1585">
        <f>BM4</f>
        <v>23.5</v>
      </c>
      <c r="E1148" s="1084"/>
    </row>
    <row r="1149" spans="1:5" s="1" customFormat="1" x14ac:dyDescent="0.2">
      <c r="A1149" s="1927"/>
      <c r="B1149" s="1926"/>
      <c r="C1149" s="118" t="s">
        <v>104</v>
      </c>
      <c r="D1149" s="1586">
        <f t="shared" ref="D1149:D1165" si="64">BM5</f>
        <v>2.5</v>
      </c>
      <c r="E1149" s="1084"/>
    </row>
    <row r="1150" spans="1:5" s="1" customFormat="1" x14ac:dyDescent="0.2">
      <c r="A1150" s="1927"/>
      <c r="B1150" s="1926"/>
      <c r="C1150" s="119" t="s">
        <v>22</v>
      </c>
      <c r="D1150" s="1586">
        <f t="shared" si="64"/>
        <v>7.3</v>
      </c>
      <c r="E1150" s="1084"/>
    </row>
    <row r="1151" spans="1:5" s="1" customFormat="1" x14ac:dyDescent="0.2">
      <c r="A1151" s="1927"/>
      <c r="B1151" s="1926"/>
      <c r="C1151" s="118" t="s">
        <v>23</v>
      </c>
      <c r="D1151" s="1586">
        <f t="shared" si="64"/>
        <v>180</v>
      </c>
      <c r="E1151" s="1084"/>
    </row>
    <row r="1152" spans="1:5" s="1" customFormat="1" x14ac:dyDescent="0.2">
      <c r="A1152" s="1927"/>
      <c r="B1152" s="1926"/>
      <c r="C1152" s="164" t="s">
        <v>561</v>
      </c>
      <c r="D1152" s="1586" t="str">
        <f t="shared" si="64"/>
        <v>-</v>
      </c>
      <c r="E1152" s="1084"/>
    </row>
    <row r="1153" spans="1:5" s="1" customFormat="1" x14ac:dyDescent="0.2">
      <c r="A1153" s="1927"/>
      <c r="B1153" s="1926"/>
      <c r="C1153" s="164" t="s">
        <v>105</v>
      </c>
      <c r="D1153" s="1586" t="str">
        <f t="shared" si="64"/>
        <v>-</v>
      </c>
      <c r="E1153" s="1084"/>
    </row>
    <row r="1154" spans="1:5" s="1" customFormat="1" x14ac:dyDescent="0.2">
      <c r="A1154" s="1927"/>
      <c r="B1154" s="1926"/>
      <c r="C1154" s="118" t="s">
        <v>24</v>
      </c>
      <c r="D1154" s="1586">
        <f t="shared" si="64"/>
        <v>190</v>
      </c>
      <c r="E1154" s="1084"/>
    </row>
    <row r="1155" spans="1:5" s="1" customFormat="1" x14ac:dyDescent="0.2">
      <c r="A1155" s="1927"/>
      <c r="B1155" s="1926"/>
      <c r="C1155" s="118" t="s">
        <v>25</v>
      </c>
      <c r="D1155" s="1586">
        <f t="shared" si="64"/>
        <v>110</v>
      </c>
      <c r="E1155" s="1084"/>
    </row>
    <row r="1156" spans="1:5" s="1" customFormat="1" x14ac:dyDescent="0.2">
      <c r="A1156" s="1927"/>
      <c r="B1156" s="1926"/>
      <c r="C1156" s="120" t="s">
        <v>26</v>
      </c>
      <c r="D1156" s="1586" t="str">
        <f t="shared" si="64"/>
        <v>-</v>
      </c>
      <c r="E1156" s="1084"/>
    </row>
    <row r="1157" spans="1:5" s="1" customFormat="1" x14ac:dyDescent="0.2">
      <c r="A1157" s="1927"/>
      <c r="B1157" s="1926"/>
      <c r="C1157" s="121" t="s">
        <v>27</v>
      </c>
      <c r="D1157" s="1586">
        <f t="shared" si="64"/>
        <v>37</v>
      </c>
      <c r="E1157" s="1084"/>
    </row>
    <row r="1158" spans="1:5" s="1" customFormat="1" x14ac:dyDescent="0.2">
      <c r="A1158" s="1927"/>
      <c r="B1158" s="1926"/>
      <c r="C1158" s="122" t="s">
        <v>28</v>
      </c>
      <c r="D1158" s="1586">
        <f t="shared" si="64"/>
        <v>22</v>
      </c>
      <c r="E1158" s="1084"/>
    </row>
    <row r="1159" spans="1:5" s="1" customFormat="1" x14ac:dyDescent="0.2">
      <c r="A1159" s="1927"/>
      <c r="B1159" s="1926"/>
      <c r="C1159" s="122" t="s">
        <v>106</v>
      </c>
      <c r="D1159" s="1586">
        <f t="shared" si="64"/>
        <v>15</v>
      </c>
      <c r="E1159" s="1084"/>
    </row>
    <row r="1160" spans="1:5" s="1" customFormat="1" x14ac:dyDescent="0.2">
      <c r="A1160" s="1927"/>
      <c r="B1160" s="1926"/>
      <c r="C1160" s="122" t="s">
        <v>29</v>
      </c>
      <c r="D1160" s="1586" t="str">
        <f t="shared" si="64"/>
        <v>-</v>
      </c>
      <c r="E1160" s="1084"/>
    </row>
    <row r="1161" spans="1:5" s="1" customFormat="1" x14ac:dyDescent="0.2">
      <c r="A1161" s="1927"/>
      <c r="B1161" s="1926"/>
      <c r="C1161" s="123" t="s">
        <v>30</v>
      </c>
      <c r="D1161" s="1586" t="str">
        <f t="shared" si="64"/>
        <v>-</v>
      </c>
      <c r="E1161" s="1084"/>
    </row>
    <row r="1162" spans="1:5" s="1" customFormat="1" x14ac:dyDescent="0.2">
      <c r="A1162" s="1927"/>
      <c r="B1162" s="1926"/>
      <c r="C1162" s="124" t="s">
        <v>31</v>
      </c>
      <c r="D1162" s="1586">
        <f t="shared" si="64"/>
        <v>3.6</v>
      </c>
      <c r="E1162" s="1084"/>
    </row>
    <row r="1163" spans="1:5" s="1" customFormat="1" x14ac:dyDescent="0.2">
      <c r="A1163" s="1927"/>
      <c r="B1163" s="1926"/>
      <c r="C1163" s="123" t="s">
        <v>107</v>
      </c>
      <c r="D1163" s="1586" t="str">
        <f t="shared" si="64"/>
        <v>-</v>
      </c>
      <c r="E1163" s="1084"/>
    </row>
    <row r="1164" spans="1:5" s="1" customFormat="1" x14ac:dyDescent="0.2">
      <c r="A1164" s="1927"/>
      <c r="B1164" s="1926"/>
      <c r="C1164" s="125" t="s">
        <v>32</v>
      </c>
      <c r="D1164" s="1586" t="str">
        <f t="shared" si="64"/>
        <v>-</v>
      </c>
      <c r="E1164" s="1084"/>
    </row>
    <row r="1165" spans="1:5" s="1" customFormat="1" ht="13.5" thickBot="1" x14ac:dyDescent="0.25">
      <c r="A1165" s="1927"/>
      <c r="B1165" s="1926"/>
      <c r="C1165" s="126" t="s">
        <v>108</v>
      </c>
      <c r="D1165" s="1586" t="str">
        <f t="shared" si="64"/>
        <v>-</v>
      </c>
      <c r="E1165" s="1084"/>
    </row>
    <row r="1166" spans="1:5" s="1" customFormat="1" ht="13.5" customHeight="1" x14ac:dyDescent="0.2">
      <c r="A1166" s="1927" t="s">
        <v>183</v>
      </c>
      <c r="B1166" s="1926" t="s">
        <v>228</v>
      </c>
      <c r="C1166" s="117" t="s">
        <v>20</v>
      </c>
      <c r="D1166" s="1585" t="str">
        <f>BN4</f>
        <v>-</v>
      </c>
      <c r="E1166" s="1084"/>
    </row>
    <row r="1167" spans="1:5" s="1" customFormat="1" x14ac:dyDescent="0.2">
      <c r="A1167" s="1927"/>
      <c r="B1167" s="1926"/>
      <c r="C1167" s="118" t="s">
        <v>104</v>
      </c>
      <c r="D1167" s="1586">
        <f t="shared" ref="D1167:D1183" si="65">BN5</f>
        <v>2.5</v>
      </c>
      <c r="E1167" s="1084"/>
    </row>
    <row r="1168" spans="1:5" s="1" customFormat="1" x14ac:dyDescent="0.2">
      <c r="A1168" s="1927"/>
      <c r="B1168" s="1926"/>
      <c r="C1168" s="119" t="s">
        <v>22</v>
      </c>
      <c r="D1168" s="1586">
        <f t="shared" si="65"/>
        <v>7.2</v>
      </c>
      <c r="E1168" s="1084"/>
    </row>
    <row r="1169" spans="1:5" s="1" customFormat="1" x14ac:dyDescent="0.2">
      <c r="A1169" s="1927"/>
      <c r="B1169" s="1926"/>
      <c r="C1169" s="118" t="s">
        <v>23</v>
      </c>
      <c r="D1169" s="1586">
        <f t="shared" si="65"/>
        <v>210</v>
      </c>
      <c r="E1169" s="1084"/>
    </row>
    <row r="1170" spans="1:5" s="1" customFormat="1" x14ac:dyDescent="0.2">
      <c r="A1170" s="1927"/>
      <c r="B1170" s="1926"/>
      <c r="C1170" s="164" t="s">
        <v>561</v>
      </c>
      <c r="D1170" s="1586" t="str">
        <f t="shared" si="65"/>
        <v>-</v>
      </c>
      <c r="E1170" s="1084"/>
    </row>
    <row r="1171" spans="1:5" s="1" customFormat="1" x14ac:dyDescent="0.2">
      <c r="A1171" s="1927"/>
      <c r="B1171" s="1926"/>
      <c r="C1171" s="164" t="s">
        <v>105</v>
      </c>
      <c r="D1171" s="1586" t="str">
        <f t="shared" si="65"/>
        <v>-</v>
      </c>
      <c r="E1171" s="1084"/>
    </row>
    <row r="1172" spans="1:5" s="1" customFormat="1" x14ac:dyDescent="0.2">
      <c r="A1172" s="1927"/>
      <c r="B1172" s="1926"/>
      <c r="C1172" s="118" t="s">
        <v>24</v>
      </c>
      <c r="D1172" s="1586">
        <f t="shared" si="65"/>
        <v>210</v>
      </c>
      <c r="E1172" s="1084"/>
    </row>
    <row r="1173" spans="1:5" s="1" customFormat="1" x14ac:dyDescent="0.2">
      <c r="A1173" s="1927"/>
      <c r="B1173" s="1926"/>
      <c r="C1173" s="118" t="s">
        <v>25</v>
      </c>
      <c r="D1173" s="1586">
        <f t="shared" si="65"/>
        <v>130</v>
      </c>
      <c r="E1173" s="1084"/>
    </row>
    <row r="1174" spans="1:5" s="1" customFormat="1" x14ac:dyDescent="0.2">
      <c r="A1174" s="1927"/>
      <c r="B1174" s="1926"/>
      <c r="C1174" s="120" t="s">
        <v>26</v>
      </c>
      <c r="D1174" s="1586" t="str">
        <f t="shared" si="65"/>
        <v>-</v>
      </c>
      <c r="E1174" s="1084"/>
    </row>
    <row r="1175" spans="1:5" s="1" customFormat="1" x14ac:dyDescent="0.2">
      <c r="A1175" s="1927"/>
      <c r="B1175" s="1926"/>
      <c r="C1175" s="121" t="s">
        <v>27</v>
      </c>
      <c r="D1175" s="1586">
        <f t="shared" si="65"/>
        <v>45</v>
      </c>
      <c r="E1175" s="1084"/>
    </row>
    <row r="1176" spans="1:5" s="1" customFormat="1" x14ac:dyDescent="0.2">
      <c r="A1176" s="1927"/>
      <c r="B1176" s="1926"/>
      <c r="C1176" s="122" t="s">
        <v>28</v>
      </c>
      <c r="D1176" s="1586">
        <f t="shared" si="65"/>
        <v>28</v>
      </c>
      <c r="E1176" s="1084"/>
    </row>
    <row r="1177" spans="1:5" s="1" customFormat="1" x14ac:dyDescent="0.2">
      <c r="A1177" s="1927"/>
      <c r="B1177" s="1926"/>
      <c r="C1177" s="122" t="s">
        <v>106</v>
      </c>
      <c r="D1177" s="1586">
        <f t="shared" si="65"/>
        <v>16</v>
      </c>
      <c r="E1177" s="1084"/>
    </row>
    <row r="1178" spans="1:5" s="1" customFormat="1" x14ac:dyDescent="0.2">
      <c r="A1178" s="1927"/>
      <c r="B1178" s="1926"/>
      <c r="C1178" s="122" t="s">
        <v>29</v>
      </c>
      <c r="D1178" s="1586" t="str">
        <f t="shared" si="65"/>
        <v>-</v>
      </c>
      <c r="E1178" s="1084"/>
    </row>
    <row r="1179" spans="1:5" s="1" customFormat="1" x14ac:dyDescent="0.2">
      <c r="A1179" s="1927"/>
      <c r="B1179" s="1926"/>
      <c r="C1179" s="123" t="s">
        <v>30</v>
      </c>
      <c r="D1179" s="1586" t="str">
        <f t="shared" si="65"/>
        <v>-</v>
      </c>
      <c r="E1179" s="1084"/>
    </row>
    <row r="1180" spans="1:5" s="1" customFormat="1" x14ac:dyDescent="0.2">
      <c r="A1180" s="1927"/>
      <c r="B1180" s="1926"/>
      <c r="C1180" s="124" t="s">
        <v>31</v>
      </c>
      <c r="D1180" s="1586">
        <f t="shared" si="65"/>
        <v>5.5</v>
      </c>
      <c r="E1180" s="1084"/>
    </row>
    <row r="1181" spans="1:5" s="1" customFormat="1" x14ac:dyDescent="0.2">
      <c r="A1181" s="1927"/>
      <c r="B1181" s="1926"/>
      <c r="C1181" s="123" t="s">
        <v>107</v>
      </c>
      <c r="D1181" s="1586" t="str">
        <f t="shared" si="65"/>
        <v>-</v>
      </c>
      <c r="E1181" s="1084"/>
    </row>
    <row r="1182" spans="1:5" s="1" customFormat="1" x14ac:dyDescent="0.2">
      <c r="A1182" s="1927"/>
      <c r="B1182" s="1926"/>
      <c r="C1182" s="125" t="s">
        <v>32</v>
      </c>
      <c r="D1182" s="1586" t="str">
        <f t="shared" si="65"/>
        <v>-</v>
      </c>
      <c r="E1182" s="1084"/>
    </row>
    <row r="1183" spans="1:5" s="1" customFormat="1" ht="13.5" thickBot="1" x14ac:dyDescent="0.25">
      <c r="A1183" s="1927"/>
      <c r="B1183" s="1926"/>
      <c r="C1183" s="126" t="s">
        <v>108</v>
      </c>
      <c r="D1183" s="1586" t="str">
        <f t="shared" si="65"/>
        <v>-</v>
      </c>
      <c r="E1183" s="1084"/>
    </row>
    <row r="1184" spans="1:5" s="1" customFormat="1" ht="13.5" customHeight="1" x14ac:dyDescent="0.2">
      <c r="A1184" s="1927" t="s">
        <v>183</v>
      </c>
      <c r="B1184" s="1926" t="s">
        <v>229</v>
      </c>
      <c r="C1184" s="117" t="s">
        <v>20</v>
      </c>
      <c r="D1184" s="1585" t="str">
        <f>BO4</f>
        <v>-</v>
      </c>
      <c r="E1184" s="1084"/>
    </row>
    <row r="1185" spans="1:5" s="1" customFormat="1" x14ac:dyDescent="0.2">
      <c r="A1185" s="1927"/>
      <c r="B1185" s="1926"/>
      <c r="C1185" s="118" t="s">
        <v>104</v>
      </c>
      <c r="D1185" s="1586">
        <f t="shared" ref="D1185:D1201" si="66">BO5</f>
        <v>4.5</v>
      </c>
      <c r="E1185" s="1084"/>
    </row>
    <row r="1186" spans="1:5" s="1" customFormat="1" x14ac:dyDescent="0.2">
      <c r="A1186" s="1927"/>
      <c r="B1186" s="1926"/>
      <c r="C1186" s="119" t="s">
        <v>22</v>
      </c>
      <c r="D1186" s="1586">
        <f t="shared" si="66"/>
        <v>7.2</v>
      </c>
      <c r="E1186" s="1084"/>
    </row>
    <row r="1187" spans="1:5" s="1" customFormat="1" x14ac:dyDescent="0.2">
      <c r="A1187" s="1927"/>
      <c r="B1187" s="1926"/>
      <c r="C1187" s="118" t="s">
        <v>23</v>
      </c>
      <c r="D1187" s="1586">
        <f t="shared" si="66"/>
        <v>79</v>
      </c>
      <c r="E1187" s="1084"/>
    </row>
    <row r="1188" spans="1:5" s="1" customFormat="1" x14ac:dyDescent="0.2">
      <c r="A1188" s="1927"/>
      <c r="B1188" s="1926"/>
      <c r="C1188" s="164" t="s">
        <v>561</v>
      </c>
      <c r="D1188" s="1586" t="str">
        <f t="shared" si="66"/>
        <v>-</v>
      </c>
      <c r="E1188" s="1084"/>
    </row>
    <row r="1189" spans="1:5" s="1" customFormat="1" x14ac:dyDescent="0.2">
      <c r="A1189" s="1927"/>
      <c r="B1189" s="1926"/>
      <c r="C1189" s="164" t="s">
        <v>105</v>
      </c>
      <c r="D1189" s="1586">
        <f t="shared" si="66"/>
        <v>50</v>
      </c>
      <c r="E1189" s="1084"/>
    </row>
    <row r="1190" spans="1:5" s="1" customFormat="1" x14ac:dyDescent="0.2">
      <c r="A1190" s="1927"/>
      <c r="B1190" s="1926"/>
      <c r="C1190" s="118" t="s">
        <v>24</v>
      </c>
      <c r="D1190" s="1586">
        <f t="shared" si="66"/>
        <v>52</v>
      </c>
      <c r="E1190" s="1084"/>
    </row>
    <row r="1191" spans="1:5" s="1" customFormat="1" x14ac:dyDescent="0.2">
      <c r="A1191" s="1927"/>
      <c r="B1191" s="1926"/>
      <c r="C1191" s="118" t="s">
        <v>25</v>
      </c>
      <c r="D1191" s="1586">
        <f t="shared" si="66"/>
        <v>68</v>
      </c>
      <c r="E1191" s="1084"/>
    </row>
    <row r="1192" spans="1:5" s="1" customFormat="1" x14ac:dyDescent="0.2">
      <c r="A1192" s="1927"/>
      <c r="B1192" s="1926"/>
      <c r="C1192" s="120" t="s">
        <v>26</v>
      </c>
      <c r="D1192" s="1586" t="str">
        <f t="shared" si="66"/>
        <v>-</v>
      </c>
      <c r="E1192" s="1084"/>
    </row>
    <row r="1193" spans="1:5" s="1" customFormat="1" x14ac:dyDescent="0.2">
      <c r="A1193" s="1927"/>
      <c r="B1193" s="1926"/>
      <c r="C1193" s="121" t="s">
        <v>27</v>
      </c>
      <c r="D1193" s="1586">
        <f t="shared" si="66"/>
        <v>35</v>
      </c>
      <c r="E1193" s="1084"/>
    </row>
    <row r="1194" spans="1:5" s="1" customFormat="1" x14ac:dyDescent="0.2">
      <c r="A1194" s="1927"/>
      <c r="B1194" s="1926"/>
      <c r="C1194" s="122" t="s">
        <v>28</v>
      </c>
      <c r="D1194" s="1586">
        <f t="shared" si="66"/>
        <v>24</v>
      </c>
      <c r="E1194" s="1084"/>
    </row>
    <row r="1195" spans="1:5" s="1" customFormat="1" x14ac:dyDescent="0.2">
      <c r="A1195" s="1927"/>
      <c r="B1195" s="1926"/>
      <c r="C1195" s="122" t="s">
        <v>106</v>
      </c>
      <c r="D1195" s="1586">
        <f t="shared" si="66"/>
        <v>11</v>
      </c>
      <c r="E1195" s="1084"/>
    </row>
    <row r="1196" spans="1:5" s="1" customFormat="1" x14ac:dyDescent="0.2">
      <c r="A1196" s="1927"/>
      <c r="B1196" s="1926"/>
      <c r="C1196" s="122" t="s">
        <v>29</v>
      </c>
      <c r="D1196" s="1586" t="str">
        <f t="shared" si="66"/>
        <v>-</v>
      </c>
      <c r="E1196" s="1084"/>
    </row>
    <row r="1197" spans="1:5" s="1" customFormat="1" x14ac:dyDescent="0.2">
      <c r="A1197" s="1927"/>
      <c r="B1197" s="1926"/>
      <c r="C1197" s="123" t="s">
        <v>30</v>
      </c>
      <c r="D1197" s="1586" t="str">
        <f t="shared" si="66"/>
        <v>-</v>
      </c>
      <c r="E1197" s="1084"/>
    </row>
    <row r="1198" spans="1:5" s="1" customFormat="1" x14ac:dyDescent="0.2">
      <c r="A1198" s="1927"/>
      <c r="B1198" s="1926"/>
      <c r="C1198" s="124" t="s">
        <v>31</v>
      </c>
      <c r="D1198" s="1586">
        <f t="shared" si="66"/>
        <v>3.9</v>
      </c>
      <c r="E1198" s="1084"/>
    </row>
    <row r="1199" spans="1:5" s="1" customFormat="1" x14ac:dyDescent="0.2">
      <c r="A1199" s="1927"/>
      <c r="B1199" s="1926"/>
      <c r="C1199" s="123" t="s">
        <v>107</v>
      </c>
      <c r="D1199" s="1586">
        <f t="shared" si="66"/>
        <v>2.7</v>
      </c>
      <c r="E1199" s="1084"/>
    </row>
    <row r="1200" spans="1:5" s="1" customFormat="1" x14ac:dyDescent="0.2">
      <c r="A1200" s="1927"/>
      <c r="B1200" s="1926"/>
      <c r="C1200" s="125" t="s">
        <v>32</v>
      </c>
      <c r="D1200" s="1586">
        <f t="shared" si="66"/>
        <v>150</v>
      </c>
      <c r="E1200" s="1084"/>
    </row>
    <row r="1201" spans="1:5" s="1" customFormat="1" ht="13.5" thickBot="1" x14ac:dyDescent="0.25">
      <c r="A1201" s="1927"/>
      <c r="B1201" s="1926"/>
      <c r="C1201" s="126" t="s">
        <v>108</v>
      </c>
      <c r="D1201" s="1586" t="str">
        <f t="shared" si="66"/>
        <v>&lt;5.0</v>
      </c>
      <c r="E1201" s="1084"/>
    </row>
    <row r="1202" spans="1:5" s="1" customFormat="1" ht="13.5" customHeight="1" x14ac:dyDescent="0.2">
      <c r="A1202" s="1927" t="s">
        <v>183</v>
      </c>
      <c r="B1202" s="1926" t="s">
        <v>230</v>
      </c>
      <c r="C1202" s="117" t="s">
        <v>20</v>
      </c>
      <c r="D1202" s="1585" t="str">
        <f>BP4</f>
        <v>-</v>
      </c>
      <c r="E1202" s="1084"/>
    </row>
    <row r="1203" spans="1:5" s="1" customFormat="1" x14ac:dyDescent="0.2">
      <c r="A1203" s="1927"/>
      <c r="B1203" s="1926"/>
      <c r="C1203" s="118" t="s">
        <v>104</v>
      </c>
      <c r="D1203" s="1586" t="str">
        <f t="shared" ref="D1203:D1219" si="67">BP5</f>
        <v>100&lt;</v>
      </c>
      <c r="E1203" s="1084"/>
    </row>
    <row r="1204" spans="1:5" s="1" customFormat="1" x14ac:dyDescent="0.2">
      <c r="A1204" s="1927"/>
      <c r="B1204" s="1926"/>
      <c r="C1204" s="119" t="s">
        <v>22</v>
      </c>
      <c r="D1204" s="1586">
        <f t="shared" si="67"/>
        <v>6.5</v>
      </c>
      <c r="E1204" s="1084"/>
    </row>
    <row r="1205" spans="1:5" s="1" customFormat="1" x14ac:dyDescent="0.2">
      <c r="A1205" s="1927"/>
      <c r="B1205" s="1926"/>
      <c r="C1205" s="118" t="s">
        <v>23</v>
      </c>
      <c r="D1205" s="1586">
        <f t="shared" si="67"/>
        <v>1.7</v>
      </c>
      <c r="E1205" s="1084"/>
    </row>
    <row r="1206" spans="1:5" s="1" customFormat="1" x14ac:dyDescent="0.2">
      <c r="A1206" s="1927"/>
      <c r="B1206" s="1926"/>
      <c r="C1206" s="164" t="s">
        <v>561</v>
      </c>
      <c r="D1206" s="1586">
        <f t="shared" si="67"/>
        <v>0.8</v>
      </c>
      <c r="E1206" s="1084"/>
    </row>
    <row r="1207" spans="1:5" s="1" customFormat="1" x14ac:dyDescent="0.2">
      <c r="A1207" s="1927"/>
      <c r="B1207" s="1926"/>
      <c r="C1207" s="164" t="s">
        <v>105</v>
      </c>
      <c r="D1207" s="1586" t="str">
        <f t="shared" si="67"/>
        <v>-</v>
      </c>
      <c r="E1207" s="1084"/>
    </row>
    <row r="1208" spans="1:5" s="1" customFormat="1" x14ac:dyDescent="0.2">
      <c r="A1208" s="1927"/>
      <c r="B1208" s="1926"/>
      <c r="C1208" s="118" t="s">
        <v>24</v>
      </c>
      <c r="D1208" s="1586" t="str">
        <f t="shared" si="67"/>
        <v>&lt;1</v>
      </c>
      <c r="E1208" s="1084"/>
    </row>
    <row r="1209" spans="1:5" s="1" customFormat="1" x14ac:dyDescent="0.2">
      <c r="A1209" s="1927"/>
      <c r="B1209" s="1926"/>
      <c r="C1209" s="118" t="s">
        <v>25</v>
      </c>
      <c r="D1209" s="1586">
        <f t="shared" si="67"/>
        <v>6</v>
      </c>
      <c r="E1209" s="1084"/>
    </row>
    <row r="1210" spans="1:5" s="1" customFormat="1" x14ac:dyDescent="0.2">
      <c r="A1210" s="1927"/>
      <c r="B1210" s="1926"/>
      <c r="C1210" s="120" t="s">
        <v>26</v>
      </c>
      <c r="D1210" s="1586" t="str">
        <f t="shared" si="67"/>
        <v>-</v>
      </c>
      <c r="E1210" s="1084"/>
    </row>
    <row r="1211" spans="1:5" s="1" customFormat="1" x14ac:dyDescent="0.2">
      <c r="A1211" s="1927"/>
      <c r="B1211" s="1926"/>
      <c r="C1211" s="121" t="s">
        <v>27</v>
      </c>
      <c r="D1211" s="1586">
        <f t="shared" si="67"/>
        <v>8.1</v>
      </c>
      <c r="E1211" s="1084"/>
    </row>
    <row r="1212" spans="1:5" s="1" customFormat="1" x14ac:dyDescent="0.2">
      <c r="A1212" s="1927"/>
      <c r="B1212" s="1926"/>
      <c r="C1212" s="122" t="s">
        <v>28</v>
      </c>
      <c r="D1212" s="1586">
        <f t="shared" si="67"/>
        <v>0.5</v>
      </c>
      <c r="E1212" s="1084"/>
    </row>
    <row r="1213" spans="1:5" s="1" customFormat="1" x14ac:dyDescent="0.2">
      <c r="A1213" s="1927"/>
      <c r="B1213" s="1926"/>
      <c r="C1213" s="122" t="s">
        <v>106</v>
      </c>
      <c r="D1213" s="1586">
        <f t="shared" si="67"/>
        <v>1</v>
      </c>
      <c r="E1213" s="1084"/>
    </row>
    <row r="1214" spans="1:5" s="1" customFormat="1" x14ac:dyDescent="0.2">
      <c r="A1214" s="1927"/>
      <c r="B1214" s="1926"/>
      <c r="C1214" s="122" t="s">
        <v>29</v>
      </c>
      <c r="D1214" s="1586">
        <f t="shared" si="67"/>
        <v>0.1</v>
      </c>
      <c r="E1214" s="1084"/>
    </row>
    <row r="1215" spans="1:5" s="1" customFormat="1" x14ac:dyDescent="0.2">
      <c r="A1215" s="1927"/>
      <c r="B1215" s="1926"/>
      <c r="C1215" s="123" t="s">
        <v>30</v>
      </c>
      <c r="D1215" s="1586">
        <f t="shared" si="67"/>
        <v>6.5</v>
      </c>
      <c r="E1215" s="1084"/>
    </row>
    <row r="1216" spans="1:5" s="1" customFormat="1" x14ac:dyDescent="0.2">
      <c r="A1216" s="1927"/>
      <c r="B1216" s="1926"/>
      <c r="C1216" s="124" t="s">
        <v>31</v>
      </c>
      <c r="D1216" s="1586">
        <f t="shared" si="67"/>
        <v>2.5</v>
      </c>
      <c r="E1216" s="1084"/>
    </row>
    <row r="1217" spans="1:5" s="1" customFormat="1" x14ac:dyDescent="0.2">
      <c r="A1217" s="1927"/>
      <c r="B1217" s="1926"/>
      <c r="C1217" s="123" t="s">
        <v>107</v>
      </c>
      <c r="D1217" s="1586">
        <f t="shared" si="67"/>
        <v>2.5</v>
      </c>
      <c r="E1217" s="1084"/>
    </row>
    <row r="1218" spans="1:5" s="1" customFormat="1" x14ac:dyDescent="0.2">
      <c r="A1218" s="1927"/>
      <c r="B1218" s="1926"/>
      <c r="C1218" s="125" t="s">
        <v>32</v>
      </c>
      <c r="D1218" s="1586" t="str">
        <f t="shared" si="67"/>
        <v>-</v>
      </c>
      <c r="E1218" s="1084"/>
    </row>
    <row r="1219" spans="1:5" s="1" customFormat="1" ht="13.5" thickBot="1" x14ac:dyDescent="0.25">
      <c r="A1219" s="1927"/>
      <c r="B1219" s="1926"/>
      <c r="C1219" s="126" t="s">
        <v>108</v>
      </c>
      <c r="D1219" s="1586" t="str">
        <f t="shared" si="67"/>
        <v>-</v>
      </c>
      <c r="E1219" s="1084"/>
    </row>
    <row r="1220" spans="1:5" s="1" customFormat="1" ht="13.5" customHeight="1" x14ac:dyDescent="0.2">
      <c r="A1220" s="1927" t="s">
        <v>183</v>
      </c>
      <c r="B1220" s="1926" t="s">
        <v>231</v>
      </c>
      <c r="C1220" s="117" t="s">
        <v>20</v>
      </c>
      <c r="D1220" s="1585" t="str">
        <f>BQ4</f>
        <v>-</v>
      </c>
      <c r="E1220" s="1084"/>
    </row>
    <row r="1221" spans="1:5" s="1" customFormat="1" x14ac:dyDescent="0.2">
      <c r="A1221" s="1927"/>
      <c r="B1221" s="1926"/>
      <c r="C1221" s="118" t="s">
        <v>104</v>
      </c>
      <c r="D1221" s="1586">
        <f t="shared" ref="D1221:D1237" si="68">BQ5</f>
        <v>2.5</v>
      </c>
      <c r="E1221" s="1084"/>
    </row>
    <row r="1222" spans="1:5" s="1" customFormat="1" x14ac:dyDescent="0.2">
      <c r="A1222" s="1927"/>
      <c r="B1222" s="1926"/>
      <c r="C1222" s="119" t="s">
        <v>22</v>
      </c>
      <c r="D1222" s="1586">
        <f t="shared" si="68"/>
        <v>7.2</v>
      </c>
      <c r="E1222" s="1084"/>
    </row>
    <row r="1223" spans="1:5" s="1" customFormat="1" x14ac:dyDescent="0.2">
      <c r="A1223" s="1927"/>
      <c r="B1223" s="1926"/>
      <c r="C1223" s="118" t="s">
        <v>23</v>
      </c>
      <c r="D1223" s="1586">
        <f t="shared" si="68"/>
        <v>210</v>
      </c>
      <c r="E1223" s="1084"/>
    </row>
    <row r="1224" spans="1:5" s="1" customFormat="1" x14ac:dyDescent="0.2">
      <c r="A1224" s="1927"/>
      <c r="B1224" s="1926"/>
      <c r="C1224" s="164" t="s">
        <v>561</v>
      </c>
      <c r="D1224" s="1586" t="str">
        <f t="shared" si="68"/>
        <v>-</v>
      </c>
      <c r="E1224" s="1084"/>
    </row>
    <row r="1225" spans="1:5" s="1" customFormat="1" x14ac:dyDescent="0.2">
      <c r="A1225" s="1927"/>
      <c r="B1225" s="1926"/>
      <c r="C1225" s="164" t="s">
        <v>105</v>
      </c>
      <c r="D1225" s="1586" t="str">
        <f t="shared" si="68"/>
        <v>-</v>
      </c>
      <c r="E1225" s="1084"/>
    </row>
    <row r="1226" spans="1:5" s="1" customFormat="1" x14ac:dyDescent="0.2">
      <c r="A1226" s="1927"/>
      <c r="B1226" s="1926"/>
      <c r="C1226" s="118" t="s">
        <v>24</v>
      </c>
      <c r="D1226" s="1586">
        <f t="shared" si="68"/>
        <v>200</v>
      </c>
      <c r="E1226" s="1084"/>
    </row>
    <row r="1227" spans="1:5" s="1" customFormat="1" x14ac:dyDescent="0.2">
      <c r="A1227" s="1927"/>
      <c r="B1227" s="1926"/>
      <c r="C1227" s="118" t="s">
        <v>25</v>
      </c>
      <c r="D1227" s="1586">
        <f t="shared" si="68"/>
        <v>110</v>
      </c>
      <c r="E1227" s="1084"/>
    </row>
    <row r="1228" spans="1:5" s="1" customFormat="1" x14ac:dyDescent="0.2">
      <c r="A1228" s="1927"/>
      <c r="B1228" s="1926"/>
      <c r="C1228" s="120" t="s">
        <v>26</v>
      </c>
      <c r="D1228" s="1586" t="str">
        <f t="shared" si="68"/>
        <v>-</v>
      </c>
      <c r="E1228" s="1084"/>
    </row>
    <row r="1229" spans="1:5" s="1" customFormat="1" x14ac:dyDescent="0.2">
      <c r="A1229" s="1927"/>
      <c r="B1229" s="1926"/>
      <c r="C1229" s="121" t="s">
        <v>27</v>
      </c>
      <c r="D1229" s="1586">
        <f t="shared" si="68"/>
        <v>41</v>
      </c>
      <c r="E1229" s="1084"/>
    </row>
    <row r="1230" spans="1:5" s="1" customFormat="1" x14ac:dyDescent="0.2">
      <c r="A1230" s="1927"/>
      <c r="B1230" s="1926"/>
      <c r="C1230" s="122" t="s">
        <v>28</v>
      </c>
      <c r="D1230" s="1586">
        <f t="shared" si="68"/>
        <v>26</v>
      </c>
      <c r="E1230" s="1084"/>
    </row>
    <row r="1231" spans="1:5" s="1" customFormat="1" x14ac:dyDescent="0.2">
      <c r="A1231" s="1927"/>
      <c r="B1231" s="1926"/>
      <c r="C1231" s="122" t="s">
        <v>106</v>
      </c>
      <c r="D1231" s="1586">
        <f t="shared" si="68"/>
        <v>15</v>
      </c>
      <c r="E1231" s="1084"/>
    </row>
    <row r="1232" spans="1:5" s="1" customFormat="1" x14ac:dyDescent="0.2">
      <c r="A1232" s="1927"/>
      <c r="B1232" s="1926"/>
      <c r="C1232" s="122" t="s">
        <v>29</v>
      </c>
      <c r="D1232" s="1586" t="str">
        <f t="shared" si="68"/>
        <v>-</v>
      </c>
      <c r="E1232" s="1084"/>
    </row>
    <row r="1233" spans="1:5" s="1" customFormat="1" x14ac:dyDescent="0.2">
      <c r="A1233" s="1927"/>
      <c r="B1233" s="1926"/>
      <c r="C1233" s="123" t="s">
        <v>30</v>
      </c>
      <c r="D1233" s="1586" t="str">
        <f t="shared" si="68"/>
        <v>-</v>
      </c>
      <c r="E1233" s="1084"/>
    </row>
    <row r="1234" spans="1:5" s="1" customFormat="1" x14ac:dyDescent="0.2">
      <c r="A1234" s="1927"/>
      <c r="B1234" s="1926"/>
      <c r="C1234" s="124" t="s">
        <v>31</v>
      </c>
      <c r="D1234" s="1586">
        <f t="shared" si="68"/>
        <v>5</v>
      </c>
      <c r="E1234" s="1084"/>
    </row>
    <row r="1235" spans="1:5" s="1" customFormat="1" x14ac:dyDescent="0.2">
      <c r="A1235" s="1927"/>
      <c r="B1235" s="1926"/>
      <c r="C1235" s="123" t="s">
        <v>107</v>
      </c>
      <c r="D1235" s="1586" t="str">
        <f t="shared" si="68"/>
        <v>-</v>
      </c>
      <c r="E1235" s="1084"/>
    </row>
    <row r="1236" spans="1:5" s="1" customFormat="1" x14ac:dyDescent="0.2">
      <c r="A1236" s="1927"/>
      <c r="B1236" s="1926"/>
      <c r="C1236" s="125" t="s">
        <v>32</v>
      </c>
      <c r="D1236" s="1586" t="str">
        <f t="shared" si="68"/>
        <v>-</v>
      </c>
      <c r="E1236" s="1084"/>
    </row>
    <row r="1237" spans="1:5" s="1" customFormat="1" ht="13.5" thickBot="1" x14ac:dyDescent="0.25">
      <c r="A1237" s="1927"/>
      <c r="B1237" s="1926"/>
      <c r="C1237" s="126" t="s">
        <v>108</v>
      </c>
      <c r="D1237" s="1586" t="str">
        <f t="shared" si="68"/>
        <v>-</v>
      </c>
      <c r="E1237" s="1084"/>
    </row>
    <row r="1238" spans="1:5" s="1" customFormat="1" ht="13.5" customHeight="1" x14ac:dyDescent="0.2">
      <c r="A1238" s="1927" t="s">
        <v>183</v>
      </c>
      <c r="B1238" s="1926" t="s">
        <v>232</v>
      </c>
      <c r="C1238" s="117" t="s">
        <v>20</v>
      </c>
      <c r="D1238" s="1585" t="str">
        <f>BR4</f>
        <v>-</v>
      </c>
      <c r="E1238" s="1084"/>
    </row>
    <row r="1239" spans="1:5" s="1" customFormat="1" x14ac:dyDescent="0.2">
      <c r="A1239" s="1927"/>
      <c r="B1239" s="1926"/>
      <c r="C1239" s="118" t="s">
        <v>104</v>
      </c>
      <c r="D1239" s="1586">
        <f t="shared" ref="D1239:D1255" si="69">BR5</f>
        <v>4</v>
      </c>
      <c r="E1239" s="1084"/>
    </row>
    <row r="1240" spans="1:5" s="1" customFormat="1" x14ac:dyDescent="0.2">
      <c r="A1240" s="1927"/>
      <c r="B1240" s="1926"/>
      <c r="C1240" s="119" t="s">
        <v>22</v>
      </c>
      <c r="D1240" s="1586">
        <f t="shared" si="69"/>
        <v>7</v>
      </c>
      <c r="E1240" s="1084"/>
    </row>
    <row r="1241" spans="1:5" s="1" customFormat="1" x14ac:dyDescent="0.2">
      <c r="A1241" s="1927"/>
      <c r="B1241" s="1926"/>
      <c r="C1241" s="118" t="s">
        <v>23</v>
      </c>
      <c r="D1241" s="1586">
        <f t="shared" si="69"/>
        <v>110</v>
      </c>
      <c r="E1241" s="1084"/>
    </row>
    <row r="1242" spans="1:5" s="1" customFormat="1" x14ac:dyDescent="0.2">
      <c r="A1242" s="1927"/>
      <c r="B1242" s="1926"/>
      <c r="C1242" s="164" t="s">
        <v>561</v>
      </c>
      <c r="D1242" s="1586" t="str">
        <f t="shared" si="69"/>
        <v>-</v>
      </c>
      <c r="E1242" s="1084"/>
    </row>
    <row r="1243" spans="1:5" s="1" customFormat="1" x14ac:dyDescent="0.2">
      <c r="A1243" s="1927"/>
      <c r="B1243" s="1926"/>
      <c r="C1243" s="164" t="s">
        <v>105</v>
      </c>
      <c r="D1243" s="1586">
        <f t="shared" si="69"/>
        <v>64</v>
      </c>
      <c r="E1243" s="1084"/>
    </row>
    <row r="1244" spans="1:5" s="1" customFormat="1" x14ac:dyDescent="0.2">
      <c r="A1244" s="1927"/>
      <c r="B1244" s="1926"/>
      <c r="C1244" s="118" t="s">
        <v>24</v>
      </c>
      <c r="D1244" s="1586">
        <f t="shared" si="69"/>
        <v>61</v>
      </c>
      <c r="E1244" s="1084"/>
    </row>
    <row r="1245" spans="1:5" s="1" customFormat="1" x14ac:dyDescent="0.2">
      <c r="A1245" s="1927"/>
      <c r="B1245" s="1926"/>
      <c r="C1245" s="118" t="s">
        <v>25</v>
      </c>
      <c r="D1245" s="1586">
        <f t="shared" si="69"/>
        <v>81</v>
      </c>
      <c r="E1245" s="1084"/>
    </row>
    <row r="1246" spans="1:5" s="1" customFormat="1" x14ac:dyDescent="0.2">
      <c r="A1246" s="1927"/>
      <c r="B1246" s="1926"/>
      <c r="C1246" s="120" t="s">
        <v>26</v>
      </c>
      <c r="D1246" s="1586" t="str">
        <f t="shared" si="69"/>
        <v>-</v>
      </c>
      <c r="E1246" s="1084"/>
    </row>
    <row r="1247" spans="1:5" s="1" customFormat="1" x14ac:dyDescent="0.2">
      <c r="A1247" s="1927"/>
      <c r="B1247" s="1926"/>
      <c r="C1247" s="121" t="s">
        <v>27</v>
      </c>
      <c r="D1247" s="1586">
        <f t="shared" si="69"/>
        <v>39</v>
      </c>
      <c r="E1247" s="1084"/>
    </row>
    <row r="1248" spans="1:5" s="1" customFormat="1" x14ac:dyDescent="0.2">
      <c r="A1248" s="1927"/>
      <c r="B1248" s="1926"/>
      <c r="C1248" s="122" t="s">
        <v>28</v>
      </c>
      <c r="D1248" s="1586">
        <f t="shared" si="69"/>
        <v>27</v>
      </c>
      <c r="E1248" s="1084"/>
    </row>
    <row r="1249" spans="1:5" s="1" customFormat="1" x14ac:dyDescent="0.2">
      <c r="A1249" s="1927"/>
      <c r="B1249" s="1926"/>
      <c r="C1249" s="122" t="s">
        <v>106</v>
      </c>
      <c r="D1249" s="1586">
        <f t="shared" si="69"/>
        <v>12</v>
      </c>
      <c r="E1249" s="1084"/>
    </row>
    <row r="1250" spans="1:5" s="1" customFormat="1" x14ac:dyDescent="0.2">
      <c r="A1250" s="1927"/>
      <c r="B1250" s="1926"/>
      <c r="C1250" s="122" t="s">
        <v>29</v>
      </c>
      <c r="D1250" s="1586" t="str">
        <f t="shared" si="69"/>
        <v>-</v>
      </c>
      <c r="E1250" s="1084"/>
    </row>
    <row r="1251" spans="1:5" s="1" customFormat="1" x14ac:dyDescent="0.2">
      <c r="A1251" s="1927"/>
      <c r="B1251" s="1926"/>
      <c r="C1251" s="123" t="s">
        <v>30</v>
      </c>
      <c r="D1251" s="1586" t="str">
        <f t="shared" si="69"/>
        <v>-</v>
      </c>
      <c r="E1251" s="1084"/>
    </row>
    <row r="1252" spans="1:5" s="1" customFormat="1" x14ac:dyDescent="0.2">
      <c r="A1252" s="1927"/>
      <c r="B1252" s="1926"/>
      <c r="C1252" s="124" t="s">
        <v>31</v>
      </c>
      <c r="D1252" s="1586">
        <f t="shared" si="69"/>
        <v>3.9</v>
      </c>
      <c r="E1252" s="1084"/>
    </row>
    <row r="1253" spans="1:5" s="1" customFormat="1" x14ac:dyDescent="0.2">
      <c r="A1253" s="1927"/>
      <c r="B1253" s="1926"/>
      <c r="C1253" s="123" t="s">
        <v>107</v>
      </c>
      <c r="D1253" s="1586">
        <f t="shared" si="69"/>
        <v>2.8</v>
      </c>
      <c r="E1253" s="1084"/>
    </row>
    <row r="1254" spans="1:5" s="1" customFormat="1" x14ac:dyDescent="0.2">
      <c r="A1254" s="1927"/>
      <c r="B1254" s="1926"/>
      <c r="C1254" s="125" t="s">
        <v>32</v>
      </c>
      <c r="D1254" s="1586">
        <f t="shared" si="69"/>
        <v>160</v>
      </c>
      <c r="E1254" s="1084"/>
    </row>
    <row r="1255" spans="1:5" s="1" customFormat="1" ht="13.5" thickBot="1" x14ac:dyDescent="0.25">
      <c r="A1255" s="1927"/>
      <c r="B1255" s="1926"/>
      <c r="C1255" s="126" t="s">
        <v>108</v>
      </c>
      <c r="D1255" s="1586" t="str">
        <f t="shared" si="69"/>
        <v>&lt;5.0</v>
      </c>
      <c r="E1255" s="1084"/>
    </row>
    <row r="1256" spans="1:5" s="1" customFormat="1" ht="13.5" customHeight="1" x14ac:dyDescent="0.2">
      <c r="A1256" s="1927" t="s">
        <v>183</v>
      </c>
      <c r="B1256" s="1926" t="s">
        <v>233</v>
      </c>
      <c r="C1256" s="117" t="s">
        <v>20</v>
      </c>
      <c r="D1256" s="1585" t="str">
        <f>BS4</f>
        <v>-</v>
      </c>
      <c r="E1256" s="1084"/>
    </row>
    <row r="1257" spans="1:5" s="1" customFormat="1" x14ac:dyDescent="0.2">
      <c r="A1257" s="1927"/>
      <c r="B1257" s="1926"/>
      <c r="C1257" s="118" t="s">
        <v>104</v>
      </c>
      <c r="D1257" s="1586" t="str">
        <f t="shared" ref="D1257:D1273" si="70">BS5</f>
        <v>100&lt;</v>
      </c>
      <c r="E1257" s="1084"/>
    </row>
    <row r="1258" spans="1:5" s="1" customFormat="1" x14ac:dyDescent="0.2">
      <c r="A1258" s="1927"/>
      <c r="B1258" s="1926"/>
      <c r="C1258" s="119" t="s">
        <v>22</v>
      </c>
      <c r="D1258" s="1586">
        <f t="shared" si="70"/>
        <v>6.4</v>
      </c>
      <c r="E1258" s="1084"/>
    </row>
    <row r="1259" spans="1:5" s="1" customFormat="1" x14ac:dyDescent="0.2">
      <c r="A1259" s="1927"/>
      <c r="B1259" s="1926"/>
      <c r="C1259" s="118" t="s">
        <v>23</v>
      </c>
      <c r="D1259" s="1586">
        <f t="shared" si="70"/>
        <v>4.3</v>
      </c>
      <c r="E1259" s="1084"/>
    </row>
    <row r="1260" spans="1:5" s="1" customFormat="1" x14ac:dyDescent="0.2">
      <c r="A1260" s="1927"/>
      <c r="B1260" s="1926"/>
      <c r="C1260" s="164" t="s">
        <v>561</v>
      </c>
      <c r="D1260" s="1586">
        <f t="shared" si="70"/>
        <v>1.2</v>
      </c>
      <c r="E1260" s="1084"/>
    </row>
    <row r="1261" spans="1:5" s="1" customFormat="1" x14ac:dyDescent="0.2">
      <c r="A1261" s="1927"/>
      <c r="B1261" s="1926"/>
      <c r="C1261" s="164" t="s">
        <v>105</v>
      </c>
      <c r="D1261" s="1586" t="str">
        <f t="shared" si="70"/>
        <v>-</v>
      </c>
      <c r="E1261" s="1084"/>
    </row>
    <row r="1262" spans="1:5" s="1" customFormat="1" x14ac:dyDescent="0.2">
      <c r="A1262" s="1927"/>
      <c r="B1262" s="1926"/>
      <c r="C1262" s="118" t="s">
        <v>24</v>
      </c>
      <c r="D1262" s="1586">
        <f t="shared" si="70"/>
        <v>1</v>
      </c>
      <c r="E1262" s="1084"/>
    </row>
    <row r="1263" spans="1:5" s="1" customFormat="1" x14ac:dyDescent="0.2">
      <c r="A1263" s="1927"/>
      <c r="B1263" s="1926"/>
      <c r="C1263" s="118" t="s">
        <v>25</v>
      </c>
      <c r="D1263" s="1586">
        <f t="shared" si="70"/>
        <v>7.6</v>
      </c>
      <c r="E1263" s="1084"/>
    </row>
    <row r="1264" spans="1:5" s="1" customFormat="1" x14ac:dyDescent="0.2">
      <c r="A1264" s="1927"/>
      <c r="B1264" s="1926"/>
      <c r="C1264" s="120" t="s">
        <v>26</v>
      </c>
      <c r="D1264" s="1586" t="str">
        <f t="shared" si="70"/>
        <v>-</v>
      </c>
      <c r="E1264" s="1084"/>
    </row>
    <row r="1265" spans="1:5" s="1" customFormat="1" x14ac:dyDescent="0.2">
      <c r="A1265" s="1927"/>
      <c r="B1265" s="1926"/>
      <c r="C1265" s="121" t="s">
        <v>27</v>
      </c>
      <c r="D1265" s="1586">
        <f t="shared" si="70"/>
        <v>12</v>
      </c>
      <c r="E1265" s="1084"/>
    </row>
    <row r="1266" spans="1:5" s="1" customFormat="1" x14ac:dyDescent="0.2">
      <c r="A1266" s="1927"/>
      <c r="B1266" s="1926"/>
      <c r="C1266" s="122" t="s">
        <v>28</v>
      </c>
      <c r="D1266" s="1586">
        <f t="shared" si="70"/>
        <v>0.4</v>
      </c>
      <c r="E1266" s="1084"/>
    </row>
    <row r="1267" spans="1:5" s="1" customFormat="1" x14ac:dyDescent="0.2">
      <c r="A1267" s="1927"/>
      <c r="B1267" s="1926"/>
      <c r="C1267" s="122" t="s">
        <v>106</v>
      </c>
      <c r="D1267" s="1586">
        <f t="shared" si="70"/>
        <v>1.5</v>
      </c>
      <c r="E1267" s="1084"/>
    </row>
    <row r="1268" spans="1:5" s="1" customFormat="1" x14ac:dyDescent="0.2">
      <c r="A1268" s="1927"/>
      <c r="B1268" s="1926"/>
      <c r="C1268" s="122" t="s">
        <v>29</v>
      </c>
      <c r="D1268" s="1586">
        <f t="shared" si="70"/>
        <v>0.1</v>
      </c>
      <c r="E1268" s="1084"/>
    </row>
    <row r="1269" spans="1:5" s="1" customFormat="1" x14ac:dyDescent="0.2">
      <c r="A1269" s="1927"/>
      <c r="B1269" s="1926"/>
      <c r="C1269" s="123" t="s">
        <v>30</v>
      </c>
      <c r="D1269" s="1586">
        <f t="shared" si="70"/>
        <v>9.6</v>
      </c>
      <c r="E1269" s="1084"/>
    </row>
    <row r="1270" spans="1:5" s="1" customFormat="1" x14ac:dyDescent="0.2">
      <c r="A1270" s="1927"/>
      <c r="B1270" s="1926"/>
      <c r="C1270" s="124" t="s">
        <v>31</v>
      </c>
      <c r="D1270" s="1586">
        <f t="shared" si="70"/>
        <v>1.8</v>
      </c>
      <c r="E1270" s="1084"/>
    </row>
    <row r="1271" spans="1:5" s="1" customFormat="1" x14ac:dyDescent="0.2">
      <c r="A1271" s="1927"/>
      <c r="B1271" s="1926"/>
      <c r="C1271" s="123" t="s">
        <v>107</v>
      </c>
      <c r="D1271" s="1586">
        <f t="shared" si="70"/>
        <v>1.8</v>
      </c>
      <c r="E1271" s="1084"/>
    </row>
    <row r="1272" spans="1:5" s="1" customFormat="1" x14ac:dyDescent="0.2">
      <c r="A1272" s="1927"/>
      <c r="B1272" s="1926"/>
      <c r="C1272" s="125" t="s">
        <v>32</v>
      </c>
      <c r="D1272" s="1586" t="str">
        <f t="shared" si="70"/>
        <v>-</v>
      </c>
      <c r="E1272" s="1084"/>
    </row>
    <row r="1273" spans="1:5" s="1" customFormat="1" ht="13.5" thickBot="1" x14ac:dyDescent="0.25">
      <c r="A1273" s="1927"/>
      <c r="B1273" s="1926"/>
      <c r="C1273" s="126" t="s">
        <v>108</v>
      </c>
      <c r="D1273" s="1586" t="str">
        <f t="shared" si="70"/>
        <v>-</v>
      </c>
      <c r="E1273" s="1084"/>
    </row>
    <row r="1274" spans="1:5" s="1" customFormat="1" ht="13.5" customHeight="1" x14ac:dyDescent="0.2">
      <c r="A1274" s="1927" t="s">
        <v>183</v>
      </c>
      <c r="B1274" s="1926" t="s">
        <v>211</v>
      </c>
      <c r="C1274" s="117" t="s">
        <v>20</v>
      </c>
      <c r="D1274" s="1585" t="str">
        <f>BT4</f>
        <v>-</v>
      </c>
      <c r="E1274" s="1084"/>
    </row>
    <row r="1275" spans="1:5" s="1" customFormat="1" x14ac:dyDescent="0.2">
      <c r="A1275" s="1927"/>
      <c r="B1275" s="1926"/>
      <c r="C1275" s="118" t="s">
        <v>104</v>
      </c>
      <c r="D1275" s="1586">
        <f t="shared" ref="D1275:D1291" si="71">BT5</f>
        <v>2.5</v>
      </c>
      <c r="E1275" s="1084"/>
    </row>
    <row r="1276" spans="1:5" s="1" customFormat="1" x14ac:dyDescent="0.2">
      <c r="A1276" s="1927"/>
      <c r="B1276" s="1926"/>
      <c r="C1276" s="119" t="s">
        <v>22</v>
      </c>
      <c r="D1276" s="1586">
        <f t="shared" si="71"/>
        <v>7.2</v>
      </c>
      <c r="E1276" s="1084"/>
    </row>
    <row r="1277" spans="1:5" s="1" customFormat="1" x14ac:dyDescent="0.2">
      <c r="A1277" s="1927"/>
      <c r="B1277" s="1926"/>
      <c r="C1277" s="118" t="s">
        <v>23</v>
      </c>
      <c r="D1277" s="1586">
        <f t="shared" si="71"/>
        <v>180</v>
      </c>
      <c r="E1277" s="1084"/>
    </row>
    <row r="1278" spans="1:5" s="1" customFormat="1" x14ac:dyDescent="0.2">
      <c r="A1278" s="1927"/>
      <c r="B1278" s="1926"/>
      <c r="C1278" s="164" t="s">
        <v>561</v>
      </c>
      <c r="D1278" s="1586" t="str">
        <f t="shared" si="71"/>
        <v>-</v>
      </c>
      <c r="E1278" s="1084"/>
    </row>
    <row r="1279" spans="1:5" s="1" customFormat="1" x14ac:dyDescent="0.2">
      <c r="A1279" s="1927"/>
      <c r="B1279" s="1926"/>
      <c r="C1279" s="164" t="s">
        <v>105</v>
      </c>
      <c r="D1279" s="1586" t="str">
        <f t="shared" si="71"/>
        <v>-</v>
      </c>
      <c r="E1279" s="1084"/>
    </row>
    <row r="1280" spans="1:5" s="1" customFormat="1" x14ac:dyDescent="0.2">
      <c r="A1280" s="1927"/>
      <c r="B1280" s="1926"/>
      <c r="C1280" s="118" t="s">
        <v>24</v>
      </c>
      <c r="D1280" s="1586">
        <f t="shared" si="71"/>
        <v>210</v>
      </c>
      <c r="E1280" s="1084"/>
    </row>
    <row r="1281" spans="1:24" s="1" customFormat="1" x14ac:dyDescent="0.2">
      <c r="A1281" s="1927"/>
      <c r="B1281" s="1926"/>
      <c r="C1281" s="118" t="s">
        <v>25</v>
      </c>
      <c r="D1281" s="1586">
        <f t="shared" si="71"/>
        <v>130</v>
      </c>
      <c r="E1281" s="1084"/>
    </row>
    <row r="1282" spans="1:24" s="1" customFormat="1" x14ac:dyDescent="0.2">
      <c r="A1282" s="1927"/>
      <c r="B1282" s="1926"/>
      <c r="C1282" s="120" t="s">
        <v>26</v>
      </c>
      <c r="D1282" s="1586" t="str">
        <f t="shared" si="71"/>
        <v>-</v>
      </c>
      <c r="E1282" s="1084"/>
    </row>
    <row r="1283" spans="1:24" s="1" customFormat="1" x14ac:dyDescent="0.2">
      <c r="A1283" s="1927"/>
      <c r="B1283" s="1926"/>
      <c r="C1283" s="121" t="s">
        <v>27</v>
      </c>
      <c r="D1283" s="1586">
        <f t="shared" si="71"/>
        <v>36</v>
      </c>
      <c r="E1283" s="1084"/>
    </row>
    <row r="1284" spans="1:24" s="1" customFormat="1" x14ac:dyDescent="0.2">
      <c r="A1284" s="1927"/>
      <c r="B1284" s="1926"/>
      <c r="C1284" s="122" t="s">
        <v>28</v>
      </c>
      <c r="D1284" s="1586">
        <f t="shared" si="71"/>
        <v>23</v>
      </c>
      <c r="E1284" s="1084"/>
    </row>
    <row r="1285" spans="1:24" s="1" customFormat="1" x14ac:dyDescent="0.2">
      <c r="A1285" s="1927"/>
      <c r="B1285" s="1926"/>
      <c r="C1285" s="122" t="s">
        <v>106</v>
      </c>
      <c r="D1285" s="1586">
        <f t="shared" si="71"/>
        <v>13</v>
      </c>
      <c r="E1285" s="1084"/>
      <c r="F1285" s="25"/>
      <c r="G1285" s="25"/>
      <c r="H1285" s="25"/>
      <c r="I1285" s="25"/>
      <c r="J1285" s="25"/>
      <c r="K1285" s="25"/>
      <c r="L1285" s="25"/>
      <c r="M1285" s="25"/>
      <c r="N1285" s="25"/>
      <c r="O1285" s="25"/>
      <c r="P1285" s="25"/>
      <c r="Q1285" s="25"/>
      <c r="R1285" s="25"/>
      <c r="S1285" s="25"/>
      <c r="T1285" s="25"/>
      <c r="U1285" s="25"/>
      <c r="V1285" s="25"/>
      <c r="W1285" s="24"/>
      <c r="X1285" s="25"/>
    </row>
    <row r="1286" spans="1:24" s="1" customFormat="1" x14ac:dyDescent="0.2">
      <c r="A1286" s="1927"/>
      <c r="B1286" s="1926"/>
      <c r="C1286" s="122" t="s">
        <v>29</v>
      </c>
      <c r="D1286" s="1586" t="str">
        <f t="shared" si="71"/>
        <v>-</v>
      </c>
      <c r="E1286" s="1084"/>
      <c r="F1286" s="25"/>
      <c r="G1286" s="25"/>
      <c r="H1286" s="25"/>
      <c r="I1286" s="25"/>
      <c r="J1286" s="25"/>
      <c r="K1286" s="25"/>
      <c r="L1286" s="25"/>
      <c r="M1286" s="25"/>
      <c r="N1286" s="25"/>
      <c r="O1286" s="25"/>
      <c r="P1286" s="25"/>
      <c r="Q1286" s="25"/>
      <c r="R1286" s="25"/>
      <c r="S1286" s="25"/>
      <c r="T1286" s="25"/>
      <c r="U1286" s="25"/>
      <c r="V1286" s="25"/>
      <c r="W1286" s="24"/>
      <c r="X1286" s="25"/>
    </row>
    <row r="1287" spans="1:24" s="1" customFormat="1" x14ac:dyDescent="0.2">
      <c r="A1287" s="1927"/>
      <c r="B1287" s="1926"/>
      <c r="C1287" s="123" t="s">
        <v>30</v>
      </c>
      <c r="D1287" s="1586" t="str">
        <f t="shared" si="71"/>
        <v>-</v>
      </c>
      <c r="E1287" s="1084"/>
      <c r="F1287" s="25"/>
      <c r="G1287" s="25"/>
      <c r="H1287" s="25"/>
      <c r="I1287" s="25"/>
      <c r="J1287" s="25"/>
      <c r="K1287" s="25"/>
      <c r="L1287" s="25"/>
      <c r="M1287" s="25"/>
      <c r="N1287" s="25"/>
      <c r="O1287" s="25"/>
      <c r="P1287" s="25"/>
      <c r="Q1287" s="25"/>
      <c r="R1287" s="25"/>
      <c r="S1287" s="25"/>
      <c r="T1287" s="25"/>
      <c r="U1287" s="25"/>
      <c r="V1287" s="25"/>
      <c r="W1287" s="24"/>
      <c r="X1287" s="25"/>
    </row>
    <row r="1288" spans="1:24" s="1" customFormat="1" x14ac:dyDescent="0.2">
      <c r="A1288" s="1927"/>
      <c r="B1288" s="1926"/>
      <c r="C1288" s="124" t="s">
        <v>31</v>
      </c>
      <c r="D1288" s="1586">
        <f t="shared" si="71"/>
        <v>3.8</v>
      </c>
      <c r="E1288" s="1084"/>
      <c r="F1288" s="25"/>
      <c r="G1288" s="25"/>
      <c r="H1288" s="25"/>
      <c r="I1288" s="25"/>
      <c r="J1288" s="25"/>
      <c r="K1288" s="25"/>
      <c r="L1288" s="25"/>
      <c r="M1288" s="25"/>
      <c r="N1288" s="25"/>
      <c r="O1288" s="25"/>
      <c r="P1288" s="25"/>
      <c r="Q1288" s="25"/>
      <c r="R1288" s="25"/>
      <c r="S1288" s="25"/>
      <c r="T1288" s="25"/>
      <c r="U1288" s="25"/>
      <c r="V1288" s="25"/>
      <c r="W1288" s="24"/>
      <c r="X1288" s="25"/>
    </row>
    <row r="1289" spans="1:24" s="1" customFormat="1" x14ac:dyDescent="0.2">
      <c r="A1289" s="1927"/>
      <c r="B1289" s="1926"/>
      <c r="C1289" s="123" t="s">
        <v>107</v>
      </c>
      <c r="D1289" s="1586" t="str">
        <f t="shared" si="71"/>
        <v>-</v>
      </c>
      <c r="E1289" s="1084"/>
      <c r="F1289" s="25"/>
      <c r="G1289" s="25"/>
      <c r="H1289" s="25"/>
      <c r="I1289" s="25"/>
      <c r="J1289" s="25"/>
      <c r="K1289" s="25"/>
      <c r="L1289" s="25"/>
      <c r="M1289" s="25"/>
      <c r="N1289" s="25"/>
      <c r="O1289" s="25"/>
      <c r="P1289" s="25"/>
      <c r="Q1289" s="25"/>
      <c r="R1289" s="25"/>
      <c r="S1289" s="25"/>
      <c r="T1289" s="25"/>
      <c r="U1289" s="25"/>
      <c r="V1289" s="25"/>
      <c r="W1289" s="24"/>
      <c r="X1289" s="25"/>
    </row>
    <row r="1290" spans="1:24" s="1" customFormat="1" x14ac:dyDescent="0.2">
      <c r="A1290" s="1927"/>
      <c r="B1290" s="1926"/>
      <c r="C1290" s="125" t="s">
        <v>32</v>
      </c>
      <c r="D1290" s="1586" t="str">
        <f t="shared" si="71"/>
        <v>-</v>
      </c>
      <c r="E1290" s="1084"/>
      <c r="F1290" s="25"/>
      <c r="G1290" s="25"/>
      <c r="H1290" s="25"/>
      <c r="I1290" s="25"/>
      <c r="J1290" s="25"/>
      <c r="K1290" s="25"/>
      <c r="L1290" s="25"/>
      <c r="M1290" s="25"/>
      <c r="N1290" s="25"/>
      <c r="O1290" s="25"/>
      <c r="P1290" s="25"/>
      <c r="Q1290" s="25"/>
      <c r="R1290" s="25"/>
      <c r="S1290" s="25"/>
      <c r="T1290" s="25"/>
      <c r="U1290" s="25"/>
      <c r="V1290" s="25"/>
      <c r="W1290" s="24"/>
      <c r="X1290" s="25"/>
    </row>
    <row r="1291" spans="1:24" s="1" customFormat="1" ht="13.5" thickBot="1" x14ac:dyDescent="0.25">
      <c r="A1291" s="1927"/>
      <c r="B1291" s="1926"/>
      <c r="C1291" s="126" t="s">
        <v>108</v>
      </c>
      <c r="D1291" s="1586" t="str">
        <f t="shared" si="71"/>
        <v>-</v>
      </c>
      <c r="E1291" s="1084"/>
      <c r="F1291" s="25"/>
      <c r="G1291" s="25"/>
      <c r="H1291" s="25"/>
      <c r="I1291" s="25"/>
      <c r="J1291" s="25"/>
      <c r="K1291" s="25"/>
      <c r="L1291" s="25"/>
      <c r="M1291" s="25"/>
      <c r="N1291" s="25"/>
      <c r="O1291" s="25"/>
      <c r="P1291" s="25"/>
      <c r="Q1291" s="25"/>
      <c r="R1291" s="25"/>
      <c r="S1291" s="25"/>
      <c r="T1291" s="25"/>
      <c r="U1291" s="25"/>
      <c r="V1291" s="25"/>
      <c r="W1291" s="24"/>
      <c r="X1291" s="25"/>
    </row>
    <row r="1292" spans="1:24" s="1" customFormat="1" ht="13.5" customHeight="1" x14ac:dyDescent="0.2">
      <c r="A1292" s="1927" t="s">
        <v>183</v>
      </c>
      <c r="B1292" s="1926" t="s">
        <v>212</v>
      </c>
      <c r="C1292" s="117" t="s">
        <v>20</v>
      </c>
      <c r="D1292" s="1585" t="str">
        <f>BU4</f>
        <v>-</v>
      </c>
      <c r="E1292" s="1084"/>
      <c r="F1292" s="25"/>
      <c r="G1292" s="25"/>
      <c r="H1292" s="25"/>
      <c r="I1292" s="25"/>
      <c r="J1292" s="25"/>
      <c r="K1292" s="25"/>
      <c r="L1292" s="25"/>
      <c r="M1292" s="25"/>
      <c r="N1292" s="25"/>
      <c r="O1292" s="25"/>
      <c r="P1292" s="25"/>
      <c r="Q1292" s="25"/>
      <c r="R1292" s="25"/>
      <c r="S1292" s="25"/>
      <c r="T1292" s="25"/>
      <c r="U1292" s="25"/>
      <c r="V1292" s="25"/>
      <c r="W1292" s="24"/>
      <c r="X1292" s="25"/>
    </row>
    <row r="1293" spans="1:24" s="1" customFormat="1" x14ac:dyDescent="0.2">
      <c r="A1293" s="1927"/>
      <c r="B1293" s="1926"/>
      <c r="C1293" s="118" t="s">
        <v>104</v>
      </c>
      <c r="D1293" s="1586">
        <f t="shared" ref="D1293:D1309" si="72">BU5</f>
        <v>4.5</v>
      </c>
      <c r="E1293" s="1084"/>
      <c r="F1293" s="25"/>
      <c r="G1293" s="25"/>
      <c r="H1293" s="25"/>
      <c r="I1293" s="25"/>
      <c r="J1293" s="25"/>
      <c r="K1293" s="25"/>
      <c r="L1293" s="25"/>
      <c r="M1293" s="25"/>
      <c r="N1293" s="25"/>
      <c r="O1293" s="25"/>
      <c r="P1293" s="25"/>
      <c r="Q1293" s="25"/>
      <c r="R1293" s="25"/>
      <c r="S1293" s="25"/>
      <c r="T1293" s="25"/>
      <c r="U1293" s="25"/>
      <c r="V1293" s="25"/>
      <c r="W1293" s="24"/>
      <c r="X1293" s="25"/>
    </row>
    <row r="1294" spans="1:24" s="1" customFormat="1" x14ac:dyDescent="0.2">
      <c r="A1294" s="1927"/>
      <c r="B1294" s="1926"/>
      <c r="C1294" s="119" t="s">
        <v>22</v>
      </c>
      <c r="D1294" s="1586">
        <f t="shared" si="72"/>
        <v>7.2</v>
      </c>
      <c r="E1294" s="1084"/>
      <c r="F1294" s="25"/>
      <c r="G1294" s="25"/>
      <c r="H1294" s="25"/>
      <c r="I1294" s="25"/>
      <c r="J1294" s="25"/>
      <c r="K1294" s="25"/>
      <c r="L1294" s="25"/>
      <c r="M1294" s="25"/>
      <c r="N1294" s="25"/>
      <c r="O1294" s="25"/>
      <c r="P1294" s="25"/>
      <c r="Q1294" s="25"/>
      <c r="R1294" s="25"/>
      <c r="S1294" s="25"/>
      <c r="T1294" s="25"/>
      <c r="U1294" s="25"/>
      <c r="V1294" s="25"/>
      <c r="W1294" s="24"/>
      <c r="X1294" s="25"/>
    </row>
    <row r="1295" spans="1:24" s="1" customFormat="1" x14ac:dyDescent="0.2">
      <c r="A1295" s="1927"/>
      <c r="B1295" s="1926"/>
      <c r="C1295" s="118" t="s">
        <v>23</v>
      </c>
      <c r="D1295" s="1586">
        <f t="shared" si="72"/>
        <v>83</v>
      </c>
      <c r="E1295" s="1084"/>
      <c r="F1295" s="25"/>
      <c r="G1295" s="25"/>
      <c r="H1295" s="25"/>
      <c r="I1295" s="25"/>
      <c r="J1295" s="25"/>
      <c r="K1295" s="25"/>
      <c r="L1295" s="25"/>
      <c r="M1295" s="25"/>
      <c r="N1295" s="25"/>
      <c r="O1295" s="25"/>
      <c r="P1295" s="25"/>
      <c r="Q1295" s="25"/>
      <c r="R1295" s="25"/>
      <c r="S1295" s="25"/>
      <c r="T1295" s="25"/>
      <c r="U1295" s="25"/>
      <c r="V1295" s="25"/>
      <c r="W1295" s="24"/>
      <c r="X1295" s="25"/>
    </row>
    <row r="1296" spans="1:24" s="1" customFormat="1" x14ac:dyDescent="0.2">
      <c r="A1296" s="1927"/>
      <c r="B1296" s="1926"/>
      <c r="C1296" s="164" t="s">
        <v>561</v>
      </c>
      <c r="D1296" s="1586" t="str">
        <f t="shared" si="72"/>
        <v>-</v>
      </c>
      <c r="E1296" s="1084"/>
      <c r="F1296" s="25"/>
      <c r="G1296" s="25"/>
      <c r="H1296" s="25"/>
      <c r="I1296" s="25"/>
      <c r="J1296" s="25"/>
      <c r="K1296" s="25"/>
      <c r="L1296" s="25"/>
      <c r="M1296" s="25"/>
      <c r="N1296" s="25"/>
      <c r="O1296" s="25"/>
      <c r="P1296" s="25"/>
      <c r="Q1296" s="25"/>
      <c r="R1296" s="25"/>
      <c r="S1296" s="25"/>
      <c r="T1296" s="25"/>
      <c r="U1296" s="25"/>
      <c r="V1296" s="25"/>
      <c r="W1296" s="24"/>
      <c r="X1296" s="25"/>
    </row>
    <row r="1297" spans="1:24" s="1" customFormat="1" x14ac:dyDescent="0.2">
      <c r="A1297" s="1927"/>
      <c r="B1297" s="1926"/>
      <c r="C1297" s="164" t="s">
        <v>105</v>
      </c>
      <c r="D1297" s="1586">
        <f t="shared" si="72"/>
        <v>53</v>
      </c>
      <c r="E1297" s="1084"/>
      <c r="F1297" s="25"/>
      <c r="G1297" s="25"/>
      <c r="H1297" s="25"/>
      <c r="I1297" s="25"/>
      <c r="J1297" s="25"/>
      <c r="K1297" s="25"/>
      <c r="L1297" s="25"/>
      <c r="M1297" s="25"/>
      <c r="N1297" s="25"/>
      <c r="O1297" s="25"/>
      <c r="P1297" s="25"/>
      <c r="Q1297" s="25"/>
      <c r="R1297" s="25"/>
      <c r="S1297" s="25"/>
      <c r="T1297" s="25"/>
      <c r="U1297" s="25"/>
      <c r="V1297" s="25"/>
      <c r="W1297" s="24"/>
      <c r="X1297" s="25"/>
    </row>
    <row r="1298" spans="1:24" s="1" customFormat="1" x14ac:dyDescent="0.2">
      <c r="A1298" s="1927"/>
      <c r="B1298" s="1926"/>
      <c r="C1298" s="118" t="s">
        <v>24</v>
      </c>
      <c r="D1298" s="1586">
        <f t="shared" si="72"/>
        <v>53</v>
      </c>
      <c r="E1298" s="1084"/>
      <c r="F1298" s="25"/>
      <c r="G1298" s="25"/>
      <c r="H1298" s="25"/>
      <c r="I1298" s="25"/>
      <c r="J1298" s="25"/>
      <c r="K1298" s="25"/>
      <c r="L1298" s="25"/>
      <c r="M1298" s="25"/>
      <c r="N1298" s="25"/>
      <c r="O1298" s="25"/>
      <c r="P1298" s="25"/>
      <c r="Q1298" s="25"/>
      <c r="R1298" s="25"/>
      <c r="S1298" s="25"/>
      <c r="T1298" s="25"/>
      <c r="U1298" s="25"/>
      <c r="V1298" s="25"/>
      <c r="W1298" s="24"/>
      <c r="X1298" s="25"/>
    </row>
    <row r="1299" spans="1:24" s="1" customFormat="1" x14ac:dyDescent="0.2">
      <c r="A1299" s="1927"/>
      <c r="B1299" s="1926"/>
      <c r="C1299" s="118" t="s">
        <v>25</v>
      </c>
      <c r="D1299" s="1586">
        <f t="shared" si="72"/>
        <v>76</v>
      </c>
      <c r="E1299" s="1084"/>
      <c r="F1299" s="25"/>
      <c r="G1299" s="25"/>
      <c r="H1299" s="25"/>
      <c r="I1299" s="25"/>
      <c r="J1299" s="25"/>
      <c r="K1299" s="25"/>
      <c r="L1299" s="25"/>
      <c r="M1299" s="25"/>
      <c r="N1299" s="25"/>
      <c r="O1299" s="25"/>
      <c r="P1299" s="25"/>
      <c r="Q1299" s="25"/>
      <c r="R1299" s="25"/>
      <c r="S1299" s="25"/>
      <c r="T1299" s="25"/>
      <c r="U1299" s="25"/>
      <c r="V1299" s="25"/>
      <c r="W1299" s="24"/>
      <c r="X1299" s="25"/>
    </row>
    <row r="1300" spans="1:24" s="1" customFormat="1" x14ac:dyDescent="0.2">
      <c r="A1300" s="1927"/>
      <c r="B1300" s="1926"/>
      <c r="C1300" s="120" t="s">
        <v>26</v>
      </c>
      <c r="D1300" s="1586" t="str">
        <f t="shared" si="72"/>
        <v>-</v>
      </c>
      <c r="E1300" s="1084"/>
      <c r="F1300" s="25"/>
      <c r="G1300" s="25"/>
      <c r="H1300" s="25"/>
      <c r="I1300" s="25"/>
      <c r="J1300" s="25"/>
      <c r="K1300" s="25"/>
      <c r="L1300" s="25"/>
      <c r="M1300" s="25"/>
      <c r="N1300" s="25"/>
      <c r="O1300" s="25"/>
      <c r="P1300" s="25"/>
      <c r="Q1300" s="25"/>
      <c r="R1300" s="25"/>
      <c r="S1300" s="25"/>
      <c r="T1300" s="25"/>
      <c r="U1300" s="25"/>
      <c r="V1300" s="25"/>
      <c r="W1300" s="24"/>
      <c r="X1300" s="25"/>
    </row>
    <row r="1301" spans="1:24" s="1" customFormat="1" x14ac:dyDescent="0.2">
      <c r="A1301" s="1927"/>
      <c r="B1301" s="1926"/>
      <c r="C1301" s="121" t="s">
        <v>27</v>
      </c>
      <c r="D1301" s="1586">
        <f t="shared" si="72"/>
        <v>34</v>
      </c>
      <c r="E1301" s="1084"/>
      <c r="F1301" s="25"/>
      <c r="G1301" s="25"/>
      <c r="H1301" s="25"/>
      <c r="I1301" s="25"/>
      <c r="J1301" s="25"/>
      <c r="K1301" s="25"/>
      <c r="L1301" s="25"/>
      <c r="M1301" s="25"/>
      <c r="N1301" s="25"/>
      <c r="O1301" s="25"/>
      <c r="P1301" s="25"/>
      <c r="Q1301" s="25"/>
      <c r="R1301" s="25"/>
      <c r="S1301" s="25"/>
      <c r="T1301" s="25"/>
      <c r="U1301" s="25"/>
      <c r="V1301" s="25"/>
      <c r="W1301" s="24"/>
      <c r="X1301" s="25"/>
    </row>
    <row r="1302" spans="1:24" s="1" customFormat="1" x14ac:dyDescent="0.2">
      <c r="A1302" s="1927"/>
      <c r="B1302" s="1926"/>
      <c r="C1302" s="122" t="s">
        <v>28</v>
      </c>
      <c r="D1302" s="1586">
        <f t="shared" si="72"/>
        <v>24</v>
      </c>
      <c r="E1302" s="1084"/>
      <c r="F1302" s="25"/>
      <c r="G1302" s="25"/>
      <c r="H1302" s="25"/>
      <c r="I1302" s="25"/>
      <c r="J1302" s="25"/>
      <c r="K1302" s="25"/>
      <c r="L1302" s="25"/>
      <c r="M1302" s="25"/>
      <c r="N1302" s="25"/>
      <c r="O1302" s="25"/>
      <c r="P1302" s="25"/>
      <c r="Q1302" s="25"/>
      <c r="R1302" s="25"/>
      <c r="S1302" s="25"/>
      <c r="T1302" s="25"/>
      <c r="U1302" s="25"/>
      <c r="V1302" s="25"/>
      <c r="W1302" s="24"/>
      <c r="X1302" s="25"/>
    </row>
    <row r="1303" spans="1:24" s="1" customFormat="1" x14ac:dyDescent="0.2">
      <c r="A1303" s="1927"/>
      <c r="B1303" s="1926"/>
      <c r="C1303" s="122" t="s">
        <v>106</v>
      </c>
      <c r="D1303" s="1586">
        <f t="shared" si="72"/>
        <v>9.6999999999999993</v>
      </c>
      <c r="E1303" s="1084"/>
      <c r="F1303" s="25"/>
      <c r="G1303" s="25"/>
      <c r="H1303" s="25"/>
      <c r="I1303" s="25"/>
      <c r="J1303" s="25"/>
      <c r="K1303" s="25"/>
      <c r="L1303" s="25"/>
      <c r="M1303" s="25"/>
      <c r="N1303" s="25"/>
      <c r="O1303" s="25"/>
      <c r="P1303" s="25"/>
      <c r="Q1303" s="25"/>
      <c r="R1303" s="25"/>
      <c r="S1303" s="25"/>
      <c r="T1303" s="25"/>
      <c r="U1303" s="25"/>
      <c r="V1303" s="25"/>
      <c r="W1303" s="24"/>
      <c r="X1303" s="25"/>
    </row>
    <row r="1304" spans="1:24" s="1" customFormat="1" x14ac:dyDescent="0.2">
      <c r="A1304" s="1927"/>
      <c r="B1304" s="1926"/>
      <c r="C1304" s="122" t="s">
        <v>29</v>
      </c>
      <c r="D1304" s="1586" t="str">
        <f t="shared" si="72"/>
        <v>-</v>
      </c>
      <c r="E1304" s="1084"/>
      <c r="F1304" s="25"/>
      <c r="G1304" s="25"/>
      <c r="H1304" s="25"/>
      <c r="I1304" s="25"/>
      <c r="J1304" s="25"/>
      <c r="K1304" s="25"/>
      <c r="L1304" s="25"/>
      <c r="M1304" s="25"/>
      <c r="N1304" s="25"/>
      <c r="O1304" s="25"/>
      <c r="P1304" s="25"/>
      <c r="Q1304" s="25"/>
      <c r="R1304" s="25"/>
      <c r="S1304" s="25"/>
      <c r="T1304" s="25"/>
      <c r="U1304" s="25"/>
      <c r="V1304" s="25"/>
      <c r="W1304" s="24"/>
      <c r="X1304" s="25"/>
    </row>
    <row r="1305" spans="1:24" s="1" customFormat="1" x14ac:dyDescent="0.2">
      <c r="A1305" s="1927"/>
      <c r="B1305" s="1926"/>
      <c r="C1305" s="123" t="s">
        <v>30</v>
      </c>
      <c r="D1305" s="1586" t="str">
        <f t="shared" si="72"/>
        <v>-</v>
      </c>
      <c r="E1305" s="1084"/>
      <c r="F1305" s="25"/>
      <c r="G1305" s="25"/>
      <c r="H1305" s="25"/>
      <c r="I1305" s="25"/>
      <c r="J1305" s="25"/>
      <c r="K1305" s="25"/>
      <c r="L1305" s="25"/>
      <c r="M1305" s="25"/>
      <c r="N1305" s="25"/>
      <c r="O1305" s="25"/>
      <c r="P1305" s="25"/>
      <c r="Q1305" s="25"/>
      <c r="R1305" s="25"/>
      <c r="S1305" s="25"/>
      <c r="T1305" s="25"/>
      <c r="U1305" s="25"/>
      <c r="V1305" s="25"/>
      <c r="W1305" s="24"/>
      <c r="X1305" s="25"/>
    </row>
    <row r="1306" spans="1:24" s="1" customFormat="1" x14ac:dyDescent="0.2">
      <c r="A1306" s="1927"/>
      <c r="B1306" s="1926"/>
      <c r="C1306" s="124" t="s">
        <v>31</v>
      </c>
      <c r="D1306" s="1586">
        <f t="shared" si="72"/>
        <v>3</v>
      </c>
      <c r="E1306" s="1084"/>
      <c r="F1306" s="25"/>
      <c r="G1306" s="25"/>
      <c r="H1306" s="25"/>
      <c r="I1306" s="25"/>
      <c r="J1306" s="25"/>
      <c r="K1306" s="25"/>
      <c r="L1306" s="25"/>
      <c r="M1306" s="25"/>
      <c r="N1306" s="25"/>
      <c r="O1306" s="25"/>
      <c r="P1306" s="25"/>
      <c r="Q1306" s="25"/>
      <c r="R1306" s="25"/>
      <c r="S1306" s="25"/>
      <c r="T1306" s="25"/>
      <c r="U1306" s="25"/>
      <c r="V1306" s="25"/>
      <c r="W1306" s="24"/>
      <c r="X1306" s="25"/>
    </row>
    <row r="1307" spans="1:24" s="1" customFormat="1" x14ac:dyDescent="0.2">
      <c r="A1307" s="1927"/>
      <c r="B1307" s="1926"/>
      <c r="C1307" s="123" t="s">
        <v>107</v>
      </c>
      <c r="D1307" s="1586">
        <f t="shared" si="72"/>
        <v>1.9</v>
      </c>
      <c r="E1307" s="1084"/>
      <c r="F1307" s="25"/>
      <c r="G1307" s="25"/>
      <c r="H1307" s="25"/>
      <c r="I1307" s="25"/>
      <c r="J1307" s="25"/>
      <c r="K1307" s="25"/>
      <c r="L1307" s="25"/>
      <c r="M1307" s="25"/>
      <c r="N1307" s="25"/>
      <c r="O1307" s="25"/>
      <c r="P1307" s="25"/>
      <c r="Q1307" s="25"/>
      <c r="R1307" s="25"/>
      <c r="S1307" s="25"/>
      <c r="T1307" s="25"/>
      <c r="U1307" s="25"/>
      <c r="V1307" s="25"/>
      <c r="W1307" s="24"/>
      <c r="X1307" s="25"/>
    </row>
    <row r="1308" spans="1:24" s="1" customFormat="1" x14ac:dyDescent="0.2">
      <c r="A1308" s="1927"/>
      <c r="B1308" s="1926"/>
      <c r="C1308" s="125" t="s">
        <v>32</v>
      </c>
      <c r="D1308" s="1586">
        <f t="shared" si="72"/>
        <v>150</v>
      </c>
      <c r="E1308" s="1084"/>
      <c r="F1308" s="25"/>
      <c r="G1308" s="25"/>
      <c r="H1308" s="25"/>
      <c r="I1308" s="25"/>
      <c r="J1308" s="25"/>
      <c r="K1308" s="25"/>
      <c r="L1308" s="25"/>
      <c r="M1308" s="25"/>
      <c r="N1308" s="25"/>
      <c r="O1308" s="25"/>
      <c r="P1308" s="25"/>
      <c r="Q1308" s="25"/>
      <c r="R1308" s="25"/>
      <c r="S1308" s="25"/>
      <c r="T1308" s="25"/>
      <c r="U1308" s="25"/>
      <c r="V1308" s="25"/>
      <c r="W1308" s="24"/>
      <c r="X1308" s="25"/>
    </row>
    <row r="1309" spans="1:24" s="1" customFormat="1" ht="13.5" thickBot="1" x14ac:dyDescent="0.25">
      <c r="A1309" s="1927"/>
      <c r="B1309" s="1926"/>
      <c r="C1309" s="126" t="s">
        <v>108</v>
      </c>
      <c r="D1309" s="1586" t="str">
        <f t="shared" si="72"/>
        <v>&lt;5.0</v>
      </c>
      <c r="E1309" s="1084"/>
      <c r="F1309" s="25"/>
      <c r="G1309" s="25"/>
      <c r="H1309" s="25"/>
      <c r="I1309" s="25"/>
      <c r="J1309" s="25"/>
      <c r="K1309" s="25"/>
      <c r="L1309" s="25"/>
      <c r="M1309" s="25"/>
      <c r="N1309" s="25"/>
      <c r="O1309" s="25"/>
      <c r="P1309" s="25"/>
      <c r="Q1309" s="25"/>
      <c r="R1309" s="25"/>
      <c r="S1309" s="25"/>
      <c r="T1309" s="25"/>
      <c r="U1309" s="25"/>
      <c r="V1309" s="25"/>
      <c r="W1309" s="24"/>
      <c r="X1309" s="25"/>
    </row>
    <row r="1310" spans="1:24" s="1" customFormat="1" ht="13.5" customHeight="1" x14ac:dyDescent="0.2">
      <c r="A1310" s="1927" t="s">
        <v>183</v>
      </c>
      <c r="B1310" s="1926" t="s">
        <v>213</v>
      </c>
      <c r="C1310" s="117" t="s">
        <v>20</v>
      </c>
      <c r="D1310" s="1585" t="str">
        <f>BV4</f>
        <v>-</v>
      </c>
      <c r="E1310" s="1084"/>
      <c r="F1310" s="25"/>
      <c r="G1310" s="25"/>
      <c r="H1310" s="25"/>
      <c r="I1310" s="25"/>
      <c r="J1310" s="25"/>
      <c r="K1310" s="25"/>
      <c r="L1310" s="25"/>
      <c r="M1310" s="25"/>
      <c r="N1310" s="25"/>
      <c r="O1310" s="25"/>
      <c r="P1310" s="25"/>
      <c r="Q1310" s="25"/>
      <c r="R1310" s="25"/>
      <c r="S1310" s="25"/>
      <c r="T1310" s="25"/>
      <c r="U1310" s="25"/>
      <c r="V1310" s="25"/>
      <c r="W1310" s="24"/>
      <c r="X1310" s="25"/>
    </row>
    <row r="1311" spans="1:24" s="1" customFormat="1" x14ac:dyDescent="0.2">
      <c r="A1311" s="1927"/>
      <c r="B1311" s="1926"/>
      <c r="C1311" s="118" t="s">
        <v>104</v>
      </c>
      <c r="D1311" s="1586" t="str">
        <f t="shared" ref="D1311:D1327" si="73">BV5</f>
        <v>100&lt;</v>
      </c>
      <c r="E1311" s="1084"/>
      <c r="F1311" s="25"/>
      <c r="G1311" s="25"/>
      <c r="H1311" s="25"/>
      <c r="I1311" s="25"/>
      <c r="J1311" s="25"/>
      <c r="K1311" s="25"/>
      <c r="L1311" s="25"/>
      <c r="M1311" s="25"/>
      <c r="N1311" s="25"/>
      <c r="O1311" s="25"/>
      <c r="P1311" s="25"/>
      <c r="Q1311" s="25"/>
      <c r="R1311" s="25"/>
      <c r="S1311" s="25"/>
      <c r="T1311" s="25"/>
      <c r="U1311" s="25"/>
      <c r="V1311" s="25"/>
      <c r="W1311" s="24"/>
      <c r="X1311" s="25"/>
    </row>
    <row r="1312" spans="1:24" s="1" customFormat="1" x14ac:dyDescent="0.2">
      <c r="A1312" s="1927"/>
      <c r="B1312" s="1926"/>
      <c r="C1312" s="119" t="s">
        <v>22</v>
      </c>
      <c r="D1312" s="1586">
        <f t="shared" si="73"/>
        <v>6.7</v>
      </c>
      <c r="E1312" s="1084"/>
      <c r="F1312" s="25"/>
      <c r="G1312" s="25"/>
      <c r="H1312" s="25"/>
      <c r="I1312" s="25"/>
      <c r="J1312" s="25"/>
      <c r="K1312" s="25"/>
      <c r="L1312" s="25"/>
      <c r="M1312" s="25"/>
      <c r="N1312" s="25"/>
      <c r="O1312" s="25"/>
      <c r="P1312" s="25"/>
      <c r="Q1312" s="25"/>
      <c r="R1312" s="25"/>
      <c r="S1312" s="25"/>
      <c r="T1312" s="25"/>
      <c r="U1312" s="25"/>
      <c r="V1312" s="25"/>
      <c r="W1312" s="24"/>
      <c r="X1312" s="25"/>
    </row>
    <row r="1313" spans="1:24" s="1" customFormat="1" x14ac:dyDescent="0.2">
      <c r="A1313" s="1927"/>
      <c r="B1313" s="1926"/>
      <c r="C1313" s="118" t="s">
        <v>23</v>
      </c>
      <c r="D1313" s="1586">
        <f t="shared" si="73"/>
        <v>1.6</v>
      </c>
      <c r="E1313" s="1084"/>
      <c r="F1313" s="25"/>
      <c r="G1313" s="25"/>
      <c r="H1313" s="25"/>
      <c r="I1313" s="25"/>
      <c r="J1313" s="25"/>
      <c r="K1313" s="25"/>
      <c r="L1313" s="25"/>
      <c r="M1313" s="25"/>
      <c r="N1313" s="25"/>
      <c r="O1313" s="25"/>
      <c r="P1313" s="25"/>
      <c r="Q1313" s="25"/>
      <c r="R1313" s="25"/>
      <c r="S1313" s="25"/>
      <c r="T1313" s="25"/>
      <c r="U1313" s="25"/>
      <c r="V1313" s="25"/>
      <c r="W1313" s="24"/>
      <c r="X1313" s="25"/>
    </row>
    <row r="1314" spans="1:24" s="1" customFormat="1" x14ac:dyDescent="0.2">
      <c r="A1314" s="1927"/>
      <c r="B1314" s="1926"/>
      <c r="C1314" s="164" t="s">
        <v>561</v>
      </c>
      <c r="D1314" s="1586">
        <f t="shared" si="73"/>
        <v>0.6</v>
      </c>
      <c r="E1314" s="1084"/>
      <c r="F1314" s="25"/>
      <c r="G1314" s="25"/>
      <c r="H1314" s="25"/>
      <c r="I1314" s="25"/>
      <c r="J1314" s="25"/>
      <c r="K1314" s="25"/>
      <c r="L1314" s="25"/>
      <c r="M1314" s="25"/>
      <c r="N1314" s="25"/>
      <c r="O1314" s="25"/>
      <c r="P1314" s="25"/>
      <c r="Q1314" s="25"/>
      <c r="R1314" s="25"/>
      <c r="S1314" s="25"/>
      <c r="T1314" s="25"/>
      <c r="U1314" s="25"/>
      <c r="V1314" s="25"/>
      <c r="W1314" s="24"/>
      <c r="X1314" s="25"/>
    </row>
    <row r="1315" spans="1:24" s="1" customFormat="1" x14ac:dyDescent="0.2">
      <c r="A1315" s="1927"/>
      <c r="B1315" s="1926"/>
      <c r="C1315" s="164" t="s">
        <v>105</v>
      </c>
      <c r="D1315" s="1586" t="str">
        <f t="shared" si="73"/>
        <v>-</v>
      </c>
      <c r="E1315" s="1084"/>
      <c r="F1315" s="25"/>
      <c r="G1315" s="25"/>
      <c r="H1315" s="25"/>
      <c r="I1315" s="25"/>
      <c r="J1315" s="25"/>
      <c r="K1315" s="25"/>
      <c r="L1315" s="25"/>
      <c r="M1315" s="25"/>
      <c r="N1315" s="25"/>
      <c r="O1315" s="25"/>
      <c r="P1315" s="25"/>
      <c r="Q1315" s="25"/>
      <c r="R1315" s="25"/>
      <c r="S1315" s="25"/>
      <c r="T1315" s="25"/>
      <c r="U1315" s="25"/>
      <c r="V1315" s="25"/>
      <c r="W1315" s="24"/>
      <c r="X1315" s="25"/>
    </row>
    <row r="1316" spans="1:24" s="1" customFormat="1" x14ac:dyDescent="0.2">
      <c r="A1316" s="1927"/>
      <c r="B1316" s="1926"/>
      <c r="C1316" s="118" t="s">
        <v>24</v>
      </c>
      <c r="D1316" s="1586" t="str">
        <f t="shared" si="73"/>
        <v>&lt;1</v>
      </c>
      <c r="E1316" s="1084"/>
      <c r="F1316" s="25"/>
      <c r="G1316" s="25"/>
      <c r="H1316" s="25"/>
      <c r="I1316" s="25"/>
      <c r="J1316" s="25"/>
      <c r="K1316" s="25"/>
      <c r="L1316" s="25"/>
      <c r="M1316" s="25"/>
      <c r="N1316" s="25"/>
      <c r="O1316" s="25"/>
      <c r="P1316" s="25"/>
      <c r="Q1316" s="25"/>
      <c r="R1316" s="25"/>
      <c r="S1316" s="25"/>
      <c r="T1316" s="25"/>
      <c r="U1316" s="25"/>
      <c r="V1316" s="25"/>
      <c r="W1316" s="24"/>
      <c r="X1316" s="25"/>
    </row>
    <row r="1317" spans="1:24" s="1" customFormat="1" x14ac:dyDescent="0.2">
      <c r="A1317" s="1927"/>
      <c r="B1317" s="1926"/>
      <c r="C1317" s="118" t="s">
        <v>25</v>
      </c>
      <c r="D1317" s="1586">
        <f t="shared" si="73"/>
        <v>5.2</v>
      </c>
      <c r="E1317" s="1084"/>
      <c r="F1317" s="25"/>
      <c r="G1317" s="25"/>
      <c r="H1317" s="25"/>
      <c r="I1317" s="25"/>
      <c r="J1317" s="25"/>
      <c r="K1317" s="25"/>
      <c r="L1317" s="25"/>
      <c r="M1317" s="25"/>
      <c r="N1317" s="25"/>
      <c r="O1317" s="25"/>
      <c r="P1317" s="25"/>
      <c r="Q1317" s="25"/>
      <c r="R1317" s="25"/>
      <c r="S1317" s="25"/>
      <c r="T1317" s="25"/>
      <c r="U1317" s="25"/>
      <c r="V1317" s="25"/>
      <c r="W1317" s="24"/>
      <c r="X1317" s="25"/>
    </row>
    <row r="1318" spans="1:24" s="1" customFormat="1" x14ac:dyDescent="0.2">
      <c r="A1318" s="1927"/>
      <c r="B1318" s="1926"/>
      <c r="C1318" s="120" t="s">
        <v>26</v>
      </c>
      <c r="D1318" s="1586" t="str">
        <f t="shared" si="73"/>
        <v>-</v>
      </c>
      <c r="E1318" s="1084"/>
      <c r="F1318" s="25"/>
      <c r="G1318" s="25"/>
      <c r="H1318" s="25"/>
      <c r="I1318" s="25"/>
      <c r="J1318" s="25"/>
      <c r="K1318" s="25"/>
      <c r="L1318" s="25"/>
      <c r="M1318" s="25"/>
      <c r="N1318" s="25"/>
      <c r="O1318" s="25"/>
      <c r="P1318" s="25"/>
      <c r="Q1318" s="25"/>
      <c r="R1318" s="25"/>
      <c r="S1318" s="25"/>
      <c r="T1318" s="25"/>
      <c r="U1318" s="25"/>
      <c r="V1318" s="25"/>
      <c r="W1318" s="24"/>
      <c r="X1318" s="25"/>
    </row>
    <row r="1319" spans="1:24" s="1" customFormat="1" x14ac:dyDescent="0.2">
      <c r="A1319" s="1927"/>
      <c r="B1319" s="1926"/>
      <c r="C1319" s="121" t="s">
        <v>27</v>
      </c>
      <c r="D1319" s="1586">
        <f t="shared" si="73"/>
        <v>8.9</v>
      </c>
      <c r="E1319" s="1084"/>
      <c r="F1319" s="25"/>
      <c r="G1319" s="25"/>
      <c r="H1319" s="25"/>
      <c r="I1319" s="25"/>
      <c r="J1319" s="25"/>
      <c r="K1319" s="25"/>
      <c r="L1319" s="25"/>
      <c r="M1319" s="25"/>
      <c r="N1319" s="25"/>
      <c r="O1319" s="25"/>
      <c r="P1319" s="25"/>
      <c r="Q1319" s="25"/>
      <c r="R1319" s="25"/>
      <c r="S1319" s="25"/>
      <c r="T1319" s="25"/>
      <c r="U1319" s="25"/>
      <c r="V1319" s="25"/>
      <c r="W1319" s="24"/>
      <c r="X1319" s="25"/>
    </row>
    <row r="1320" spans="1:24" s="1" customFormat="1" x14ac:dyDescent="0.2">
      <c r="A1320" s="1927"/>
      <c r="B1320" s="1926"/>
      <c r="C1320" s="122" t="s">
        <v>28</v>
      </c>
      <c r="D1320" s="1586">
        <f t="shared" si="73"/>
        <v>0.9</v>
      </c>
      <c r="E1320" s="1084"/>
      <c r="F1320" s="25"/>
      <c r="G1320" s="25"/>
      <c r="H1320" s="25"/>
      <c r="I1320" s="25"/>
      <c r="J1320" s="25"/>
      <c r="K1320" s="25"/>
      <c r="L1320" s="25"/>
      <c r="M1320" s="25"/>
      <c r="N1320" s="25"/>
      <c r="O1320" s="25"/>
      <c r="P1320" s="25"/>
      <c r="Q1320" s="25"/>
      <c r="R1320" s="25"/>
      <c r="S1320" s="25"/>
      <c r="T1320" s="25"/>
      <c r="U1320" s="25"/>
      <c r="V1320" s="25"/>
      <c r="W1320" s="24"/>
      <c r="X1320" s="25"/>
    </row>
    <row r="1321" spans="1:24" s="1" customFormat="1" x14ac:dyDescent="0.2">
      <c r="A1321" s="1927"/>
      <c r="B1321" s="1926"/>
      <c r="C1321" s="122" t="s">
        <v>106</v>
      </c>
      <c r="D1321" s="1586">
        <f t="shared" si="73"/>
        <v>1.6</v>
      </c>
      <c r="E1321" s="1084"/>
      <c r="F1321" s="25"/>
      <c r="G1321" s="25"/>
      <c r="H1321" s="25"/>
      <c r="I1321" s="25"/>
      <c r="J1321" s="25"/>
      <c r="K1321" s="25"/>
      <c r="L1321" s="25"/>
      <c r="M1321" s="25"/>
      <c r="N1321" s="25"/>
      <c r="O1321" s="25"/>
      <c r="P1321" s="25"/>
      <c r="Q1321" s="25"/>
      <c r="R1321" s="25"/>
      <c r="S1321" s="25"/>
      <c r="T1321" s="25"/>
      <c r="U1321" s="25"/>
      <c r="V1321" s="25"/>
      <c r="W1321" s="24"/>
      <c r="X1321" s="25"/>
    </row>
    <row r="1322" spans="1:24" s="1" customFormat="1" x14ac:dyDescent="0.2">
      <c r="A1322" s="1927"/>
      <c r="B1322" s="1926"/>
      <c r="C1322" s="122" t="s">
        <v>29</v>
      </c>
      <c r="D1322" s="1586" t="str">
        <f t="shared" si="73"/>
        <v>&lt;0.1</v>
      </c>
      <c r="E1322" s="1084"/>
      <c r="F1322" s="25"/>
      <c r="G1322" s="25"/>
      <c r="H1322" s="25"/>
      <c r="I1322" s="25"/>
      <c r="J1322" s="25"/>
      <c r="K1322" s="25"/>
      <c r="L1322" s="25"/>
      <c r="M1322" s="25"/>
      <c r="N1322" s="25"/>
      <c r="O1322" s="25"/>
      <c r="P1322" s="25"/>
      <c r="Q1322" s="25"/>
      <c r="R1322" s="25"/>
      <c r="S1322" s="25"/>
      <c r="T1322" s="25"/>
      <c r="U1322" s="25"/>
      <c r="V1322" s="25"/>
      <c r="W1322" s="24"/>
      <c r="X1322" s="25"/>
    </row>
    <row r="1323" spans="1:24" s="1" customFormat="1" x14ac:dyDescent="0.2">
      <c r="A1323" s="1927"/>
      <c r="B1323" s="1926"/>
      <c r="C1323" s="123" t="s">
        <v>30</v>
      </c>
      <c r="D1323" s="1586">
        <f t="shared" si="73"/>
        <v>6.4</v>
      </c>
      <c r="E1323" s="1084"/>
      <c r="F1323" s="25"/>
      <c r="G1323" s="25"/>
      <c r="H1323" s="25"/>
      <c r="I1323" s="25"/>
      <c r="J1323" s="25"/>
      <c r="K1323" s="25"/>
      <c r="L1323" s="25"/>
      <c r="M1323" s="25"/>
      <c r="N1323" s="25"/>
      <c r="O1323" s="25"/>
      <c r="P1323" s="25"/>
      <c r="Q1323" s="25"/>
      <c r="R1323" s="25"/>
      <c r="S1323" s="25"/>
      <c r="T1323" s="25"/>
      <c r="U1323" s="25"/>
      <c r="V1323" s="25"/>
      <c r="W1323" s="24"/>
      <c r="X1323" s="25"/>
    </row>
    <row r="1324" spans="1:24" s="1" customFormat="1" x14ac:dyDescent="0.2">
      <c r="A1324" s="1927"/>
      <c r="B1324" s="1926"/>
      <c r="C1324" s="124" t="s">
        <v>31</v>
      </c>
      <c r="D1324" s="1586">
        <f t="shared" si="73"/>
        <v>0.8</v>
      </c>
      <c r="E1324" s="1084"/>
      <c r="F1324" s="25"/>
      <c r="G1324" s="25"/>
      <c r="H1324" s="25"/>
      <c r="I1324" s="25"/>
      <c r="J1324" s="25"/>
      <c r="K1324" s="25"/>
      <c r="L1324" s="25"/>
      <c r="M1324" s="25"/>
      <c r="N1324" s="25"/>
      <c r="O1324" s="25"/>
      <c r="P1324" s="25"/>
      <c r="Q1324" s="25"/>
      <c r="R1324" s="25"/>
      <c r="S1324" s="25"/>
      <c r="T1324" s="25"/>
      <c r="U1324" s="25"/>
      <c r="V1324" s="25"/>
      <c r="W1324" s="24"/>
      <c r="X1324" s="25"/>
    </row>
    <row r="1325" spans="1:24" s="1" customFormat="1" x14ac:dyDescent="0.2">
      <c r="A1325" s="1927"/>
      <c r="B1325" s="1926"/>
      <c r="C1325" s="123" t="s">
        <v>107</v>
      </c>
      <c r="D1325" s="1586">
        <f t="shared" si="73"/>
        <v>0.71</v>
      </c>
      <c r="E1325" s="1084"/>
      <c r="F1325" s="25"/>
      <c r="G1325" s="25"/>
      <c r="H1325" s="25"/>
      <c r="I1325" s="25"/>
      <c r="J1325" s="25"/>
      <c r="K1325" s="25"/>
      <c r="L1325" s="25"/>
      <c r="M1325" s="25"/>
      <c r="N1325" s="25"/>
      <c r="O1325" s="25"/>
      <c r="P1325" s="25"/>
      <c r="Q1325" s="25"/>
      <c r="R1325" s="25"/>
      <c r="S1325" s="25"/>
      <c r="T1325" s="25"/>
      <c r="U1325" s="25"/>
      <c r="V1325" s="25"/>
      <c r="W1325" s="24"/>
      <c r="X1325" s="25"/>
    </row>
    <row r="1326" spans="1:24" s="1" customFormat="1" x14ac:dyDescent="0.2">
      <c r="A1326" s="1927"/>
      <c r="B1326" s="1926"/>
      <c r="C1326" s="125" t="s">
        <v>32</v>
      </c>
      <c r="D1326" s="1586" t="str">
        <f t="shared" si="73"/>
        <v>-</v>
      </c>
      <c r="E1326" s="1084"/>
      <c r="F1326" s="25"/>
      <c r="G1326" s="25"/>
      <c r="H1326" s="25"/>
      <c r="I1326" s="25"/>
      <c r="J1326" s="25"/>
      <c r="K1326" s="25"/>
      <c r="L1326" s="25"/>
      <c r="M1326" s="25"/>
      <c r="N1326" s="25"/>
      <c r="O1326" s="25"/>
      <c r="P1326" s="25"/>
      <c r="Q1326" s="25"/>
      <c r="R1326" s="25"/>
      <c r="S1326" s="25"/>
      <c r="T1326" s="25"/>
      <c r="U1326" s="25"/>
      <c r="V1326" s="25"/>
      <c r="W1326" s="24"/>
      <c r="X1326" s="25"/>
    </row>
    <row r="1327" spans="1:24" s="1" customFormat="1" ht="13.5" thickBot="1" x14ac:dyDescent="0.25">
      <c r="A1327" s="1927"/>
      <c r="B1327" s="1926"/>
      <c r="C1327" s="126" t="s">
        <v>108</v>
      </c>
      <c r="D1327" s="1586" t="str">
        <f t="shared" si="73"/>
        <v>-</v>
      </c>
      <c r="E1327" s="1084"/>
      <c r="F1327" s="25"/>
      <c r="G1327" s="25"/>
      <c r="H1327" s="25"/>
      <c r="I1327" s="25"/>
      <c r="J1327" s="25"/>
      <c r="K1327" s="25"/>
      <c r="L1327" s="25"/>
      <c r="M1327" s="25"/>
      <c r="N1327" s="25"/>
      <c r="O1327" s="25"/>
      <c r="P1327" s="25"/>
      <c r="Q1327" s="25"/>
      <c r="R1327" s="25"/>
      <c r="S1327" s="25"/>
      <c r="T1327" s="25"/>
      <c r="U1327" s="25"/>
      <c r="V1327" s="25"/>
      <c r="W1327" s="24"/>
      <c r="X1327" s="25"/>
    </row>
    <row r="1328" spans="1:24" s="1" customFormat="1" ht="13.5" customHeight="1" x14ac:dyDescent="0.2">
      <c r="A1328" s="1927" t="s">
        <v>183</v>
      </c>
      <c r="B1328" s="1926" t="s">
        <v>203</v>
      </c>
      <c r="C1328" s="117" t="s">
        <v>20</v>
      </c>
      <c r="D1328" s="1585" t="str">
        <f>BW4</f>
        <v>-</v>
      </c>
      <c r="E1328" s="1084"/>
      <c r="F1328" s="25"/>
      <c r="G1328" s="25"/>
      <c r="H1328" s="25"/>
      <c r="I1328" s="25"/>
      <c r="J1328" s="25"/>
      <c r="K1328" s="25"/>
      <c r="L1328" s="25"/>
      <c r="M1328" s="25"/>
      <c r="N1328" s="25"/>
      <c r="O1328" s="25"/>
      <c r="P1328" s="25"/>
      <c r="Q1328" s="25"/>
      <c r="R1328" s="25"/>
      <c r="S1328" s="25"/>
      <c r="T1328" s="25"/>
      <c r="U1328" s="25"/>
      <c r="V1328" s="25"/>
      <c r="W1328" s="24"/>
      <c r="X1328" s="25"/>
    </row>
    <row r="1329" spans="1:24" s="1" customFormat="1" x14ac:dyDescent="0.2">
      <c r="A1329" s="1927"/>
      <c r="B1329" s="1926"/>
      <c r="C1329" s="118" t="s">
        <v>104</v>
      </c>
      <c r="D1329" s="1586" t="str">
        <f t="shared" ref="D1329:D1345" si="74">BW5</f>
        <v>-</v>
      </c>
      <c r="E1329" s="1084"/>
      <c r="F1329" s="25"/>
      <c r="G1329" s="25"/>
      <c r="H1329" s="25"/>
      <c r="I1329" s="25"/>
      <c r="J1329" s="25"/>
      <c r="K1329" s="25"/>
      <c r="L1329" s="25"/>
      <c r="M1329" s="25"/>
      <c r="N1329" s="25"/>
      <c r="O1329" s="25"/>
      <c r="P1329" s="25"/>
      <c r="Q1329" s="25"/>
      <c r="R1329" s="25"/>
      <c r="S1329" s="25"/>
      <c r="T1329" s="25"/>
      <c r="U1329" s="25"/>
      <c r="V1329" s="25"/>
      <c r="W1329" s="24"/>
      <c r="X1329" s="25"/>
    </row>
    <row r="1330" spans="1:24" s="1" customFormat="1" x14ac:dyDescent="0.2">
      <c r="A1330" s="1927"/>
      <c r="B1330" s="1926"/>
      <c r="C1330" s="119" t="s">
        <v>22</v>
      </c>
      <c r="D1330" s="1586" t="str">
        <f t="shared" si="74"/>
        <v>-</v>
      </c>
      <c r="E1330" s="1084"/>
      <c r="F1330" s="25"/>
      <c r="G1330" s="25"/>
      <c r="H1330" s="25"/>
      <c r="I1330" s="25"/>
      <c r="J1330" s="25"/>
      <c r="K1330" s="25"/>
      <c r="L1330" s="25"/>
      <c r="M1330" s="25"/>
      <c r="N1330" s="25"/>
      <c r="O1330" s="25"/>
      <c r="P1330" s="25"/>
      <c r="Q1330" s="25"/>
      <c r="R1330" s="25"/>
      <c r="S1330" s="25"/>
      <c r="T1330" s="25"/>
      <c r="U1330" s="25"/>
      <c r="V1330" s="25"/>
      <c r="W1330" s="24"/>
      <c r="X1330" s="25"/>
    </row>
    <row r="1331" spans="1:24" s="1" customFormat="1" x14ac:dyDescent="0.2">
      <c r="A1331" s="1927"/>
      <c r="B1331" s="1926"/>
      <c r="C1331" s="118" t="s">
        <v>23</v>
      </c>
      <c r="D1331" s="1586" t="str">
        <f t="shared" si="74"/>
        <v>-</v>
      </c>
      <c r="E1331" s="1084"/>
      <c r="F1331" s="25"/>
      <c r="G1331" s="25"/>
      <c r="H1331" s="25"/>
      <c r="I1331" s="25"/>
      <c r="J1331" s="25"/>
      <c r="K1331" s="25"/>
      <c r="L1331" s="25"/>
      <c r="M1331" s="25"/>
      <c r="N1331" s="25"/>
      <c r="O1331" s="25"/>
      <c r="P1331" s="25"/>
      <c r="Q1331" s="25"/>
      <c r="R1331" s="25"/>
      <c r="S1331" s="25"/>
      <c r="T1331" s="25"/>
      <c r="U1331" s="25"/>
      <c r="V1331" s="25"/>
      <c r="W1331" s="24"/>
      <c r="X1331" s="25"/>
    </row>
    <row r="1332" spans="1:24" s="1" customFormat="1" x14ac:dyDescent="0.2">
      <c r="A1332" s="1927"/>
      <c r="B1332" s="1926"/>
      <c r="C1332" s="164" t="s">
        <v>561</v>
      </c>
      <c r="D1332" s="1586" t="str">
        <f t="shared" si="74"/>
        <v>-</v>
      </c>
      <c r="E1332" s="1084"/>
      <c r="F1332" s="25"/>
      <c r="G1332" s="25"/>
      <c r="H1332" s="25"/>
      <c r="I1332" s="25"/>
      <c r="J1332" s="25"/>
      <c r="K1332" s="25"/>
      <c r="L1332" s="25"/>
      <c r="M1332" s="25"/>
      <c r="N1332" s="25"/>
      <c r="O1332" s="25"/>
      <c r="P1332" s="25"/>
      <c r="Q1332" s="25"/>
      <c r="R1332" s="25"/>
      <c r="S1332" s="25"/>
      <c r="T1332" s="25"/>
      <c r="U1332" s="25"/>
      <c r="V1332" s="25"/>
      <c r="W1332" s="24"/>
      <c r="X1332" s="25"/>
    </row>
    <row r="1333" spans="1:24" s="1" customFormat="1" x14ac:dyDescent="0.2">
      <c r="A1333" s="1927"/>
      <c r="B1333" s="1926"/>
      <c r="C1333" s="164" t="s">
        <v>105</v>
      </c>
      <c r="D1333" s="1586" t="str">
        <f t="shared" si="74"/>
        <v>-</v>
      </c>
      <c r="E1333" s="1084"/>
      <c r="F1333" s="25"/>
      <c r="G1333" s="25"/>
      <c r="H1333" s="25"/>
      <c r="I1333" s="25"/>
      <c r="J1333" s="25"/>
      <c r="K1333" s="25"/>
      <c r="L1333" s="25"/>
      <c r="M1333" s="25"/>
      <c r="N1333" s="25"/>
      <c r="O1333" s="25"/>
      <c r="P1333" s="25"/>
      <c r="Q1333" s="25"/>
      <c r="R1333" s="25"/>
      <c r="S1333" s="25"/>
      <c r="T1333" s="25"/>
      <c r="U1333" s="25"/>
      <c r="V1333" s="25"/>
      <c r="W1333" s="24"/>
      <c r="X1333" s="25"/>
    </row>
    <row r="1334" spans="1:24" s="1" customFormat="1" x14ac:dyDescent="0.2">
      <c r="A1334" s="1927"/>
      <c r="B1334" s="1926"/>
      <c r="C1334" s="118" t="s">
        <v>24</v>
      </c>
      <c r="D1334" s="1586" t="str">
        <f t="shared" si="74"/>
        <v>-</v>
      </c>
      <c r="E1334" s="1084"/>
      <c r="F1334" s="25"/>
      <c r="G1334" s="25"/>
      <c r="H1334" s="25"/>
      <c r="I1334" s="25"/>
      <c r="J1334" s="25"/>
      <c r="K1334" s="25"/>
      <c r="L1334" s="25"/>
      <c r="M1334" s="25"/>
      <c r="N1334" s="25"/>
      <c r="O1334" s="25"/>
      <c r="P1334" s="25"/>
      <c r="Q1334" s="25"/>
      <c r="R1334" s="25"/>
      <c r="S1334" s="25"/>
      <c r="T1334" s="25"/>
      <c r="U1334" s="25"/>
      <c r="V1334" s="25"/>
      <c r="W1334" s="24"/>
      <c r="X1334" s="25"/>
    </row>
    <row r="1335" spans="1:24" s="1" customFormat="1" x14ac:dyDescent="0.2">
      <c r="A1335" s="1927"/>
      <c r="B1335" s="1926"/>
      <c r="C1335" s="118" t="s">
        <v>25</v>
      </c>
      <c r="D1335" s="1586" t="str">
        <f t="shared" si="74"/>
        <v>-</v>
      </c>
      <c r="E1335" s="1084"/>
      <c r="F1335" s="25"/>
      <c r="G1335" s="25"/>
      <c r="H1335" s="25"/>
      <c r="I1335" s="25"/>
      <c r="J1335" s="25"/>
      <c r="K1335" s="25"/>
      <c r="L1335" s="25"/>
      <c r="M1335" s="25"/>
      <c r="N1335" s="25"/>
      <c r="O1335" s="25"/>
      <c r="P1335" s="25"/>
      <c r="Q1335" s="25"/>
      <c r="R1335" s="25"/>
      <c r="S1335" s="25"/>
      <c r="T1335" s="25"/>
      <c r="U1335" s="25"/>
      <c r="V1335" s="25"/>
      <c r="W1335" s="24"/>
      <c r="X1335" s="25"/>
    </row>
    <row r="1336" spans="1:24" s="1" customFormat="1" x14ac:dyDescent="0.2">
      <c r="A1336" s="1927"/>
      <c r="B1336" s="1926"/>
      <c r="C1336" s="120" t="s">
        <v>26</v>
      </c>
      <c r="D1336" s="1586" t="str">
        <f t="shared" si="74"/>
        <v>-</v>
      </c>
      <c r="E1336" s="1084"/>
      <c r="F1336" s="25"/>
      <c r="G1336" s="25"/>
      <c r="H1336" s="25"/>
      <c r="I1336" s="25"/>
      <c r="J1336" s="25"/>
      <c r="K1336" s="25"/>
      <c r="L1336" s="25"/>
      <c r="M1336" s="25"/>
      <c r="N1336" s="25"/>
      <c r="O1336" s="25"/>
      <c r="P1336" s="25"/>
      <c r="Q1336" s="25"/>
      <c r="R1336" s="25"/>
      <c r="S1336" s="25"/>
      <c r="T1336" s="25"/>
      <c r="U1336" s="25"/>
      <c r="V1336" s="25"/>
      <c r="W1336" s="24"/>
      <c r="X1336" s="25"/>
    </row>
    <row r="1337" spans="1:24" s="1" customFormat="1" x14ac:dyDescent="0.2">
      <c r="A1337" s="1927"/>
      <c r="B1337" s="1926"/>
      <c r="C1337" s="121" t="s">
        <v>27</v>
      </c>
      <c r="D1337" s="1586" t="str">
        <f t="shared" si="74"/>
        <v>-</v>
      </c>
      <c r="E1337" s="1084"/>
      <c r="F1337" s="25"/>
      <c r="G1337" s="25"/>
      <c r="H1337" s="25"/>
      <c r="I1337" s="25"/>
      <c r="J1337" s="25"/>
      <c r="K1337" s="25"/>
      <c r="L1337" s="25"/>
      <c r="M1337" s="25"/>
      <c r="N1337" s="25"/>
      <c r="O1337" s="25"/>
      <c r="P1337" s="25"/>
      <c r="Q1337" s="25"/>
      <c r="R1337" s="25"/>
      <c r="S1337" s="25"/>
      <c r="T1337" s="25"/>
      <c r="U1337" s="25"/>
      <c r="V1337" s="25"/>
      <c r="W1337" s="24"/>
      <c r="X1337" s="25"/>
    </row>
    <row r="1338" spans="1:24" s="1" customFormat="1" x14ac:dyDescent="0.2">
      <c r="A1338" s="1927"/>
      <c r="B1338" s="1926"/>
      <c r="C1338" s="122" t="s">
        <v>28</v>
      </c>
      <c r="D1338" s="1586" t="str">
        <f t="shared" si="74"/>
        <v>-</v>
      </c>
      <c r="E1338" s="1084"/>
      <c r="F1338" s="25"/>
      <c r="G1338" s="25"/>
      <c r="H1338" s="25"/>
      <c r="I1338" s="25"/>
      <c r="J1338" s="25"/>
      <c r="K1338" s="25"/>
      <c r="L1338" s="25"/>
      <c r="M1338" s="25"/>
      <c r="N1338" s="25"/>
      <c r="O1338" s="25"/>
      <c r="P1338" s="25"/>
      <c r="Q1338" s="25"/>
      <c r="R1338" s="25"/>
      <c r="S1338" s="25"/>
      <c r="T1338" s="25"/>
      <c r="U1338" s="25"/>
      <c r="V1338" s="25"/>
      <c r="W1338" s="24"/>
      <c r="X1338" s="25"/>
    </row>
    <row r="1339" spans="1:24" s="1" customFormat="1" x14ac:dyDescent="0.2">
      <c r="A1339" s="1927"/>
      <c r="B1339" s="1926"/>
      <c r="C1339" s="122" t="s">
        <v>106</v>
      </c>
      <c r="D1339" s="1586" t="str">
        <f t="shared" si="74"/>
        <v>-</v>
      </c>
      <c r="E1339" s="1084"/>
      <c r="F1339" s="25"/>
      <c r="G1339" s="25"/>
      <c r="H1339" s="25"/>
      <c r="I1339" s="25"/>
      <c r="J1339" s="25"/>
      <c r="K1339" s="25"/>
      <c r="L1339" s="25"/>
      <c r="M1339" s="25"/>
      <c r="N1339" s="25"/>
      <c r="O1339" s="25"/>
      <c r="P1339" s="25"/>
      <c r="Q1339" s="25"/>
      <c r="R1339" s="25"/>
      <c r="S1339" s="25"/>
      <c r="T1339" s="25"/>
      <c r="U1339" s="25"/>
      <c r="V1339" s="25"/>
      <c r="W1339" s="24"/>
      <c r="X1339" s="25"/>
    </row>
    <row r="1340" spans="1:24" s="1" customFormat="1" x14ac:dyDescent="0.2">
      <c r="A1340" s="1927"/>
      <c r="B1340" s="1926"/>
      <c r="C1340" s="122" t="s">
        <v>29</v>
      </c>
      <c r="D1340" s="1586" t="str">
        <f t="shared" si="74"/>
        <v>-</v>
      </c>
      <c r="E1340" s="1084"/>
      <c r="F1340" s="25"/>
      <c r="G1340" s="25"/>
      <c r="H1340" s="25"/>
      <c r="I1340" s="25"/>
      <c r="J1340" s="25"/>
      <c r="K1340" s="25"/>
      <c r="L1340" s="25"/>
      <c r="M1340" s="25"/>
      <c r="N1340" s="25"/>
      <c r="O1340" s="25"/>
      <c r="P1340" s="25"/>
      <c r="Q1340" s="25"/>
      <c r="R1340" s="25"/>
      <c r="S1340" s="25"/>
      <c r="T1340" s="25"/>
      <c r="U1340" s="25"/>
      <c r="V1340" s="25"/>
      <c r="W1340" s="24"/>
      <c r="X1340" s="25"/>
    </row>
    <row r="1341" spans="1:24" s="1" customFormat="1" x14ac:dyDescent="0.2">
      <c r="A1341" s="1927"/>
      <c r="B1341" s="1926"/>
      <c r="C1341" s="123" t="s">
        <v>30</v>
      </c>
      <c r="D1341" s="1586" t="str">
        <f t="shared" si="74"/>
        <v>-</v>
      </c>
      <c r="E1341" s="1084"/>
      <c r="F1341" s="25"/>
      <c r="G1341" s="25"/>
      <c r="H1341" s="25"/>
      <c r="I1341" s="25"/>
      <c r="J1341" s="25"/>
      <c r="K1341" s="25"/>
      <c r="L1341" s="25"/>
      <c r="M1341" s="25"/>
      <c r="N1341" s="25"/>
      <c r="O1341" s="25"/>
      <c r="P1341" s="25"/>
      <c r="Q1341" s="25"/>
      <c r="R1341" s="25"/>
      <c r="S1341" s="25"/>
      <c r="T1341" s="25"/>
      <c r="U1341" s="25"/>
      <c r="V1341" s="25"/>
      <c r="W1341" s="24"/>
      <c r="X1341" s="25"/>
    </row>
    <row r="1342" spans="1:24" s="1" customFormat="1" x14ac:dyDescent="0.2">
      <c r="A1342" s="1927"/>
      <c r="B1342" s="1926"/>
      <c r="C1342" s="124" t="s">
        <v>31</v>
      </c>
      <c r="D1342" s="1586" t="str">
        <f t="shared" si="74"/>
        <v>-</v>
      </c>
      <c r="E1342" s="1084"/>
      <c r="F1342" s="25"/>
      <c r="G1342" s="25"/>
      <c r="H1342" s="25"/>
      <c r="I1342" s="25"/>
      <c r="J1342" s="25"/>
      <c r="K1342" s="25"/>
      <c r="L1342" s="25"/>
      <c r="M1342" s="25"/>
      <c r="N1342" s="25"/>
      <c r="O1342" s="25"/>
      <c r="P1342" s="25"/>
      <c r="Q1342" s="25"/>
      <c r="R1342" s="25"/>
      <c r="S1342" s="25"/>
      <c r="T1342" s="25"/>
      <c r="U1342" s="25"/>
      <c r="V1342" s="25"/>
      <c r="W1342" s="24"/>
      <c r="X1342" s="25"/>
    </row>
    <row r="1343" spans="1:24" s="1" customFormat="1" x14ac:dyDescent="0.2">
      <c r="A1343" s="1927"/>
      <c r="B1343" s="1926"/>
      <c r="C1343" s="123" t="s">
        <v>107</v>
      </c>
      <c r="D1343" s="1586" t="str">
        <f t="shared" si="74"/>
        <v>-</v>
      </c>
      <c r="E1343" s="1084"/>
      <c r="F1343" s="25"/>
      <c r="G1343" s="25"/>
      <c r="H1343" s="25"/>
      <c r="I1343" s="25"/>
      <c r="J1343" s="25"/>
      <c r="K1343" s="25"/>
      <c r="L1343" s="25"/>
      <c r="M1343" s="25"/>
      <c r="N1343" s="25"/>
      <c r="O1343" s="25"/>
      <c r="P1343" s="25"/>
      <c r="Q1343" s="25"/>
      <c r="R1343" s="25"/>
      <c r="S1343" s="25"/>
      <c r="T1343" s="25"/>
      <c r="U1343" s="25"/>
      <c r="V1343" s="25"/>
      <c r="W1343" s="24"/>
      <c r="X1343" s="25"/>
    </row>
    <row r="1344" spans="1:24" s="1" customFormat="1" x14ac:dyDescent="0.2">
      <c r="A1344" s="1927"/>
      <c r="B1344" s="1926"/>
      <c r="C1344" s="125" t="s">
        <v>32</v>
      </c>
      <c r="D1344" s="1586" t="str">
        <f t="shared" si="74"/>
        <v>-</v>
      </c>
      <c r="E1344" s="1084"/>
      <c r="F1344" s="25"/>
      <c r="G1344" s="25"/>
      <c r="H1344" s="25"/>
      <c r="I1344" s="25"/>
      <c r="J1344" s="25"/>
      <c r="K1344" s="25"/>
      <c r="L1344" s="25"/>
      <c r="M1344" s="25"/>
      <c r="N1344" s="25"/>
      <c r="O1344" s="25"/>
      <c r="P1344" s="25"/>
      <c r="Q1344" s="25"/>
      <c r="R1344" s="25"/>
      <c r="S1344" s="25"/>
      <c r="T1344" s="25"/>
      <c r="U1344" s="25"/>
      <c r="V1344" s="25"/>
      <c r="W1344" s="24"/>
      <c r="X1344" s="25"/>
    </row>
    <row r="1345" spans="1:24" s="1" customFormat="1" ht="13.5" thickBot="1" x14ac:dyDescent="0.25">
      <c r="A1345" s="1927"/>
      <c r="B1345" s="1926"/>
      <c r="C1345" s="126" t="s">
        <v>108</v>
      </c>
      <c r="D1345" s="1586" t="str">
        <f t="shared" si="74"/>
        <v>-</v>
      </c>
      <c r="E1345" s="1084"/>
      <c r="F1345" s="25"/>
      <c r="G1345" s="25"/>
      <c r="H1345" s="25"/>
      <c r="I1345" s="25"/>
      <c r="J1345" s="25"/>
      <c r="K1345" s="25"/>
      <c r="L1345" s="25"/>
      <c r="M1345" s="25"/>
      <c r="N1345" s="25"/>
      <c r="O1345" s="25"/>
      <c r="P1345" s="25"/>
      <c r="Q1345" s="25"/>
      <c r="R1345" s="25"/>
      <c r="S1345" s="25"/>
      <c r="T1345" s="25"/>
      <c r="U1345" s="25"/>
      <c r="V1345" s="25"/>
      <c r="W1345" s="24"/>
      <c r="X1345" s="25"/>
    </row>
    <row r="1346" spans="1:24" s="1" customFormat="1" ht="13.5" customHeight="1" x14ac:dyDescent="0.2">
      <c r="A1346" s="1927" t="s">
        <v>183</v>
      </c>
      <c r="B1346" s="1926" t="s">
        <v>204</v>
      </c>
      <c r="C1346" s="117" t="s">
        <v>20</v>
      </c>
      <c r="D1346" s="1585">
        <f>BX4</f>
        <v>25.5</v>
      </c>
      <c r="E1346" s="1084"/>
      <c r="F1346" s="25"/>
      <c r="G1346" s="25"/>
      <c r="H1346" s="25"/>
      <c r="I1346" s="25"/>
      <c r="J1346" s="25"/>
      <c r="K1346" s="25"/>
      <c r="L1346" s="25"/>
      <c r="M1346" s="25"/>
      <c r="N1346" s="25"/>
      <c r="O1346" s="25"/>
      <c r="P1346" s="25"/>
      <c r="Q1346" s="25"/>
      <c r="R1346" s="25"/>
      <c r="S1346" s="25"/>
      <c r="T1346" s="25"/>
      <c r="U1346" s="25"/>
      <c r="V1346" s="25"/>
      <c r="W1346" s="24"/>
      <c r="X1346" s="25"/>
    </row>
    <row r="1347" spans="1:24" s="1" customFormat="1" x14ac:dyDescent="0.2">
      <c r="A1347" s="1927"/>
      <c r="B1347" s="1926"/>
      <c r="C1347" s="118" t="s">
        <v>104</v>
      </c>
      <c r="D1347" s="1586" t="str">
        <f t="shared" ref="D1347:D1363" si="75">BX5</f>
        <v>100&lt;</v>
      </c>
      <c r="E1347" s="1084"/>
      <c r="F1347" s="25"/>
      <c r="G1347" s="25"/>
      <c r="H1347" s="25"/>
      <c r="I1347" s="25"/>
      <c r="J1347" s="25"/>
      <c r="K1347" s="25"/>
      <c r="L1347" s="25"/>
      <c r="M1347" s="25"/>
      <c r="N1347" s="25"/>
      <c r="O1347" s="25"/>
      <c r="P1347" s="25"/>
      <c r="Q1347" s="25"/>
      <c r="R1347" s="25"/>
      <c r="S1347" s="25"/>
      <c r="T1347" s="25"/>
      <c r="U1347" s="25"/>
      <c r="V1347" s="25"/>
      <c r="W1347" s="24"/>
      <c r="X1347" s="25"/>
    </row>
    <row r="1348" spans="1:24" s="1" customFormat="1" x14ac:dyDescent="0.2">
      <c r="A1348" s="1927"/>
      <c r="B1348" s="1926"/>
      <c r="C1348" s="119" t="s">
        <v>22</v>
      </c>
      <c r="D1348" s="1586">
        <f t="shared" si="75"/>
        <v>6.6</v>
      </c>
      <c r="E1348" s="1084"/>
      <c r="F1348" s="25"/>
      <c r="G1348" s="25"/>
      <c r="H1348" s="25"/>
      <c r="I1348" s="25"/>
      <c r="J1348" s="25"/>
      <c r="K1348" s="25"/>
      <c r="L1348" s="25"/>
      <c r="M1348" s="25"/>
      <c r="N1348" s="25"/>
      <c r="O1348" s="25"/>
      <c r="P1348" s="25"/>
      <c r="Q1348" s="25"/>
      <c r="R1348" s="25"/>
      <c r="S1348" s="25"/>
      <c r="T1348" s="25"/>
      <c r="U1348" s="25"/>
      <c r="V1348" s="25"/>
      <c r="W1348" s="24"/>
      <c r="X1348" s="25"/>
    </row>
    <row r="1349" spans="1:24" s="1" customFormat="1" x14ac:dyDescent="0.2">
      <c r="A1349" s="1927"/>
      <c r="B1349" s="1926"/>
      <c r="C1349" s="118" t="s">
        <v>23</v>
      </c>
      <c r="D1349" s="1586">
        <f t="shared" si="75"/>
        <v>3.7</v>
      </c>
      <c r="E1349" s="1084"/>
      <c r="F1349" s="25"/>
      <c r="G1349" s="25"/>
      <c r="H1349" s="25"/>
      <c r="I1349" s="25"/>
      <c r="J1349" s="25"/>
      <c r="K1349" s="25"/>
      <c r="L1349" s="25"/>
      <c r="M1349" s="25"/>
      <c r="N1349" s="25"/>
      <c r="O1349" s="25"/>
      <c r="P1349" s="25"/>
      <c r="Q1349" s="25"/>
      <c r="R1349" s="25"/>
      <c r="S1349" s="25"/>
      <c r="T1349" s="25"/>
      <c r="U1349" s="25"/>
      <c r="V1349" s="25"/>
      <c r="W1349" s="24"/>
      <c r="X1349" s="25"/>
    </row>
    <row r="1350" spans="1:24" s="1" customFormat="1" x14ac:dyDescent="0.2">
      <c r="A1350" s="1927"/>
      <c r="B1350" s="1926"/>
      <c r="C1350" s="164" t="s">
        <v>561</v>
      </c>
      <c r="D1350" s="1586">
        <f t="shared" si="75"/>
        <v>1.2</v>
      </c>
      <c r="E1350" s="1084"/>
      <c r="F1350" s="25"/>
      <c r="G1350" s="25"/>
      <c r="H1350" s="25"/>
      <c r="I1350" s="25"/>
      <c r="J1350" s="25"/>
      <c r="K1350" s="25"/>
      <c r="L1350" s="25"/>
      <c r="M1350" s="25"/>
      <c r="N1350" s="25"/>
      <c r="O1350" s="25"/>
      <c r="P1350" s="25"/>
      <c r="Q1350" s="25"/>
      <c r="R1350" s="25"/>
      <c r="S1350" s="25"/>
      <c r="T1350" s="25"/>
      <c r="U1350" s="25"/>
      <c r="V1350" s="25"/>
      <c r="W1350" s="24"/>
      <c r="X1350" s="25"/>
    </row>
    <row r="1351" spans="1:24" s="1" customFormat="1" x14ac:dyDescent="0.2">
      <c r="A1351" s="1927"/>
      <c r="B1351" s="1926"/>
      <c r="C1351" s="164" t="s">
        <v>105</v>
      </c>
      <c r="D1351" s="1586" t="str">
        <f t="shared" si="75"/>
        <v>-</v>
      </c>
      <c r="E1351" s="1084"/>
      <c r="F1351" s="25"/>
      <c r="G1351" s="25"/>
      <c r="H1351" s="25"/>
      <c r="I1351" s="25"/>
      <c r="J1351" s="25"/>
      <c r="K1351" s="25"/>
      <c r="L1351" s="25"/>
      <c r="M1351" s="25"/>
      <c r="N1351" s="25"/>
      <c r="O1351" s="25"/>
      <c r="P1351" s="25"/>
      <c r="Q1351" s="25"/>
      <c r="R1351" s="25"/>
      <c r="S1351" s="25"/>
      <c r="T1351" s="25"/>
      <c r="U1351" s="25"/>
      <c r="V1351" s="25"/>
      <c r="W1351" s="24"/>
      <c r="X1351" s="25"/>
    </row>
    <row r="1352" spans="1:24" s="1" customFormat="1" x14ac:dyDescent="0.2">
      <c r="A1352" s="1927"/>
      <c r="B1352" s="1926"/>
      <c r="C1352" s="118" t="s">
        <v>24</v>
      </c>
      <c r="D1352" s="1586">
        <f t="shared" si="75"/>
        <v>2</v>
      </c>
      <c r="E1352" s="1084"/>
      <c r="F1352" s="25"/>
      <c r="G1352" s="25"/>
      <c r="H1352" s="25"/>
      <c r="I1352" s="25"/>
      <c r="J1352" s="25"/>
      <c r="K1352" s="25"/>
      <c r="L1352" s="25"/>
      <c r="M1352" s="25"/>
      <c r="N1352" s="25"/>
      <c r="O1352" s="25"/>
      <c r="P1352" s="25"/>
      <c r="Q1352" s="25"/>
      <c r="R1352" s="25"/>
      <c r="S1352" s="25"/>
      <c r="T1352" s="25"/>
      <c r="U1352" s="25"/>
      <c r="V1352" s="25"/>
      <c r="W1352" s="24"/>
      <c r="X1352" s="25"/>
    </row>
    <row r="1353" spans="1:24" s="1" customFormat="1" x14ac:dyDescent="0.2">
      <c r="A1353" s="1927"/>
      <c r="B1353" s="1926"/>
      <c r="C1353" s="118" t="s">
        <v>25</v>
      </c>
      <c r="D1353" s="1586">
        <f t="shared" si="75"/>
        <v>7.2</v>
      </c>
      <c r="E1353" s="1084"/>
      <c r="F1353" s="25"/>
      <c r="G1353" s="25"/>
      <c r="H1353" s="25"/>
      <c r="I1353" s="25"/>
      <c r="J1353" s="25"/>
      <c r="K1353" s="25"/>
      <c r="L1353" s="25"/>
      <c r="M1353" s="25"/>
      <c r="N1353" s="25"/>
      <c r="O1353" s="25"/>
      <c r="P1353" s="25"/>
      <c r="Q1353" s="25"/>
      <c r="R1353" s="25"/>
      <c r="S1353" s="25"/>
      <c r="T1353" s="25"/>
      <c r="U1353" s="25"/>
      <c r="V1353" s="25"/>
      <c r="W1353" s="24"/>
      <c r="X1353" s="25"/>
    </row>
    <row r="1354" spans="1:24" s="1" customFormat="1" x14ac:dyDescent="0.2">
      <c r="A1354" s="1927"/>
      <c r="B1354" s="1926"/>
      <c r="C1354" s="120" t="s">
        <v>26</v>
      </c>
      <c r="D1354" s="1586">
        <f t="shared" si="75"/>
        <v>14</v>
      </c>
      <c r="E1354" s="1084"/>
      <c r="F1354" s="25"/>
      <c r="G1354" s="25"/>
      <c r="H1354" s="25"/>
      <c r="I1354" s="25"/>
      <c r="J1354" s="25"/>
      <c r="K1354" s="25"/>
      <c r="L1354" s="25"/>
      <c r="M1354" s="25"/>
      <c r="N1354" s="25"/>
      <c r="O1354" s="25"/>
      <c r="P1354" s="25"/>
      <c r="Q1354" s="25"/>
      <c r="R1354" s="25"/>
      <c r="S1354" s="25"/>
      <c r="T1354" s="25"/>
      <c r="U1354" s="25"/>
      <c r="V1354" s="25"/>
      <c r="W1354" s="24"/>
      <c r="X1354" s="25"/>
    </row>
    <row r="1355" spans="1:24" s="1" customFormat="1" x14ac:dyDescent="0.2">
      <c r="A1355" s="1927"/>
      <c r="B1355" s="1926"/>
      <c r="C1355" s="121" t="s">
        <v>27</v>
      </c>
      <c r="D1355" s="1586">
        <f t="shared" si="75"/>
        <v>11</v>
      </c>
      <c r="E1355" s="1084"/>
      <c r="F1355" s="25"/>
      <c r="G1355" s="25"/>
      <c r="H1355" s="25"/>
      <c r="I1355" s="25"/>
      <c r="J1355" s="25"/>
      <c r="K1355" s="25"/>
      <c r="L1355" s="25"/>
      <c r="M1355" s="25"/>
      <c r="N1355" s="25"/>
      <c r="O1355" s="25"/>
      <c r="P1355" s="25"/>
      <c r="Q1355" s="25"/>
      <c r="R1355" s="25"/>
      <c r="S1355" s="25"/>
      <c r="T1355" s="25"/>
      <c r="U1355" s="25"/>
      <c r="V1355" s="25"/>
      <c r="W1355" s="24"/>
      <c r="X1355" s="25"/>
    </row>
    <row r="1356" spans="1:24" s="1" customFormat="1" x14ac:dyDescent="0.2">
      <c r="A1356" s="1927"/>
      <c r="B1356" s="1926"/>
      <c r="C1356" s="122" t="s">
        <v>28</v>
      </c>
      <c r="D1356" s="1586">
        <f t="shared" si="75"/>
        <v>0.6</v>
      </c>
      <c r="E1356" s="1084"/>
      <c r="F1356" s="25"/>
      <c r="G1356" s="25"/>
      <c r="H1356" s="25"/>
      <c r="I1356" s="25"/>
      <c r="J1356" s="25"/>
      <c r="K1356" s="25"/>
      <c r="L1356" s="25"/>
      <c r="M1356" s="25"/>
      <c r="N1356" s="25"/>
      <c r="O1356" s="25"/>
      <c r="P1356" s="25"/>
      <c r="Q1356" s="25"/>
      <c r="R1356" s="25"/>
      <c r="S1356" s="25"/>
      <c r="T1356" s="25"/>
      <c r="U1356" s="25"/>
      <c r="V1356" s="25"/>
      <c r="W1356" s="24"/>
      <c r="X1356" s="25"/>
    </row>
    <row r="1357" spans="1:24" s="1" customFormat="1" x14ac:dyDescent="0.2">
      <c r="A1357" s="1927"/>
      <c r="B1357" s="1926"/>
      <c r="C1357" s="122" t="s">
        <v>106</v>
      </c>
      <c r="D1357" s="1586">
        <f t="shared" si="75"/>
        <v>1.6</v>
      </c>
      <c r="E1357" s="1084"/>
      <c r="F1357" s="25"/>
      <c r="G1357" s="25"/>
      <c r="H1357" s="25"/>
      <c r="I1357" s="25"/>
      <c r="J1357" s="25"/>
      <c r="K1357" s="25"/>
      <c r="L1357" s="25"/>
      <c r="M1357" s="25"/>
      <c r="N1357" s="25"/>
      <c r="O1357" s="25"/>
      <c r="P1357" s="25"/>
      <c r="Q1357" s="25"/>
      <c r="R1357" s="25"/>
      <c r="S1357" s="25"/>
      <c r="T1357" s="25"/>
      <c r="U1357" s="25"/>
      <c r="V1357" s="25"/>
      <c r="W1357" s="24"/>
      <c r="X1357" s="25"/>
    </row>
    <row r="1358" spans="1:24" s="1" customFormat="1" x14ac:dyDescent="0.2">
      <c r="A1358" s="1927"/>
      <c r="B1358" s="1926"/>
      <c r="C1358" s="122" t="s">
        <v>29</v>
      </c>
      <c r="D1358" s="1586">
        <f t="shared" si="75"/>
        <v>0.1</v>
      </c>
      <c r="E1358" s="1084"/>
      <c r="F1358" s="25"/>
      <c r="G1358" s="25"/>
      <c r="H1358" s="25"/>
      <c r="I1358" s="25"/>
      <c r="J1358" s="25"/>
      <c r="K1358" s="25"/>
      <c r="L1358" s="25"/>
      <c r="M1358" s="25"/>
      <c r="N1358" s="25"/>
      <c r="O1358" s="25"/>
      <c r="P1358" s="25"/>
      <c r="Q1358" s="25"/>
      <c r="R1358" s="25"/>
      <c r="S1358" s="25"/>
      <c r="T1358" s="25"/>
      <c r="U1358" s="25"/>
      <c r="V1358" s="25"/>
      <c r="W1358" s="24"/>
      <c r="X1358" s="25"/>
    </row>
    <row r="1359" spans="1:24" s="1" customFormat="1" x14ac:dyDescent="0.2">
      <c r="A1359" s="1927"/>
      <c r="B1359" s="1926"/>
      <c r="C1359" s="123" t="s">
        <v>30</v>
      </c>
      <c r="D1359" s="1586">
        <f t="shared" si="75"/>
        <v>8.6</v>
      </c>
      <c r="E1359" s="1084"/>
      <c r="F1359" s="25"/>
      <c r="G1359" s="25"/>
      <c r="H1359" s="25"/>
      <c r="I1359" s="25"/>
      <c r="J1359" s="25"/>
      <c r="K1359" s="25"/>
      <c r="L1359" s="25"/>
      <c r="M1359" s="25"/>
      <c r="N1359" s="25"/>
      <c r="O1359" s="25"/>
      <c r="P1359" s="25"/>
      <c r="Q1359" s="25"/>
      <c r="R1359" s="25"/>
      <c r="S1359" s="25"/>
      <c r="T1359" s="25"/>
      <c r="U1359" s="25"/>
      <c r="V1359" s="25"/>
      <c r="W1359" s="24"/>
      <c r="X1359" s="25"/>
    </row>
    <row r="1360" spans="1:24" s="1" customFormat="1" x14ac:dyDescent="0.2">
      <c r="A1360" s="1927"/>
      <c r="B1360" s="1926"/>
      <c r="C1360" s="124" t="s">
        <v>31</v>
      </c>
      <c r="D1360" s="1586">
        <f t="shared" si="75"/>
        <v>2.1</v>
      </c>
      <c r="E1360" s="1084"/>
      <c r="F1360" s="25"/>
      <c r="G1360" s="25"/>
      <c r="H1360" s="25"/>
      <c r="I1360" s="25"/>
      <c r="J1360" s="25"/>
      <c r="K1360" s="25"/>
      <c r="L1360" s="25"/>
      <c r="M1360" s="25"/>
      <c r="N1360" s="25"/>
      <c r="O1360" s="25"/>
      <c r="P1360" s="25"/>
      <c r="Q1360" s="25"/>
      <c r="R1360" s="25"/>
      <c r="S1360" s="25"/>
      <c r="T1360" s="25"/>
      <c r="U1360" s="25"/>
      <c r="V1360" s="25"/>
      <c r="W1360" s="24"/>
      <c r="X1360" s="25"/>
    </row>
    <row r="1361" spans="1:24" s="1" customFormat="1" x14ac:dyDescent="0.2">
      <c r="A1361" s="1927"/>
      <c r="B1361" s="1926"/>
      <c r="C1361" s="123" t="s">
        <v>107</v>
      </c>
      <c r="D1361" s="1586" t="str">
        <f t="shared" si="75"/>
        <v>-</v>
      </c>
      <c r="E1361" s="1084"/>
      <c r="F1361" s="25"/>
      <c r="G1361" s="25"/>
      <c r="H1361" s="25"/>
      <c r="I1361" s="25"/>
      <c r="J1361" s="25"/>
      <c r="K1361" s="25"/>
      <c r="L1361" s="25"/>
      <c r="M1361" s="25"/>
      <c r="N1361" s="25"/>
      <c r="O1361" s="25"/>
      <c r="P1361" s="25"/>
      <c r="Q1361" s="25"/>
      <c r="R1361" s="25"/>
      <c r="S1361" s="25"/>
      <c r="T1361" s="25"/>
      <c r="U1361" s="25"/>
      <c r="V1361" s="25"/>
      <c r="W1361" s="24"/>
      <c r="X1361" s="25"/>
    </row>
    <row r="1362" spans="1:24" s="1" customFormat="1" x14ac:dyDescent="0.2">
      <c r="A1362" s="1927"/>
      <c r="B1362" s="1926"/>
      <c r="C1362" s="125" t="s">
        <v>32</v>
      </c>
      <c r="D1362" s="1586" t="str">
        <f t="shared" si="75"/>
        <v>-</v>
      </c>
      <c r="E1362" s="1084"/>
      <c r="F1362" s="25"/>
      <c r="G1362" s="25"/>
      <c r="H1362" s="25"/>
      <c r="I1362" s="25"/>
      <c r="J1362" s="25"/>
      <c r="K1362" s="25"/>
      <c r="L1362" s="25"/>
      <c r="M1362" s="25"/>
      <c r="N1362" s="25"/>
      <c r="O1362" s="25"/>
      <c r="P1362" s="25"/>
      <c r="Q1362" s="25"/>
      <c r="R1362" s="25"/>
      <c r="S1362" s="25"/>
      <c r="T1362" s="25"/>
      <c r="U1362" s="25"/>
      <c r="V1362" s="25"/>
      <c r="W1362" s="24"/>
      <c r="X1362" s="25"/>
    </row>
    <row r="1363" spans="1:24" s="1" customFormat="1" ht="13.5" thickBot="1" x14ac:dyDescent="0.25">
      <c r="A1363" s="1927"/>
      <c r="B1363" s="1926"/>
      <c r="C1363" s="126" t="s">
        <v>108</v>
      </c>
      <c r="D1363" s="1586" t="str">
        <f t="shared" si="75"/>
        <v>-</v>
      </c>
      <c r="E1363" s="1084"/>
      <c r="F1363" s="25"/>
      <c r="G1363" s="25"/>
      <c r="H1363" s="25"/>
      <c r="I1363" s="25"/>
      <c r="J1363" s="25"/>
      <c r="K1363" s="25"/>
      <c r="L1363" s="25"/>
      <c r="M1363" s="25"/>
      <c r="N1363" s="25"/>
      <c r="O1363" s="25"/>
      <c r="P1363" s="25"/>
      <c r="Q1363" s="25"/>
      <c r="R1363" s="25"/>
      <c r="S1363" s="25"/>
      <c r="T1363" s="25"/>
      <c r="U1363" s="25"/>
      <c r="V1363" s="25"/>
      <c r="W1363" s="24"/>
      <c r="X1363" s="25"/>
    </row>
    <row r="1364" spans="1:24" s="1" customFormat="1" ht="13.5" customHeight="1" x14ac:dyDescent="0.2">
      <c r="A1364" s="1927" t="s">
        <v>183</v>
      </c>
      <c r="B1364" s="1926" t="s">
        <v>205</v>
      </c>
      <c r="C1364" s="117" t="s">
        <v>20</v>
      </c>
      <c r="D1364" s="1585" t="str">
        <f>BY4</f>
        <v>-</v>
      </c>
      <c r="E1364" s="1084"/>
      <c r="F1364" s="25"/>
      <c r="G1364" s="25"/>
      <c r="H1364" s="25"/>
      <c r="I1364" s="25"/>
      <c r="J1364" s="25"/>
      <c r="K1364" s="25"/>
      <c r="L1364" s="25"/>
      <c r="M1364" s="25"/>
      <c r="N1364" s="25"/>
      <c r="O1364" s="25"/>
      <c r="P1364" s="25"/>
      <c r="Q1364" s="25"/>
      <c r="R1364" s="25"/>
      <c r="S1364" s="25"/>
      <c r="T1364" s="25"/>
      <c r="U1364" s="25"/>
      <c r="V1364" s="25"/>
      <c r="W1364" s="24"/>
      <c r="X1364" s="25"/>
    </row>
    <row r="1365" spans="1:24" s="1" customFormat="1" x14ac:dyDescent="0.2">
      <c r="A1365" s="1927"/>
      <c r="B1365" s="1926"/>
      <c r="C1365" s="118" t="s">
        <v>104</v>
      </c>
      <c r="D1365" s="1586" t="str">
        <f t="shared" ref="D1365:D1381" si="76">BY5</f>
        <v>-</v>
      </c>
      <c r="E1365" s="1084"/>
      <c r="F1365" s="25"/>
      <c r="G1365" s="25"/>
      <c r="H1365" s="25"/>
      <c r="I1365" s="25"/>
      <c r="J1365" s="25"/>
      <c r="K1365" s="25"/>
      <c r="L1365" s="25"/>
      <c r="M1365" s="25"/>
      <c r="N1365" s="25"/>
      <c r="O1365" s="25"/>
      <c r="P1365" s="25"/>
      <c r="Q1365" s="25"/>
      <c r="R1365" s="25"/>
      <c r="S1365" s="25"/>
      <c r="T1365" s="25"/>
      <c r="U1365" s="25"/>
      <c r="V1365" s="25"/>
      <c r="W1365" s="24"/>
      <c r="X1365" s="25"/>
    </row>
    <row r="1366" spans="1:24" s="1" customFormat="1" x14ac:dyDescent="0.2">
      <c r="A1366" s="1927"/>
      <c r="B1366" s="1926"/>
      <c r="C1366" s="119" t="s">
        <v>22</v>
      </c>
      <c r="D1366" s="1586" t="str">
        <f t="shared" si="76"/>
        <v>-</v>
      </c>
      <c r="E1366" s="1084"/>
      <c r="F1366" s="25"/>
      <c r="G1366" s="25"/>
      <c r="H1366" s="25"/>
      <c r="I1366" s="25"/>
      <c r="J1366" s="25"/>
      <c r="K1366" s="25"/>
      <c r="L1366" s="25"/>
      <c r="M1366" s="25"/>
      <c r="N1366" s="25"/>
      <c r="O1366" s="25"/>
      <c r="P1366" s="25"/>
      <c r="Q1366" s="25"/>
      <c r="R1366" s="25"/>
      <c r="S1366" s="25"/>
      <c r="T1366" s="25"/>
      <c r="U1366" s="25"/>
      <c r="V1366" s="25"/>
      <c r="W1366" s="24"/>
      <c r="X1366" s="25"/>
    </row>
    <row r="1367" spans="1:24" s="1" customFormat="1" x14ac:dyDescent="0.2">
      <c r="A1367" s="1927"/>
      <c r="B1367" s="1926"/>
      <c r="C1367" s="118" t="s">
        <v>23</v>
      </c>
      <c r="D1367" s="1586" t="str">
        <f t="shared" si="76"/>
        <v>-</v>
      </c>
      <c r="E1367" s="1084"/>
      <c r="F1367" s="25"/>
      <c r="G1367" s="25"/>
      <c r="H1367" s="25"/>
      <c r="I1367" s="25"/>
      <c r="J1367" s="25"/>
      <c r="K1367" s="25"/>
      <c r="L1367" s="25"/>
      <c r="M1367" s="25"/>
      <c r="N1367" s="25"/>
      <c r="O1367" s="25"/>
      <c r="P1367" s="25"/>
      <c r="Q1367" s="25"/>
      <c r="R1367" s="25"/>
      <c r="S1367" s="25"/>
      <c r="T1367" s="25"/>
      <c r="U1367" s="25"/>
      <c r="V1367" s="25"/>
      <c r="W1367" s="24"/>
      <c r="X1367" s="25"/>
    </row>
    <row r="1368" spans="1:24" s="1" customFormat="1" x14ac:dyDescent="0.2">
      <c r="A1368" s="1927"/>
      <c r="B1368" s="1926"/>
      <c r="C1368" s="164" t="s">
        <v>561</v>
      </c>
      <c r="D1368" s="1586" t="str">
        <f t="shared" si="76"/>
        <v>-</v>
      </c>
      <c r="E1368" s="1084"/>
      <c r="F1368" s="25"/>
      <c r="G1368" s="25"/>
      <c r="H1368" s="25"/>
      <c r="I1368" s="25"/>
      <c r="J1368" s="25"/>
      <c r="K1368" s="25"/>
      <c r="L1368" s="25"/>
      <c r="M1368" s="25"/>
      <c r="N1368" s="25"/>
      <c r="O1368" s="25"/>
      <c r="P1368" s="25"/>
      <c r="Q1368" s="25"/>
      <c r="R1368" s="25"/>
      <c r="S1368" s="25"/>
      <c r="T1368" s="25"/>
      <c r="U1368" s="25"/>
      <c r="V1368" s="25"/>
      <c r="W1368" s="24"/>
      <c r="X1368" s="25"/>
    </row>
    <row r="1369" spans="1:24" s="1" customFormat="1" x14ac:dyDescent="0.2">
      <c r="A1369" s="1927"/>
      <c r="B1369" s="1926"/>
      <c r="C1369" s="164" t="s">
        <v>105</v>
      </c>
      <c r="D1369" s="1586" t="str">
        <f t="shared" si="76"/>
        <v>-</v>
      </c>
      <c r="E1369" s="1084"/>
      <c r="F1369" s="25"/>
      <c r="G1369" s="25"/>
      <c r="H1369" s="25"/>
      <c r="I1369" s="25"/>
      <c r="J1369" s="25"/>
      <c r="K1369" s="25"/>
      <c r="L1369" s="25"/>
      <c r="M1369" s="25"/>
      <c r="N1369" s="25"/>
      <c r="O1369" s="25"/>
      <c r="P1369" s="25"/>
      <c r="Q1369" s="25"/>
      <c r="R1369" s="25"/>
      <c r="S1369" s="25"/>
      <c r="T1369" s="25"/>
      <c r="U1369" s="25"/>
      <c r="V1369" s="25"/>
      <c r="W1369" s="24"/>
      <c r="X1369" s="25"/>
    </row>
    <row r="1370" spans="1:24" s="1" customFormat="1" x14ac:dyDescent="0.2">
      <c r="A1370" s="1927"/>
      <c r="B1370" s="1926"/>
      <c r="C1370" s="118" t="s">
        <v>24</v>
      </c>
      <c r="D1370" s="1586" t="str">
        <f t="shared" si="76"/>
        <v>-</v>
      </c>
      <c r="E1370" s="1084"/>
      <c r="F1370" s="25"/>
      <c r="G1370" s="25"/>
      <c r="H1370" s="25"/>
      <c r="I1370" s="25"/>
      <c r="J1370" s="25"/>
      <c r="K1370" s="25"/>
      <c r="L1370" s="25"/>
      <c r="M1370" s="25"/>
      <c r="N1370" s="25"/>
      <c r="O1370" s="25"/>
      <c r="P1370" s="25"/>
      <c r="Q1370" s="25"/>
      <c r="R1370" s="25"/>
      <c r="S1370" s="25"/>
      <c r="T1370" s="25"/>
      <c r="U1370" s="25"/>
      <c r="V1370" s="25"/>
      <c r="W1370" s="24"/>
      <c r="X1370" s="25"/>
    </row>
    <row r="1371" spans="1:24" s="1" customFormat="1" x14ac:dyDescent="0.2">
      <c r="A1371" s="1927"/>
      <c r="B1371" s="1926"/>
      <c r="C1371" s="118" t="s">
        <v>25</v>
      </c>
      <c r="D1371" s="1586" t="str">
        <f t="shared" si="76"/>
        <v>-</v>
      </c>
      <c r="E1371" s="1084"/>
      <c r="F1371" s="25"/>
      <c r="G1371" s="25"/>
      <c r="H1371" s="25"/>
      <c r="I1371" s="25"/>
      <c r="J1371" s="25"/>
      <c r="K1371" s="25"/>
      <c r="L1371" s="25"/>
      <c r="M1371" s="25"/>
      <c r="N1371" s="25"/>
      <c r="O1371" s="25"/>
      <c r="P1371" s="25"/>
      <c r="Q1371" s="25"/>
      <c r="R1371" s="25"/>
      <c r="S1371" s="25"/>
      <c r="T1371" s="25"/>
      <c r="U1371" s="25"/>
      <c r="V1371" s="25"/>
      <c r="W1371" s="24"/>
      <c r="X1371" s="25"/>
    </row>
    <row r="1372" spans="1:24" s="1" customFormat="1" x14ac:dyDescent="0.2">
      <c r="A1372" s="1927"/>
      <c r="B1372" s="1926"/>
      <c r="C1372" s="120" t="s">
        <v>26</v>
      </c>
      <c r="D1372" s="1586" t="str">
        <f t="shared" si="76"/>
        <v>-</v>
      </c>
      <c r="E1372" s="1084"/>
      <c r="F1372" s="25"/>
      <c r="G1372" s="25"/>
      <c r="H1372" s="25"/>
      <c r="I1372" s="25"/>
      <c r="J1372" s="25"/>
      <c r="K1372" s="25"/>
      <c r="L1372" s="25"/>
      <c r="M1372" s="25"/>
      <c r="N1372" s="25"/>
      <c r="O1372" s="25"/>
      <c r="P1372" s="25"/>
      <c r="Q1372" s="25"/>
      <c r="R1372" s="25"/>
      <c r="S1372" s="25"/>
      <c r="T1372" s="25"/>
      <c r="U1372" s="25"/>
      <c r="V1372" s="25"/>
      <c r="W1372" s="24"/>
      <c r="X1372" s="25"/>
    </row>
    <row r="1373" spans="1:24" s="1" customFormat="1" x14ac:dyDescent="0.2">
      <c r="A1373" s="1927"/>
      <c r="B1373" s="1926"/>
      <c r="C1373" s="121" t="s">
        <v>27</v>
      </c>
      <c r="D1373" s="1586" t="str">
        <f t="shared" si="76"/>
        <v>-</v>
      </c>
      <c r="E1373" s="1084"/>
      <c r="F1373" s="25"/>
      <c r="G1373" s="25"/>
      <c r="H1373" s="25"/>
      <c r="I1373" s="25"/>
      <c r="J1373" s="25"/>
      <c r="K1373" s="25"/>
      <c r="L1373" s="25"/>
      <c r="M1373" s="25"/>
      <c r="N1373" s="25"/>
      <c r="O1373" s="25"/>
      <c r="P1373" s="25"/>
      <c r="Q1373" s="25"/>
      <c r="R1373" s="25"/>
      <c r="S1373" s="25"/>
      <c r="T1373" s="25"/>
      <c r="U1373" s="25"/>
      <c r="V1373" s="25"/>
      <c r="W1373" s="24"/>
      <c r="X1373" s="25"/>
    </row>
    <row r="1374" spans="1:24" s="1" customFormat="1" x14ac:dyDescent="0.2">
      <c r="A1374" s="1927"/>
      <c r="B1374" s="1926"/>
      <c r="C1374" s="122" t="s">
        <v>28</v>
      </c>
      <c r="D1374" s="1586" t="str">
        <f t="shared" si="76"/>
        <v>-</v>
      </c>
      <c r="E1374" s="1084"/>
      <c r="F1374" s="25"/>
      <c r="G1374" s="25"/>
      <c r="H1374" s="25"/>
      <c r="I1374" s="25"/>
      <c r="J1374" s="25"/>
      <c r="K1374" s="25"/>
      <c r="L1374" s="25"/>
      <c r="M1374" s="25"/>
      <c r="N1374" s="25"/>
      <c r="O1374" s="25"/>
      <c r="P1374" s="25"/>
      <c r="Q1374" s="25"/>
      <c r="R1374" s="25"/>
      <c r="S1374" s="25"/>
      <c r="T1374" s="25"/>
      <c r="U1374" s="25"/>
      <c r="V1374" s="25"/>
      <c r="W1374" s="24"/>
      <c r="X1374" s="25"/>
    </row>
    <row r="1375" spans="1:24" s="1" customFormat="1" x14ac:dyDescent="0.2">
      <c r="A1375" s="1927"/>
      <c r="B1375" s="1926"/>
      <c r="C1375" s="122" t="s">
        <v>106</v>
      </c>
      <c r="D1375" s="1586" t="str">
        <f t="shared" si="76"/>
        <v>-</v>
      </c>
      <c r="E1375" s="1084"/>
      <c r="F1375" s="25"/>
      <c r="G1375" s="25"/>
      <c r="H1375" s="25"/>
      <c r="I1375" s="25"/>
      <c r="J1375" s="25"/>
      <c r="K1375" s="25"/>
      <c r="L1375" s="25"/>
      <c r="M1375" s="25"/>
      <c r="N1375" s="25"/>
      <c r="O1375" s="25"/>
      <c r="P1375" s="25"/>
      <c r="Q1375" s="25"/>
      <c r="R1375" s="25"/>
      <c r="S1375" s="25"/>
      <c r="T1375" s="25"/>
      <c r="U1375" s="25"/>
      <c r="V1375" s="25"/>
      <c r="W1375" s="24"/>
      <c r="X1375" s="25"/>
    </row>
    <row r="1376" spans="1:24" s="1" customFormat="1" x14ac:dyDescent="0.2">
      <c r="A1376" s="1927"/>
      <c r="B1376" s="1926"/>
      <c r="C1376" s="122" t="s">
        <v>29</v>
      </c>
      <c r="D1376" s="1586" t="str">
        <f t="shared" si="76"/>
        <v>-</v>
      </c>
      <c r="E1376" s="1084"/>
      <c r="F1376" s="25"/>
      <c r="G1376" s="25"/>
      <c r="H1376" s="25"/>
      <c r="I1376" s="25"/>
      <c r="J1376" s="25"/>
      <c r="K1376" s="25"/>
      <c r="L1376" s="25"/>
      <c r="M1376" s="25"/>
      <c r="N1376" s="25"/>
      <c r="O1376" s="25"/>
      <c r="P1376" s="25"/>
      <c r="Q1376" s="25"/>
      <c r="R1376" s="25"/>
      <c r="S1376" s="25"/>
      <c r="T1376" s="25"/>
      <c r="U1376" s="25"/>
      <c r="V1376" s="25"/>
      <c r="W1376" s="24"/>
      <c r="X1376" s="25"/>
    </row>
    <row r="1377" spans="1:24" s="1" customFormat="1" x14ac:dyDescent="0.2">
      <c r="A1377" s="1927"/>
      <c r="B1377" s="1926"/>
      <c r="C1377" s="123" t="s">
        <v>30</v>
      </c>
      <c r="D1377" s="1586" t="str">
        <f t="shared" si="76"/>
        <v>-</v>
      </c>
      <c r="E1377" s="1084"/>
      <c r="F1377" s="25"/>
      <c r="G1377" s="25"/>
      <c r="H1377" s="25"/>
      <c r="I1377" s="25"/>
      <c r="J1377" s="25"/>
      <c r="K1377" s="25"/>
      <c r="L1377" s="25"/>
      <c r="M1377" s="25"/>
      <c r="N1377" s="25"/>
      <c r="O1377" s="25"/>
      <c r="P1377" s="25"/>
      <c r="Q1377" s="25"/>
      <c r="R1377" s="25"/>
      <c r="S1377" s="25"/>
      <c r="T1377" s="25"/>
      <c r="U1377" s="25"/>
      <c r="V1377" s="25"/>
      <c r="W1377" s="24"/>
      <c r="X1377" s="25"/>
    </row>
    <row r="1378" spans="1:24" s="1" customFormat="1" x14ac:dyDescent="0.2">
      <c r="A1378" s="1927"/>
      <c r="B1378" s="1926"/>
      <c r="C1378" s="124" t="s">
        <v>31</v>
      </c>
      <c r="D1378" s="1586" t="str">
        <f t="shared" si="76"/>
        <v>-</v>
      </c>
      <c r="E1378" s="1084"/>
      <c r="F1378" s="25"/>
      <c r="G1378" s="25"/>
      <c r="H1378" s="25"/>
      <c r="I1378" s="25"/>
      <c r="J1378" s="25"/>
      <c r="K1378" s="25"/>
      <c r="L1378" s="25"/>
      <c r="M1378" s="25"/>
      <c r="N1378" s="25"/>
      <c r="O1378" s="25"/>
      <c r="P1378" s="25"/>
      <c r="Q1378" s="25"/>
      <c r="R1378" s="25"/>
      <c r="S1378" s="25"/>
      <c r="T1378" s="25"/>
      <c r="U1378" s="25"/>
      <c r="V1378" s="25"/>
      <c r="W1378" s="24"/>
      <c r="X1378" s="25"/>
    </row>
    <row r="1379" spans="1:24" s="1" customFormat="1" x14ac:dyDescent="0.2">
      <c r="A1379" s="1927"/>
      <c r="B1379" s="1926"/>
      <c r="C1379" s="123" t="s">
        <v>107</v>
      </c>
      <c r="D1379" s="1586" t="str">
        <f t="shared" si="76"/>
        <v>-</v>
      </c>
      <c r="E1379" s="1084"/>
      <c r="F1379" s="25"/>
      <c r="G1379" s="25"/>
      <c r="H1379" s="25"/>
      <c r="I1379" s="25"/>
      <c r="J1379" s="25"/>
      <c r="K1379" s="25"/>
      <c r="L1379" s="25"/>
      <c r="M1379" s="25"/>
      <c r="N1379" s="25"/>
      <c r="O1379" s="25"/>
      <c r="P1379" s="25"/>
      <c r="Q1379" s="25"/>
      <c r="R1379" s="25"/>
      <c r="S1379" s="25"/>
      <c r="T1379" s="25"/>
      <c r="U1379" s="25"/>
      <c r="V1379" s="25"/>
      <c r="W1379" s="24"/>
      <c r="X1379" s="25"/>
    </row>
    <row r="1380" spans="1:24" s="1" customFormat="1" x14ac:dyDescent="0.2">
      <c r="A1380" s="1927"/>
      <c r="B1380" s="1926"/>
      <c r="C1380" s="125" t="s">
        <v>32</v>
      </c>
      <c r="D1380" s="1586" t="str">
        <f t="shared" si="76"/>
        <v>-</v>
      </c>
      <c r="E1380" s="1084"/>
      <c r="F1380" s="25"/>
      <c r="G1380" s="25"/>
      <c r="H1380" s="25"/>
      <c r="I1380" s="25"/>
      <c r="J1380" s="25"/>
      <c r="K1380" s="25"/>
      <c r="L1380" s="25"/>
      <c r="M1380" s="25"/>
      <c r="N1380" s="25"/>
      <c r="O1380" s="25"/>
      <c r="P1380" s="25"/>
      <c r="Q1380" s="25"/>
      <c r="R1380" s="25"/>
      <c r="S1380" s="25"/>
      <c r="T1380" s="25"/>
      <c r="U1380" s="25"/>
      <c r="V1380" s="25"/>
      <c r="W1380" s="24"/>
      <c r="X1380" s="25"/>
    </row>
    <row r="1381" spans="1:24" s="1" customFormat="1" ht="13.5" thickBot="1" x14ac:dyDescent="0.25">
      <c r="A1381" s="1927"/>
      <c r="B1381" s="1926"/>
      <c r="C1381" s="126" t="s">
        <v>108</v>
      </c>
      <c r="D1381" s="1586" t="str">
        <f t="shared" si="76"/>
        <v>-</v>
      </c>
      <c r="E1381" s="1084"/>
      <c r="F1381" s="25"/>
      <c r="G1381" s="25"/>
      <c r="H1381" s="25"/>
      <c r="I1381" s="25"/>
      <c r="J1381" s="25"/>
      <c r="K1381" s="25"/>
      <c r="L1381" s="25"/>
      <c r="M1381" s="25"/>
      <c r="N1381" s="25"/>
      <c r="O1381" s="25"/>
      <c r="P1381" s="25"/>
      <c r="Q1381" s="25"/>
      <c r="R1381" s="25"/>
      <c r="S1381" s="25"/>
      <c r="T1381" s="25"/>
      <c r="U1381" s="25"/>
      <c r="V1381" s="25"/>
      <c r="W1381" s="24"/>
      <c r="X1381" s="25"/>
    </row>
    <row r="1382" spans="1:24" s="1" customFormat="1" ht="14.25" customHeight="1" thickBot="1" x14ac:dyDescent="0.25">
      <c r="A1382" s="1935" t="s">
        <v>183</v>
      </c>
      <c r="B1382" s="1930" t="s">
        <v>206</v>
      </c>
      <c r="C1382" s="117" t="s">
        <v>20</v>
      </c>
      <c r="D1382" s="1585" t="str">
        <f>BZ4</f>
        <v>-</v>
      </c>
      <c r="E1382" s="1084"/>
      <c r="F1382" s="25"/>
      <c r="G1382" s="25"/>
      <c r="H1382" s="25"/>
      <c r="I1382" s="25"/>
      <c r="J1382" s="25"/>
      <c r="K1382" s="25"/>
      <c r="L1382" s="25"/>
      <c r="M1382" s="25"/>
      <c r="N1382" s="25"/>
      <c r="O1382" s="25"/>
      <c r="P1382" s="25"/>
      <c r="Q1382" s="25"/>
      <c r="R1382" s="25"/>
      <c r="S1382" s="25"/>
      <c r="T1382" s="25"/>
      <c r="U1382" s="25"/>
      <c r="V1382" s="25"/>
      <c r="W1382" s="24"/>
      <c r="X1382" s="25"/>
    </row>
    <row r="1383" spans="1:24" s="1" customFormat="1" ht="13.5" thickBot="1" x14ac:dyDescent="0.25">
      <c r="A1383" s="1932"/>
      <c r="B1383" s="1931"/>
      <c r="C1383" s="118" t="s">
        <v>104</v>
      </c>
      <c r="D1383" s="1586" t="str">
        <f t="shared" ref="D1383:D1399" si="77">BZ5</f>
        <v>-</v>
      </c>
      <c r="E1383" s="1084"/>
      <c r="F1383" s="25"/>
      <c r="G1383" s="25"/>
      <c r="H1383" s="25"/>
      <c r="I1383" s="25"/>
      <c r="J1383" s="25"/>
      <c r="K1383" s="25"/>
      <c r="L1383" s="25"/>
      <c r="M1383" s="25"/>
      <c r="N1383" s="25"/>
      <c r="O1383" s="25"/>
      <c r="P1383" s="25"/>
      <c r="Q1383" s="25"/>
      <c r="R1383" s="25"/>
      <c r="S1383" s="25"/>
      <c r="T1383" s="25"/>
      <c r="U1383" s="25"/>
      <c r="V1383" s="25"/>
      <c r="W1383" s="24"/>
      <c r="X1383" s="25"/>
    </row>
    <row r="1384" spans="1:24" s="1" customFormat="1" ht="13.5" thickBot="1" x14ac:dyDescent="0.25">
      <c r="A1384" s="1932"/>
      <c r="B1384" s="1931"/>
      <c r="C1384" s="119" t="s">
        <v>22</v>
      </c>
      <c r="D1384" s="1586" t="str">
        <f t="shared" si="77"/>
        <v>-</v>
      </c>
      <c r="E1384" s="1084"/>
      <c r="F1384" s="25"/>
      <c r="G1384" s="25"/>
      <c r="H1384" s="25"/>
      <c r="I1384" s="25"/>
      <c r="J1384" s="25"/>
      <c r="K1384" s="25"/>
      <c r="L1384" s="25"/>
      <c r="M1384" s="25"/>
      <c r="N1384" s="25"/>
      <c r="O1384" s="25"/>
      <c r="P1384" s="25"/>
      <c r="Q1384" s="25"/>
      <c r="R1384" s="25"/>
      <c r="S1384" s="25"/>
      <c r="T1384" s="25"/>
      <c r="U1384" s="25"/>
      <c r="V1384" s="25"/>
      <c r="W1384" s="24"/>
      <c r="X1384" s="25"/>
    </row>
    <row r="1385" spans="1:24" s="1" customFormat="1" ht="13.5" thickBot="1" x14ac:dyDescent="0.25">
      <c r="A1385" s="1932"/>
      <c r="B1385" s="1931"/>
      <c r="C1385" s="118" t="s">
        <v>23</v>
      </c>
      <c r="D1385" s="1586">
        <f t="shared" si="77"/>
        <v>3.7</v>
      </c>
      <c r="E1385" s="1084"/>
      <c r="F1385" s="25"/>
      <c r="G1385" s="25"/>
      <c r="H1385" s="25"/>
      <c r="I1385" s="25"/>
      <c r="J1385" s="25"/>
      <c r="K1385" s="25"/>
      <c r="L1385" s="25"/>
      <c r="M1385" s="25"/>
      <c r="N1385" s="25"/>
      <c r="O1385" s="25"/>
      <c r="P1385" s="25"/>
      <c r="Q1385" s="25"/>
      <c r="R1385" s="25"/>
      <c r="S1385" s="25"/>
      <c r="T1385" s="25"/>
      <c r="U1385" s="25"/>
      <c r="V1385" s="25"/>
      <c r="W1385" s="24"/>
      <c r="X1385" s="25"/>
    </row>
    <row r="1386" spans="1:24" s="1" customFormat="1" ht="13.5" thickBot="1" x14ac:dyDescent="0.25">
      <c r="A1386" s="1932"/>
      <c r="B1386" s="1931"/>
      <c r="C1386" s="164" t="s">
        <v>561</v>
      </c>
      <c r="D1386" s="1586">
        <f t="shared" si="77"/>
        <v>1.2</v>
      </c>
      <c r="E1386" s="1084"/>
      <c r="F1386" s="25"/>
      <c r="G1386" s="25"/>
      <c r="H1386" s="25"/>
      <c r="I1386" s="25"/>
      <c r="J1386" s="25"/>
      <c r="K1386" s="25"/>
      <c r="L1386" s="25"/>
      <c r="M1386" s="25"/>
      <c r="N1386" s="25"/>
      <c r="O1386" s="25"/>
      <c r="P1386" s="25"/>
      <c r="Q1386" s="25"/>
      <c r="R1386" s="25"/>
      <c r="S1386" s="25"/>
      <c r="T1386" s="25"/>
      <c r="U1386" s="25"/>
      <c r="V1386" s="25"/>
      <c r="W1386" s="24"/>
      <c r="X1386" s="25"/>
    </row>
    <row r="1387" spans="1:24" s="1" customFormat="1" ht="13.5" thickBot="1" x14ac:dyDescent="0.25">
      <c r="A1387" s="1932"/>
      <c r="B1387" s="1931"/>
      <c r="C1387" s="164" t="s">
        <v>105</v>
      </c>
      <c r="D1387" s="1586" t="str">
        <f t="shared" si="77"/>
        <v>-</v>
      </c>
      <c r="E1387" s="1084"/>
      <c r="F1387" s="25"/>
      <c r="G1387" s="25"/>
      <c r="H1387" s="25"/>
      <c r="I1387" s="25"/>
      <c r="J1387" s="25"/>
      <c r="K1387" s="25"/>
      <c r="L1387" s="25"/>
      <c r="M1387" s="25"/>
      <c r="N1387" s="25"/>
      <c r="O1387" s="25"/>
      <c r="P1387" s="25"/>
      <c r="Q1387" s="25"/>
      <c r="R1387" s="25"/>
      <c r="S1387" s="25"/>
      <c r="T1387" s="25"/>
      <c r="U1387" s="25"/>
      <c r="V1387" s="25"/>
      <c r="W1387" s="24"/>
      <c r="X1387" s="25"/>
    </row>
    <row r="1388" spans="1:24" s="1" customFormat="1" ht="13.5" thickBot="1" x14ac:dyDescent="0.25">
      <c r="A1388" s="1932"/>
      <c r="B1388" s="1931"/>
      <c r="C1388" s="118" t="s">
        <v>24</v>
      </c>
      <c r="D1388" s="1586">
        <f t="shared" si="77"/>
        <v>2</v>
      </c>
      <c r="E1388" s="1084"/>
      <c r="F1388" s="25"/>
      <c r="G1388" s="25"/>
      <c r="H1388" s="25"/>
      <c r="I1388" s="25"/>
      <c r="J1388" s="25"/>
      <c r="K1388" s="25"/>
      <c r="L1388" s="25"/>
      <c r="M1388" s="25"/>
      <c r="N1388" s="25"/>
      <c r="O1388" s="25"/>
      <c r="P1388" s="25"/>
      <c r="Q1388" s="25"/>
      <c r="R1388" s="25"/>
      <c r="S1388" s="25"/>
      <c r="T1388" s="25"/>
      <c r="U1388" s="25"/>
      <c r="V1388" s="25"/>
      <c r="W1388" s="24"/>
      <c r="X1388" s="25"/>
    </row>
    <row r="1389" spans="1:24" s="1" customFormat="1" ht="13.5" thickBot="1" x14ac:dyDescent="0.25">
      <c r="A1389" s="1932"/>
      <c r="B1389" s="1931"/>
      <c r="C1389" s="118" t="s">
        <v>25</v>
      </c>
      <c r="D1389" s="1586">
        <f t="shared" si="77"/>
        <v>7.2</v>
      </c>
      <c r="E1389" s="1084"/>
      <c r="F1389" s="25"/>
      <c r="G1389" s="25"/>
      <c r="H1389" s="25"/>
      <c r="I1389" s="25"/>
      <c r="J1389" s="25"/>
      <c r="K1389" s="25"/>
      <c r="L1389" s="25"/>
      <c r="M1389" s="25"/>
      <c r="N1389" s="25"/>
      <c r="O1389" s="25"/>
      <c r="P1389" s="25"/>
      <c r="Q1389" s="25"/>
      <c r="R1389" s="25"/>
      <c r="S1389" s="25"/>
      <c r="T1389" s="25"/>
      <c r="U1389" s="25"/>
      <c r="V1389" s="25"/>
      <c r="W1389" s="24"/>
      <c r="X1389" s="25"/>
    </row>
    <row r="1390" spans="1:24" s="1" customFormat="1" ht="13.5" thickBot="1" x14ac:dyDescent="0.25">
      <c r="A1390" s="1932"/>
      <c r="B1390" s="1931"/>
      <c r="C1390" s="120" t="s">
        <v>26</v>
      </c>
      <c r="D1390" s="1586">
        <f t="shared" si="77"/>
        <v>14</v>
      </c>
      <c r="E1390" s="1084"/>
      <c r="F1390" s="25"/>
      <c r="G1390" s="25"/>
      <c r="H1390" s="25"/>
      <c r="I1390" s="25"/>
      <c r="J1390" s="25"/>
      <c r="K1390" s="25"/>
      <c r="L1390" s="25"/>
      <c r="M1390" s="25"/>
      <c r="N1390" s="25"/>
      <c r="O1390" s="25"/>
      <c r="P1390" s="25"/>
      <c r="Q1390" s="25"/>
      <c r="R1390" s="25"/>
      <c r="S1390" s="25"/>
      <c r="T1390" s="25"/>
      <c r="U1390" s="25"/>
      <c r="V1390" s="25"/>
      <c r="W1390" s="24"/>
      <c r="X1390" s="25"/>
    </row>
    <row r="1391" spans="1:24" s="1" customFormat="1" ht="13.5" thickBot="1" x14ac:dyDescent="0.25">
      <c r="A1391" s="1932"/>
      <c r="B1391" s="1931"/>
      <c r="C1391" s="121" t="s">
        <v>27</v>
      </c>
      <c r="D1391" s="1586">
        <f t="shared" si="77"/>
        <v>11</v>
      </c>
      <c r="E1391" s="1084"/>
      <c r="F1391" s="25"/>
      <c r="G1391" s="25"/>
      <c r="H1391" s="25"/>
      <c r="I1391" s="25"/>
      <c r="J1391" s="25"/>
      <c r="K1391" s="25"/>
      <c r="L1391" s="25"/>
      <c r="M1391" s="25"/>
      <c r="N1391" s="25"/>
      <c r="O1391" s="25"/>
      <c r="P1391" s="25"/>
      <c r="Q1391" s="25"/>
      <c r="R1391" s="25"/>
      <c r="S1391" s="25"/>
      <c r="T1391" s="25"/>
      <c r="U1391" s="25"/>
      <c r="V1391" s="25"/>
      <c r="W1391" s="24"/>
      <c r="X1391" s="25"/>
    </row>
    <row r="1392" spans="1:24" s="1" customFormat="1" ht="13.5" thickBot="1" x14ac:dyDescent="0.25">
      <c r="A1392" s="1932"/>
      <c r="B1392" s="1931"/>
      <c r="C1392" s="122" t="s">
        <v>28</v>
      </c>
      <c r="D1392" s="1586">
        <f t="shared" si="77"/>
        <v>0.6</v>
      </c>
      <c r="E1392" s="1084"/>
      <c r="F1392" s="25"/>
      <c r="G1392" s="25"/>
      <c r="H1392" s="25"/>
      <c r="I1392" s="25"/>
      <c r="J1392" s="25"/>
      <c r="K1392" s="25"/>
      <c r="L1392" s="25"/>
      <c r="M1392" s="25"/>
      <c r="N1392" s="25"/>
      <c r="O1392" s="25"/>
      <c r="P1392" s="25"/>
      <c r="Q1392" s="25"/>
      <c r="R1392" s="25"/>
      <c r="S1392" s="25"/>
      <c r="T1392" s="25"/>
      <c r="U1392" s="25"/>
      <c r="V1392" s="25"/>
      <c r="W1392" s="24"/>
      <c r="X1392" s="25"/>
    </row>
    <row r="1393" spans="1:24" s="1" customFormat="1" ht="13.5" thickBot="1" x14ac:dyDescent="0.25">
      <c r="A1393" s="1932"/>
      <c r="B1393" s="1931"/>
      <c r="C1393" s="122" t="s">
        <v>106</v>
      </c>
      <c r="D1393" s="1586" t="str">
        <f t="shared" si="77"/>
        <v>-</v>
      </c>
      <c r="E1393" s="1084"/>
      <c r="F1393" s="25"/>
      <c r="G1393" s="25"/>
      <c r="H1393" s="25"/>
      <c r="I1393" s="25"/>
      <c r="J1393" s="25"/>
      <c r="K1393" s="25"/>
      <c r="L1393" s="25"/>
      <c r="M1393" s="25"/>
      <c r="N1393" s="25"/>
      <c r="O1393" s="25"/>
      <c r="P1393" s="25"/>
      <c r="Q1393" s="25"/>
      <c r="R1393" s="25"/>
      <c r="S1393" s="25"/>
      <c r="T1393" s="25"/>
      <c r="U1393" s="25"/>
      <c r="V1393" s="25"/>
      <c r="W1393" s="24"/>
      <c r="X1393" s="25"/>
    </row>
    <row r="1394" spans="1:24" s="1" customFormat="1" ht="13.5" thickBot="1" x14ac:dyDescent="0.25">
      <c r="A1394" s="1932"/>
      <c r="B1394" s="1931"/>
      <c r="C1394" s="122" t="s">
        <v>29</v>
      </c>
      <c r="D1394" s="1586" t="str">
        <f t="shared" si="77"/>
        <v>-</v>
      </c>
      <c r="E1394" s="1084"/>
      <c r="F1394" s="25"/>
      <c r="G1394" s="25"/>
      <c r="H1394" s="25"/>
      <c r="I1394" s="25"/>
      <c r="J1394" s="25"/>
      <c r="K1394" s="25"/>
      <c r="L1394" s="25"/>
      <c r="M1394" s="25"/>
      <c r="N1394" s="25"/>
      <c r="O1394" s="25"/>
      <c r="P1394" s="25"/>
      <c r="Q1394" s="25"/>
      <c r="R1394" s="25"/>
      <c r="S1394" s="25"/>
      <c r="T1394" s="25"/>
      <c r="U1394" s="25"/>
      <c r="V1394" s="25"/>
      <c r="W1394" s="24"/>
      <c r="X1394" s="25"/>
    </row>
    <row r="1395" spans="1:24" s="1" customFormat="1" ht="13.5" thickBot="1" x14ac:dyDescent="0.25">
      <c r="A1395" s="1932"/>
      <c r="B1395" s="1931"/>
      <c r="C1395" s="123" t="s">
        <v>30</v>
      </c>
      <c r="D1395" s="1586" t="str">
        <f t="shared" si="77"/>
        <v>-</v>
      </c>
      <c r="E1395" s="1084"/>
      <c r="F1395" s="25"/>
      <c r="G1395" s="25"/>
      <c r="H1395" s="25"/>
      <c r="I1395" s="25"/>
      <c r="J1395" s="25"/>
      <c r="K1395" s="25"/>
      <c r="L1395" s="25"/>
      <c r="M1395" s="25"/>
      <c r="N1395" s="25"/>
      <c r="O1395" s="25"/>
      <c r="P1395" s="25"/>
      <c r="Q1395" s="25"/>
      <c r="R1395" s="25"/>
      <c r="S1395" s="25"/>
      <c r="T1395" s="25"/>
      <c r="U1395" s="25"/>
      <c r="V1395" s="25"/>
      <c r="W1395" s="24"/>
      <c r="X1395" s="25"/>
    </row>
    <row r="1396" spans="1:24" s="1" customFormat="1" ht="13.5" thickBot="1" x14ac:dyDescent="0.25">
      <c r="A1396" s="1932"/>
      <c r="B1396" s="1931"/>
      <c r="C1396" s="124" t="s">
        <v>31</v>
      </c>
      <c r="D1396" s="1586">
        <f t="shared" si="77"/>
        <v>2.1</v>
      </c>
      <c r="E1396" s="1084"/>
      <c r="F1396" s="25"/>
      <c r="G1396" s="25"/>
      <c r="H1396" s="25"/>
      <c r="I1396" s="25"/>
      <c r="J1396" s="25"/>
      <c r="K1396" s="25"/>
      <c r="L1396" s="25"/>
      <c r="M1396" s="25"/>
      <c r="N1396" s="25"/>
      <c r="O1396" s="25"/>
      <c r="P1396" s="25"/>
      <c r="Q1396" s="25"/>
      <c r="R1396" s="25"/>
      <c r="S1396" s="25"/>
      <c r="T1396" s="25"/>
      <c r="U1396" s="25"/>
      <c r="V1396" s="25"/>
      <c r="W1396" s="24"/>
      <c r="X1396" s="25"/>
    </row>
    <row r="1397" spans="1:24" s="1" customFormat="1" ht="13.5" thickBot="1" x14ac:dyDescent="0.25">
      <c r="A1397" s="1932"/>
      <c r="B1397" s="1931"/>
      <c r="C1397" s="123" t="s">
        <v>107</v>
      </c>
      <c r="D1397" s="1586" t="str">
        <f t="shared" si="77"/>
        <v>-</v>
      </c>
      <c r="E1397" s="1084"/>
      <c r="F1397" s="25"/>
      <c r="G1397" s="25"/>
      <c r="H1397" s="25"/>
      <c r="I1397" s="25"/>
      <c r="J1397" s="25"/>
      <c r="K1397" s="25"/>
      <c r="L1397" s="25"/>
      <c r="M1397" s="25"/>
      <c r="N1397" s="25"/>
      <c r="O1397" s="25"/>
      <c r="P1397" s="25"/>
      <c r="Q1397" s="25"/>
      <c r="R1397" s="25"/>
      <c r="S1397" s="25"/>
      <c r="T1397" s="25"/>
      <c r="U1397" s="25"/>
      <c r="V1397" s="25"/>
      <c r="W1397" s="24"/>
      <c r="X1397" s="25"/>
    </row>
    <row r="1398" spans="1:24" s="1" customFormat="1" ht="13.5" thickBot="1" x14ac:dyDescent="0.25">
      <c r="A1398" s="1932"/>
      <c r="B1398" s="1931"/>
      <c r="C1398" s="125" t="s">
        <v>32</v>
      </c>
      <c r="D1398" s="1586" t="str">
        <f t="shared" si="77"/>
        <v>-</v>
      </c>
      <c r="E1398" s="1084"/>
      <c r="F1398" s="25"/>
      <c r="G1398" s="25"/>
      <c r="H1398" s="25"/>
      <c r="I1398" s="25"/>
      <c r="J1398" s="25"/>
      <c r="K1398" s="25"/>
      <c r="L1398" s="25"/>
      <c r="M1398" s="25"/>
      <c r="N1398" s="25"/>
      <c r="O1398" s="25"/>
      <c r="P1398" s="25"/>
      <c r="Q1398" s="25"/>
      <c r="R1398" s="25"/>
      <c r="S1398" s="25"/>
      <c r="T1398" s="25"/>
      <c r="U1398" s="25"/>
      <c r="V1398" s="25"/>
      <c r="W1398" s="24"/>
      <c r="X1398" s="25"/>
    </row>
    <row r="1399" spans="1:24" s="1" customFormat="1" ht="13.5" thickBot="1" x14ac:dyDescent="0.25">
      <c r="A1399" s="1932"/>
      <c r="B1399" s="1931"/>
      <c r="C1399" s="126" t="s">
        <v>108</v>
      </c>
      <c r="D1399" s="1586" t="str">
        <f t="shared" si="77"/>
        <v>-</v>
      </c>
      <c r="E1399" s="1084"/>
      <c r="F1399" s="25"/>
      <c r="G1399" s="25"/>
      <c r="H1399" s="25"/>
      <c r="I1399" s="25"/>
      <c r="J1399" s="25"/>
      <c r="K1399" s="25"/>
      <c r="L1399" s="25"/>
      <c r="M1399" s="25"/>
      <c r="N1399" s="25"/>
      <c r="O1399" s="25"/>
      <c r="P1399" s="25"/>
      <c r="Q1399" s="25"/>
      <c r="R1399" s="25"/>
      <c r="S1399" s="25"/>
      <c r="T1399" s="25"/>
      <c r="U1399" s="25"/>
      <c r="V1399" s="25"/>
      <c r="W1399" s="24"/>
      <c r="X1399" s="25"/>
    </row>
    <row r="1400" spans="1:24" s="1" customFormat="1" ht="13.5" customHeight="1" thickBot="1" x14ac:dyDescent="0.25">
      <c r="A1400" s="1932" t="s">
        <v>184</v>
      </c>
      <c r="B1400" s="1931" t="s">
        <v>185</v>
      </c>
      <c r="C1400" s="117" t="s">
        <v>20</v>
      </c>
      <c r="D1400" s="1585">
        <f>CA4</f>
        <v>23.5</v>
      </c>
      <c r="E1400" s="1084"/>
      <c r="F1400" s="25"/>
      <c r="G1400" s="25"/>
      <c r="H1400" s="25"/>
      <c r="I1400" s="25"/>
      <c r="J1400" s="25"/>
      <c r="K1400" s="25"/>
      <c r="L1400" s="25"/>
      <c r="M1400" s="25"/>
      <c r="N1400" s="25"/>
      <c r="O1400" s="25"/>
      <c r="P1400" s="25"/>
      <c r="Q1400" s="25"/>
      <c r="R1400" s="25"/>
      <c r="S1400" s="25"/>
      <c r="T1400" s="25"/>
      <c r="U1400" s="25"/>
      <c r="V1400" s="25"/>
      <c r="W1400" s="24"/>
      <c r="X1400" s="25"/>
    </row>
    <row r="1401" spans="1:24" s="1" customFormat="1" ht="13.5" thickBot="1" x14ac:dyDescent="0.25">
      <c r="A1401" s="1932"/>
      <c r="B1401" s="1931"/>
      <c r="C1401" s="118" t="s">
        <v>104</v>
      </c>
      <c r="D1401" s="1586">
        <f t="shared" ref="D1401:D1417" si="78">CA5</f>
        <v>2</v>
      </c>
      <c r="E1401" s="1084"/>
      <c r="F1401" s="25"/>
      <c r="G1401" s="25"/>
      <c r="H1401" s="25"/>
      <c r="I1401" s="25"/>
      <c r="J1401" s="25"/>
      <c r="K1401" s="25"/>
      <c r="L1401" s="25"/>
      <c r="M1401" s="25"/>
      <c r="N1401" s="25"/>
      <c r="O1401" s="25"/>
      <c r="P1401" s="25"/>
      <c r="Q1401" s="25"/>
      <c r="R1401" s="25"/>
      <c r="S1401" s="25"/>
      <c r="T1401" s="25"/>
      <c r="U1401" s="25"/>
      <c r="V1401" s="25"/>
      <c r="W1401" s="24"/>
      <c r="X1401" s="25"/>
    </row>
    <row r="1402" spans="1:24" s="1" customFormat="1" ht="13.5" thickBot="1" x14ac:dyDescent="0.25">
      <c r="A1402" s="1932"/>
      <c r="B1402" s="1931"/>
      <c r="C1402" s="119" t="s">
        <v>22</v>
      </c>
      <c r="D1402" s="1586">
        <f t="shared" si="78"/>
        <v>7.2</v>
      </c>
      <c r="E1402" s="1084"/>
      <c r="F1402" s="25"/>
      <c r="G1402" s="25"/>
      <c r="H1402" s="25"/>
      <c r="I1402" s="25"/>
      <c r="J1402" s="25"/>
      <c r="K1402" s="25"/>
      <c r="L1402" s="25"/>
      <c r="M1402" s="25"/>
      <c r="N1402" s="25"/>
      <c r="O1402" s="25"/>
      <c r="P1402" s="25"/>
      <c r="Q1402" s="25"/>
      <c r="R1402" s="25"/>
      <c r="S1402" s="25"/>
      <c r="T1402" s="25"/>
      <c r="U1402" s="25"/>
      <c r="V1402" s="25"/>
      <c r="W1402" s="24"/>
      <c r="X1402" s="25"/>
    </row>
    <row r="1403" spans="1:24" s="1" customFormat="1" ht="13.5" thickBot="1" x14ac:dyDescent="0.25">
      <c r="A1403" s="1932"/>
      <c r="B1403" s="1931"/>
      <c r="C1403" s="118" t="s">
        <v>23</v>
      </c>
      <c r="D1403" s="1586">
        <f t="shared" si="78"/>
        <v>230</v>
      </c>
      <c r="E1403" s="1084"/>
      <c r="F1403" s="25"/>
      <c r="G1403" s="25"/>
      <c r="H1403" s="25"/>
      <c r="I1403" s="25"/>
      <c r="J1403" s="25"/>
      <c r="K1403" s="25"/>
      <c r="L1403" s="25"/>
      <c r="M1403" s="25"/>
      <c r="N1403" s="25"/>
      <c r="O1403" s="25"/>
      <c r="P1403" s="25"/>
      <c r="Q1403" s="25"/>
      <c r="R1403" s="25"/>
      <c r="S1403" s="25"/>
      <c r="T1403" s="25"/>
      <c r="U1403" s="25"/>
      <c r="V1403" s="25"/>
      <c r="W1403" s="24"/>
      <c r="X1403" s="25"/>
    </row>
    <row r="1404" spans="1:24" s="1" customFormat="1" ht="13.5" thickBot="1" x14ac:dyDescent="0.25">
      <c r="A1404" s="1932"/>
      <c r="B1404" s="1931"/>
      <c r="C1404" s="164" t="s">
        <v>561</v>
      </c>
      <c r="D1404" s="1586" t="str">
        <f t="shared" si="78"/>
        <v>-</v>
      </c>
      <c r="E1404" s="1084"/>
      <c r="F1404" s="25"/>
      <c r="G1404" s="25"/>
      <c r="H1404" s="25"/>
      <c r="I1404" s="25"/>
      <c r="J1404" s="25"/>
      <c r="K1404" s="25"/>
      <c r="L1404" s="25"/>
      <c r="M1404" s="25"/>
      <c r="N1404" s="25"/>
      <c r="O1404" s="25"/>
      <c r="P1404" s="25"/>
      <c r="Q1404" s="25"/>
      <c r="R1404" s="25"/>
      <c r="S1404" s="25"/>
      <c r="T1404" s="25"/>
      <c r="U1404" s="25"/>
      <c r="V1404" s="25"/>
      <c r="W1404" s="24"/>
      <c r="X1404" s="25"/>
    </row>
    <row r="1405" spans="1:24" s="1" customFormat="1" ht="13.5" thickBot="1" x14ac:dyDescent="0.25">
      <c r="A1405" s="1932"/>
      <c r="B1405" s="1931"/>
      <c r="C1405" s="164" t="s">
        <v>105</v>
      </c>
      <c r="D1405" s="1586" t="str">
        <f t="shared" si="78"/>
        <v>-</v>
      </c>
      <c r="E1405" s="1084"/>
      <c r="F1405" s="25"/>
      <c r="G1405" s="25"/>
      <c r="H1405" s="25"/>
      <c r="I1405" s="25"/>
      <c r="J1405" s="25"/>
      <c r="K1405" s="25"/>
      <c r="L1405" s="25"/>
      <c r="M1405" s="25"/>
      <c r="N1405" s="25"/>
      <c r="O1405" s="25"/>
      <c r="P1405" s="25"/>
      <c r="Q1405" s="25"/>
      <c r="R1405" s="25"/>
      <c r="S1405" s="25"/>
      <c r="T1405" s="25"/>
      <c r="U1405" s="25"/>
      <c r="V1405" s="25"/>
      <c r="W1405" s="24"/>
      <c r="X1405" s="25"/>
    </row>
    <row r="1406" spans="1:24" s="1" customFormat="1" ht="13.5" thickBot="1" x14ac:dyDescent="0.25">
      <c r="A1406" s="1932"/>
      <c r="B1406" s="1931"/>
      <c r="C1406" s="118" t="s">
        <v>24</v>
      </c>
      <c r="D1406" s="1586">
        <f t="shared" si="78"/>
        <v>240</v>
      </c>
      <c r="E1406" s="1084"/>
      <c r="F1406" s="25"/>
      <c r="G1406" s="25"/>
      <c r="H1406" s="25"/>
      <c r="I1406" s="25"/>
      <c r="J1406" s="25"/>
      <c r="K1406" s="25"/>
      <c r="L1406" s="25"/>
      <c r="M1406" s="25"/>
      <c r="N1406" s="25"/>
      <c r="O1406" s="25"/>
      <c r="P1406" s="25"/>
      <c r="Q1406" s="25"/>
      <c r="R1406" s="25"/>
      <c r="S1406" s="25"/>
      <c r="T1406" s="25"/>
      <c r="U1406" s="25"/>
      <c r="V1406" s="25"/>
      <c r="W1406" s="24"/>
      <c r="X1406" s="25"/>
    </row>
    <row r="1407" spans="1:24" s="1" customFormat="1" ht="13.5" thickBot="1" x14ac:dyDescent="0.25">
      <c r="A1407" s="1932"/>
      <c r="B1407" s="1931"/>
      <c r="C1407" s="118" t="s">
        <v>25</v>
      </c>
      <c r="D1407" s="1586">
        <f t="shared" si="78"/>
        <v>150</v>
      </c>
      <c r="E1407" s="1084"/>
      <c r="F1407" s="25"/>
      <c r="G1407" s="25"/>
      <c r="H1407" s="25"/>
      <c r="I1407" s="25"/>
      <c r="J1407" s="25"/>
      <c r="K1407" s="25"/>
      <c r="L1407" s="25"/>
      <c r="M1407" s="25"/>
      <c r="N1407" s="25"/>
      <c r="O1407" s="25"/>
      <c r="P1407" s="25"/>
      <c r="Q1407" s="25"/>
      <c r="R1407" s="25"/>
      <c r="S1407" s="25"/>
      <c r="T1407" s="25"/>
      <c r="U1407" s="25"/>
      <c r="V1407" s="25"/>
      <c r="W1407" s="24"/>
      <c r="X1407" s="25"/>
    </row>
    <row r="1408" spans="1:24" s="1" customFormat="1" ht="13.5" thickBot="1" x14ac:dyDescent="0.25">
      <c r="A1408" s="1932"/>
      <c r="B1408" s="1931"/>
      <c r="C1408" s="120" t="s">
        <v>26</v>
      </c>
      <c r="D1408" s="1586" t="str">
        <f t="shared" si="78"/>
        <v>-</v>
      </c>
      <c r="E1408" s="1084"/>
      <c r="F1408" s="25"/>
      <c r="G1408" s="25"/>
      <c r="H1408" s="25"/>
      <c r="I1408" s="25"/>
      <c r="J1408" s="25"/>
      <c r="K1408" s="25"/>
      <c r="L1408" s="25"/>
      <c r="M1408" s="25"/>
      <c r="N1408" s="25"/>
      <c r="O1408" s="25"/>
      <c r="P1408" s="25"/>
      <c r="Q1408" s="25"/>
      <c r="R1408" s="25"/>
      <c r="S1408" s="25"/>
      <c r="T1408" s="25"/>
      <c r="U1408" s="25"/>
      <c r="V1408" s="25"/>
      <c r="W1408" s="24"/>
      <c r="X1408" s="25"/>
    </row>
    <row r="1409" spans="1:24" s="1" customFormat="1" ht="13.5" thickBot="1" x14ac:dyDescent="0.25">
      <c r="A1409" s="1932"/>
      <c r="B1409" s="1931"/>
      <c r="C1409" s="121" t="s">
        <v>27</v>
      </c>
      <c r="D1409" s="1586">
        <f t="shared" si="78"/>
        <v>34</v>
      </c>
      <c r="E1409" s="1084"/>
      <c r="F1409" s="25"/>
      <c r="G1409" s="25"/>
      <c r="H1409" s="25"/>
      <c r="I1409" s="25"/>
      <c r="J1409" s="25"/>
      <c r="K1409" s="25"/>
      <c r="L1409" s="25"/>
      <c r="M1409" s="25"/>
      <c r="N1409" s="25"/>
      <c r="O1409" s="25"/>
      <c r="P1409" s="25"/>
      <c r="Q1409" s="25"/>
      <c r="R1409" s="25"/>
      <c r="S1409" s="25"/>
      <c r="T1409" s="25"/>
      <c r="U1409" s="25"/>
      <c r="V1409" s="25"/>
      <c r="W1409" s="24"/>
      <c r="X1409" s="25"/>
    </row>
    <row r="1410" spans="1:24" s="1" customFormat="1" ht="13.5" thickBot="1" x14ac:dyDescent="0.25">
      <c r="A1410" s="1932"/>
      <c r="B1410" s="1931"/>
      <c r="C1410" s="122" t="s">
        <v>28</v>
      </c>
      <c r="D1410" s="1586">
        <f t="shared" si="78"/>
        <v>21</v>
      </c>
      <c r="E1410" s="1084"/>
      <c r="F1410" s="25"/>
      <c r="G1410" s="25"/>
      <c r="H1410" s="25"/>
      <c r="I1410" s="25"/>
      <c r="J1410" s="25"/>
      <c r="K1410" s="25"/>
      <c r="L1410" s="25"/>
      <c r="M1410" s="25"/>
      <c r="N1410" s="25"/>
      <c r="O1410" s="25"/>
      <c r="P1410" s="25"/>
      <c r="Q1410" s="25"/>
      <c r="R1410" s="25"/>
      <c r="S1410" s="25"/>
      <c r="T1410" s="25"/>
      <c r="U1410" s="25"/>
      <c r="V1410" s="25"/>
      <c r="W1410" s="24"/>
      <c r="X1410" s="25"/>
    </row>
    <row r="1411" spans="1:24" s="1" customFormat="1" ht="13.5" thickBot="1" x14ac:dyDescent="0.25">
      <c r="A1411" s="1932"/>
      <c r="B1411" s="1931"/>
      <c r="C1411" s="122" t="s">
        <v>106</v>
      </c>
      <c r="D1411" s="1586">
        <f t="shared" si="78"/>
        <v>14</v>
      </c>
      <c r="E1411" s="1084"/>
      <c r="F1411" s="25"/>
      <c r="G1411" s="25"/>
      <c r="H1411" s="25"/>
      <c r="I1411" s="25"/>
      <c r="J1411" s="25"/>
      <c r="K1411" s="25"/>
      <c r="L1411" s="25"/>
      <c r="M1411" s="25"/>
      <c r="N1411" s="25"/>
      <c r="O1411" s="25"/>
      <c r="P1411" s="25"/>
      <c r="Q1411" s="25"/>
      <c r="R1411" s="25"/>
      <c r="S1411" s="25"/>
      <c r="T1411" s="25"/>
      <c r="U1411" s="25"/>
      <c r="V1411" s="25"/>
      <c r="W1411" s="24"/>
      <c r="X1411" s="25"/>
    </row>
    <row r="1412" spans="1:24" s="1" customFormat="1" ht="13.5" thickBot="1" x14ac:dyDescent="0.25">
      <c r="A1412" s="1932"/>
      <c r="B1412" s="1931"/>
      <c r="C1412" s="122" t="s">
        <v>29</v>
      </c>
      <c r="D1412" s="1586" t="str">
        <f t="shared" si="78"/>
        <v>-</v>
      </c>
      <c r="E1412" s="1084"/>
      <c r="F1412" s="25"/>
      <c r="G1412" s="25"/>
      <c r="H1412" s="25"/>
      <c r="I1412" s="25"/>
      <c r="J1412" s="25"/>
      <c r="K1412" s="25"/>
      <c r="L1412" s="25"/>
      <c r="M1412" s="25"/>
      <c r="N1412" s="25"/>
      <c r="O1412" s="25"/>
      <c r="P1412" s="25"/>
      <c r="Q1412" s="25"/>
      <c r="R1412" s="25"/>
      <c r="S1412" s="25"/>
      <c r="T1412" s="25"/>
      <c r="U1412" s="25"/>
      <c r="V1412" s="25"/>
      <c r="W1412" s="24"/>
      <c r="X1412" s="25"/>
    </row>
    <row r="1413" spans="1:24" s="1" customFormat="1" ht="13.5" thickBot="1" x14ac:dyDescent="0.25">
      <c r="A1413" s="1932"/>
      <c r="B1413" s="1931"/>
      <c r="C1413" s="123" t="s">
        <v>30</v>
      </c>
      <c r="D1413" s="1586" t="str">
        <f t="shared" si="78"/>
        <v>-</v>
      </c>
      <c r="E1413" s="1084"/>
      <c r="F1413" s="25"/>
      <c r="G1413" s="25"/>
      <c r="H1413" s="25"/>
      <c r="I1413" s="25"/>
      <c r="J1413" s="25"/>
      <c r="K1413" s="25"/>
      <c r="L1413" s="25"/>
      <c r="M1413" s="25"/>
      <c r="N1413" s="25"/>
      <c r="O1413" s="25"/>
      <c r="P1413" s="25"/>
      <c r="Q1413" s="25"/>
      <c r="R1413" s="25"/>
      <c r="S1413" s="25"/>
      <c r="T1413" s="25"/>
      <c r="U1413" s="25"/>
      <c r="V1413" s="25"/>
      <c r="W1413" s="24"/>
      <c r="X1413" s="25"/>
    </row>
    <row r="1414" spans="1:24" s="1" customFormat="1" ht="13.5" thickBot="1" x14ac:dyDescent="0.25">
      <c r="A1414" s="1932"/>
      <c r="B1414" s="1931"/>
      <c r="C1414" s="124" t="s">
        <v>31</v>
      </c>
      <c r="D1414" s="1586">
        <f t="shared" si="78"/>
        <v>3.6</v>
      </c>
      <c r="E1414" s="1084"/>
      <c r="F1414" s="25"/>
      <c r="G1414" s="25"/>
      <c r="H1414" s="25"/>
      <c r="I1414" s="25"/>
      <c r="J1414" s="25"/>
      <c r="K1414" s="25"/>
      <c r="L1414" s="25"/>
      <c r="M1414" s="25"/>
      <c r="N1414" s="25"/>
      <c r="O1414" s="25"/>
      <c r="P1414" s="25"/>
      <c r="Q1414" s="25"/>
      <c r="R1414" s="25"/>
      <c r="S1414" s="25"/>
      <c r="T1414" s="25"/>
      <c r="U1414" s="25"/>
      <c r="V1414" s="25"/>
      <c r="W1414" s="24"/>
      <c r="X1414" s="25"/>
    </row>
    <row r="1415" spans="1:24" s="1" customFormat="1" ht="13.5" thickBot="1" x14ac:dyDescent="0.25">
      <c r="A1415" s="1932"/>
      <c r="B1415" s="1931"/>
      <c r="C1415" s="123" t="s">
        <v>107</v>
      </c>
      <c r="D1415" s="1586" t="str">
        <f t="shared" si="78"/>
        <v>-</v>
      </c>
      <c r="E1415" s="1084"/>
      <c r="F1415" s="25"/>
      <c r="G1415" s="25"/>
      <c r="H1415" s="25"/>
      <c r="I1415" s="25"/>
      <c r="J1415" s="25"/>
      <c r="K1415" s="25"/>
      <c r="L1415" s="25"/>
      <c r="M1415" s="25"/>
      <c r="N1415" s="25"/>
      <c r="O1415" s="25"/>
      <c r="P1415" s="25"/>
      <c r="Q1415" s="25"/>
      <c r="R1415" s="25"/>
      <c r="S1415" s="25"/>
      <c r="T1415" s="25"/>
      <c r="U1415" s="25"/>
      <c r="V1415" s="25"/>
      <c r="W1415" s="24"/>
      <c r="X1415" s="25"/>
    </row>
    <row r="1416" spans="1:24" s="1" customFormat="1" ht="13.5" thickBot="1" x14ac:dyDescent="0.25">
      <c r="A1416" s="1932"/>
      <c r="B1416" s="1931"/>
      <c r="C1416" s="125" t="s">
        <v>32</v>
      </c>
      <c r="D1416" s="1586" t="str">
        <f t="shared" si="78"/>
        <v>-</v>
      </c>
      <c r="E1416" s="1084"/>
      <c r="F1416" s="25"/>
      <c r="G1416" s="25"/>
      <c r="H1416" s="25"/>
      <c r="I1416" s="25"/>
      <c r="J1416" s="25"/>
      <c r="K1416" s="25"/>
      <c r="L1416" s="25"/>
      <c r="M1416" s="25"/>
      <c r="N1416" s="25"/>
      <c r="O1416" s="25"/>
      <c r="P1416" s="25"/>
      <c r="Q1416" s="25"/>
      <c r="R1416" s="25"/>
      <c r="S1416" s="25"/>
      <c r="T1416" s="25"/>
      <c r="U1416" s="25"/>
      <c r="V1416" s="25"/>
      <c r="W1416" s="24"/>
      <c r="X1416" s="25"/>
    </row>
    <row r="1417" spans="1:24" s="1" customFormat="1" ht="13.5" thickBot="1" x14ac:dyDescent="0.25">
      <c r="A1417" s="1933"/>
      <c r="B1417" s="1934"/>
      <c r="C1417" s="126" t="s">
        <v>108</v>
      </c>
      <c r="D1417" s="1586" t="str">
        <f t="shared" si="78"/>
        <v>-</v>
      </c>
      <c r="E1417" s="1084"/>
      <c r="F1417" s="25"/>
      <c r="G1417" s="25"/>
      <c r="H1417" s="25"/>
      <c r="I1417" s="25"/>
      <c r="J1417" s="25"/>
      <c r="K1417" s="25"/>
      <c r="L1417" s="25"/>
      <c r="M1417" s="25"/>
      <c r="N1417" s="25"/>
      <c r="O1417" s="25"/>
      <c r="P1417" s="25"/>
      <c r="Q1417" s="25"/>
      <c r="R1417" s="25"/>
      <c r="S1417" s="25"/>
      <c r="T1417" s="25"/>
      <c r="U1417" s="25"/>
      <c r="V1417" s="25"/>
      <c r="W1417" s="24"/>
      <c r="X1417" s="25"/>
    </row>
    <row r="1418" spans="1:24" s="1" customFormat="1" ht="13.5" customHeight="1" x14ac:dyDescent="0.2">
      <c r="A1418" s="1927" t="s">
        <v>184</v>
      </c>
      <c r="B1418" s="1926" t="s">
        <v>187</v>
      </c>
      <c r="C1418" s="117" t="s">
        <v>20</v>
      </c>
      <c r="D1418" s="1585" t="str">
        <f>CB4</f>
        <v>-</v>
      </c>
      <c r="E1418" s="1084"/>
      <c r="F1418" s="25"/>
      <c r="G1418" s="25"/>
      <c r="H1418" s="25"/>
      <c r="I1418" s="25"/>
      <c r="J1418" s="25"/>
      <c r="K1418" s="25"/>
      <c r="L1418" s="25"/>
      <c r="M1418" s="25"/>
      <c r="N1418" s="25"/>
      <c r="O1418" s="25"/>
      <c r="P1418" s="25"/>
      <c r="Q1418" s="25"/>
      <c r="R1418" s="25"/>
      <c r="S1418" s="25"/>
      <c r="T1418" s="25"/>
      <c r="U1418" s="25"/>
      <c r="V1418" s="25"/>
      <c r="W1418" s="24"/>
      <c r="X1418" s="25"/>
    </row>
    <row r="1419" spans="1:24" s="1" customFormat="1" x14ac:dyDescent="0.2">
      <c r="A1419" s="1927"/>
      <c r="B1419" s="1926"/>
      <c r="C1419" s="118" t="s">
        <v>104</v>
      </c>
      <c r="D1419" s="1586">
        <f t="shared" ref="D1419:D1435" si="79">CB5</f>
        <v>2</v>
      </c>
      <c r="E1419" s="1084"/>
      <c r="F1419" s="25"/>
      <c r="G1419" s="25"/>
      <c r="H1419" s="25"/>
      <c r="I1419" s="25"/>
      <c r="J1419" s="25"/>
      <c r="K1419" s="25"/>
      <c r="L1419" s="25"/>
      <c r="M1419" s="25"/>
      <c r="N1419" s="25"/>
      <c r="O1419" s="25"/>
      <c r="P1419" s="25"/>
      <c r="Q1419" s="25"/>
      <c r="R1419" s="25"/>
      <c r="S1419" s="25"/>
      <c r="T1419" s="25"/>
      <c r="U1419" s="25"/>
      <c r="V1419" s="25"/>
      <c r="W1419" s="24"/>
      <c r="X1419" s="25"/>
    </row>
    <row r="1420" spans="1:24" s="1" customFormat="1" x14ac:dyDescent="0.2">
      <c r="A1420" s="1927"/>
      <c r="B1420" s="1926"/>
      <c r="C1420" s="119" t="s">
        <v>22</v>
      </c>
      <c r="D1420" s="1586">
        <f t="shared" si="79"/>
        <v>7</v>
      </c>
      <c r="E1420" s="1084"/>
      <c r="F1420" s="25"/>
      <c r="G1420" s="25"/>
      <c r="H1420" s="25"/>
      <c r="I1420" s="25"/>
      <c r="J1420" s="25"/>
      <c r="K1420" s="25"/>
      <c r="L1420" s="25"/>
      <c r="M1420" s="25"/>
      <c r="N1420" s="25"/>
      <c r="O1420" s="25"/>
      <c r="P1420" s="25"/>
      <c r="Q1420" s="25"/>
      <c r="R1420" s="25"/>
      <c r="S1420" s="25"/>
      <c r="T1420" s="25"/>
      <c r="U1420" s="25"/>
      <c r="V1420" s="25"/>
      <c r="W1420" s="24"/>
      <c r="X1420" s="25"/>
    </row>
    <row r="1421" spans="1:24" s="1" customFormat="1" x14ac:dyDescent="0.2">
      <c r="A1421" s="1927"/>
      <c r="B1421" s="1926"/>
      <c r="C1421" s="118" t="s">
        <v>23</v>
      </c>
      <c r="D1421" s="1586">
        <f t="shared" si="79"/>
        <v>200</v>
      </c>
      <c r="E1421" s="1084"/>
      <c r="F1421" s="25"/>
      <c r="G1421" s="25"/>
      <c r="H1421" s="25"/>
      <c r="I1421" s="25"/>
      <c r="J1421" s="25"/>
      <c r="K1421" s="25"/>
      <c r="L1421" s="25"/>
      <c r="M1421" s="25"/>
      <c r="N1421" s="25"/>
      <c r="O1421" s="25"/>
      <c r="P1421" s="25"/>
      <c r="Q1421" s="25"/>
      <c r="R1421" s="25"/>
      <c r="S1421" s="25"/>
      <c r="T1421" s="25"/>
      <c r="U1421" s="25"/>
      <c r="V1421" s="25"/>
      <c r="W1421" s="24"/>
      <c r="X1421" s="25"/>
    </row>
    <row r="1422" spans="1:24" s="1" customFormat="1" x14ac:dyDescent="0.2">
      <c r="A1422" s="1927"/>
      <c r="B1422" s="1926"/>
      <c r="C1422" s="164" t="s">
        <v>561</v>
      </c>
      <c r="D1422" s="1586" t="str">
        <f t="shared" si="79"/>
        <v>-</v>
      </c>
      <c r="E1422" s="1084"/>
      <c r="F1422" s="25"/>
      <c r="G1422" s="25"/>
      <c r="H1422" s="25"/>
      <c r="I1422" s="25"/>
      <c r="J1422" s="25"/>
      <c r="K1422" s="25"/>
      <c r="L1422" s="25"/>
      <c r="M1422" s="25"/>
      <c r="N1422" s="25"/>
      <c r="O1422" s="25"/>
      <c r="P1422" s="25"/>
      <c r="Q1422" s="25"/>
      <c r="R1422" s="25"/>
      <c r="S1422" s="25"/>
      <c r="T1422" s="25"/>
      <c r="U1422" s="25"/>
      <c r="V1422" s="25"/>
      <c r="W1422" s="24"/>
      <c r="X1422" s="25"/>
    </row>
    <row r="1423" spans="1:24" s="1" customFormat="1" x14ac:dyDescent="0.2">
      <c r="A1423" s="1927"/>
      <c r="B1423" s="1926"/>
      <c r="C1423" s="164" t="s">
        <v>105</v>
      </c>
      <c r="D1423" s="1586" t="str">
        <f t="shared" si="79"/>
        <v>-</v>
      </c>
      <c r="E1423" s="1084"/>
      <c r="F1423" s="25"/>
      <c r="G1423" s="25"/>
      <c r="H1423" s="25"/>
      <c r="I1423" s="25"/>
      <c r="J1423" s="25"/>
      <c r="K1423" s="25"/>
      <c r="L1423" s="25"/>
      <c r="M1423" s="25"/>
      <c r="N1423" s="25"/>
      <c r="O1423" s="25"/>
      <c r="P1423" s="25"/>
      <c r="Q1423" s="25"/>
      <c r="R1423" s="25"/>
      <c r="S1423" s="25"/>
      <c r="T1423" s="25"/>
      <c r="U1423" s="25"/>
      <c r="V1423" s="25"/>
      <c r="W1423" s="24"/>
      <c r="X1423" s="25"/>
    </row>
    <row r="1424" spans="1:24" s="1" customFormat="1" x14ac:dyDescent="0.2">
      <c r="A1424" s="1927"/>
      <c r="B1424" s="1926"/>
      <c r="C1424" s="118" t="s">
        <v>24</v>
      </c>
      <c r="D1424" s="1586">
        <f t="shared" si="79"/>
        <v>220</v>
      </c>
      <c r="E1424" s="1084"/>
      <c r="F1424" s="25"/>
      <c r="G1424" s="25"/>
      <c r="H1424" s="25"/>
      <c r="I1424" s="25"/>
      <c r="J1424" s="25"/>
      <c r="K1424" s="25"/>
      <c r="L1424" s="25"/>
      <c r="M1424" s="25"/>
      <c r="N1424" s="25"/>
      <c r="O1424" s="25"/>
      <c r="P1424" s="25"/>
      <c r="Q1424" s="25"/>
      <c r="R1424" s="25"/>
      <c r="S1424" s="25"/>
      <c r="T1424" s="25"/>
      <c r="U1424" s="25"/>
      <c r="V1424" s="25"/>
      <c r="W1424" s="24"/>
      <c r="X1424" s="25"/>
    </row>
    <row r="1425" spans="1:24" s="1" customFormat="1" x14ac:dyDescent="0.2">
      <c r="A1425" s="1927"/>
      <c r="B1425" s="1926"/>
      <c r="C1425" s="118" t="s">
        <v>25</v>
      </c>
      <c r="D1425" s="1586">
        <f t="shared" si="79"/>
        <v>140</v>
      </c>
      <c r="E1425" s="1084"/>
      <c r="F1425" s="25"/>
      <c r="G1425" s="25"/>
      <c r="H1425" s="25"/>
      <c r="I1425" s="25"/>
      <c r="J1425" s="25"/>
      <c r="K1425" s="25"/>
      <c r="L1425" s="25"/>
      <c r="M1425" s="25"/>
      <c r="N1425" s="25"/>
      <c r="O1425" s="25"/>
      <c r="P1425" s="25"/>
      <c r="Q1425" s="25"/>
      <c r="R1425" s="25"/>
      <c r="S1425" s="25"/>
      <c r="T1425" s="25"/>
      <c r="U1425" s="25"/>
      <c r="V1425" s="25"/>
      <c r="W1425" s="24"/>
      <c r="X1425" s="25"/>
    </row>
    <row r="1426" spans="1:24" s="1" customFormat="1" x14ac:dyDescent="0.2">
      <c r="A1426" s="1927"/>
      <c r="B1426" s="1926"/>
      <c r="C1426" s="120" t="s">
        <v>26</v>
      </c>
      <c r="D1426" s="1586" t="str">
        <f t="shared" si="79"/>
        <v>-</v>
      </c>
      <c r="E1426" s="1084"/>
      <c r="F1426" s="25"/>
      <c r="G1426" s="25"/>
      <c r="H1426" s="25"/>
      <c r="I1426" s="25"/>
      <c r="J1426" s="25"/>
      <c r="K1426" s="25"/>
      <c r="L1426" s="25"/>
      <c r="M1426" s="25"/>
      <c r="N1426" s="25"/>
      <c r="O1426" s="25"/>
      <c r="P1426" s="25"/>
      <c r="Q1426" s="25"/>
      <c r="R1426" s="25"/>
      <c r="S1426" s="25"/>
      <c r="T1426" s="25"/>
      <c r="U1426" s="25"/>
      <c r="V1426" s="25"/>
      <c r="W1426" s="24"/>
      <c r="X1426" s="25"/>
    </row>
    <row r="1427" spans="1:24" s="1" customFormat="1" x14ac:dyDescent="0.2">
      <c r="A1427" s="1927"/>
      <c r="B1427" s="1926"/>
      <c r="C1427" s="121" t="s">
        <v>27</v>
      </c>
      <c r="D1427" s="1586">
        <f t="shared" si="79"/>
        <v>40</v>
      </c>
      <c r="E1427" s="1084"/>
      <c r="F1427" s="25"/>
      <c r="G1427" s="25"/>
      <c r="H1427" s="25"/>
      <c r="I1427" s="25"/>
      <c r="J1427" s="25"/>
      <c r="K1427" s="25"/>
      <c r="L1427" s="25"/>
      <c r="M1427" s="25"/>
      <c r="N1427" s="25"/>
      <c r="O1427" s="25"/>
      <c r="P1427" s="25"/>
      <c r="Q1427" s="25"/>
      <c r="R1427" s="25"/>
      <c r="S1427" s="25"/>
      <c r="T1427" s="25"/>
      <c r="U1427" s="25"/>
      <c r="V1427" s="25"/>
      <c r="W1427" s="24"/>
      <c r="X1427" s="25"/>
    </row>
    <row r="1428" spans="1:24" s="1" customFormat="1" x14ac:dyDescent="0.2">
      <c r="A1428" s="1927"/>
      <c r="B1428" s="1926"/>
      <c r="C1428" s="122" t="s">
        <v>28</v>
      </c>
      <c r="D1428" s="1586">
        <f t="shared" si="79"/>
        <v>28</v>
      </c>
      <c r="E1428" s="1084"/>
      <c r="F1428" s="25"/>
      <c r="G1428" s="25"/>
      <c r="H1428" s="25"/>
      <c r="I1428" s="25"/>
      <c r="J1428" s="25"/>
      <c r="K1428" s="25"/>
      <c r="L1428" s="25"/>
      <c r="M1428" s="25"/>
      <c r="N1428" s="25"/>
      <c r="O1428" s="25"/>
      <c r="P1428" s="25"/>
      <c r="Q1428" s="25"/>
      <c r="R1428" s="25"/>
      <c r="S1428" s="25"/>
      <c r="T1428" s="25"/>
      <c r="U1428" s="25"/>
      <c r="V1428" s="25"/>
      <c r="W1428" s="24"/>
      <c r="X1428" s="25"/>
    </row>
    <row r="1429" spans="1:24" s="1" customFormat="1" x14ac:dyDescent="0.2">
      <c r="A1429" s="1927"/>
      <c r="B1429" s="1926"/>
      <c r="C1429" s="122" t="s">
        <v>106</v>
      </c>
      <c r="D1429" s="1586">
        <f t="shared" si="79"/>
        <v>11</v>
      </c>
      <c r="E1429" s="1084"/>
      <c r="F1429" s="25"/>
      <c r="G1429" s="25"/>
      <c r="H1429" s="25"/>
      <c r="I1429" s="25"/>
      <c r="J1429" s="25"/>
      <c r="K1429" s="25"/>
      <c r="L1429" s="25"/>
      <c r="M1429" s="25"/>
      <c r="N1429" s="25"/>
      <c r="O1429" s="25"/>
      <c r="P1429" s="25"/>
      <c r="Q1429" s="25"/>
      <c r="R1429" s="25"/>
      <c r="S1429" s="25"/>
      <c r="T1429" s="25"/>
      <c r="U1429" s="25"/>
      <c r="V1429" s="25"/>
      <c r="W1429" s="24"/>
      <c r="X1429" s="25"/>
    </row>
    <row r="1430" spans="1:24" s="1" customFormat="1" x14ac:dyDescent="0.2">
      <c r="A1430" s="1927"/>
      <c r="B1430" s="1926"/>
      <c r="C1430" s="122" t="s">
        <v>29</v>
      </c>
      <c r="D1430" s="1586" t="str">
        <f t="shared" si="79"/>
        <v>-</v>
      </c>
      <c r="E1430" s="1084"/>
      <c r="F1430" s="25"/>
      <c r="G1430" s="25"/>
      <c r="H1430" s="25"/>
      <c r="I1430" s="25"/>
      <c r="J1430" s="25"/>
      <c r="K1430" s="25"/>
      <c r="L1430" s="25"/>
      <c r="M1430" s="25"/>
      <c r="N1430" s="25"/>
      <c r="O1430" s="25"/>
      <c r="P1430" s="25"/>
      <c r="Q1430" s="25"/>
      <c r="R1430" s="25"/>
      <c r="S1430" s="25"/>
      <c r="T1430" s="25"/>
      <c r="U1430" s="25"/>
      <c r="V1430" s="25"/>
      <c r="W1430" s="24"/>
      <c r="X1430" s="25"/>
    </row>
    <row r="1431" spans="1:24" s="1" customFormat="1" x14ac:dyDescent="0.2">
      <c r="A1431" s="1927"/>
      <c r="B1431" s="1926"/>
      <c r="C1431" s="123" t="s">
        <v>30</v>
      </c>
      <c r="D1431" s="1586" t="str">
        <f t="shared" si="79"/>
        <v>-</v>
      </c>
      <c r="E1431" s="1084"/>
      <c r="F1431" s="25"/>
      <c r="G1431" s="25"/>
      <c r="H1431" s="25"/>
      <c r="I1431" s="25"/>
      <c r="J1431" s="25"/>
      <c r="K1431" s="25"/>
      <c r="L1431" s="25"/>
      <c r="M1431" s="25"/>
      <c r="N1431" s="25"/>
      <c r="O1431" s="25"/>
      <c r="P1431" s="25"/>
      <c r="Q1431" s="25"/>
      <c r="R1431" s="25"/>
      <c r="S1431" s="25"/>
      <c r="T1431" s="25"/>
      <c r="U1431" s="25"/>
      <c r="V1431" s="25"/>
      <c r="W1431" s="24"/>
      <c r="X1431" s="25"/>
    </row>
    <row r="1432" spans="1:24" s="1" customFormat="1" x14ac:dyDescent="0.2">
      <c r="A1432" s="1927"/>
      <c r="B1432" s="1926"/>
      <c r="C1432" s="124" t="s">
        <v>31</v>
      </c>
      <c r="D1432" s="1586">
        <f t="shared" si="79"/>
        <v>5.0999999999999996</v>
      </c>
      <c r="E1432" s="1084"/>
      <c r="F1432" s="25"/>
      <c r="G1432" s="25"/>
      <c r="H1432" s="25"/>
      <c r="I1432" s="25"/>
      <c r="J1432" s="25"/>
      <c r="K1432" s="25"/>
      <c r="L1432" s="25"/>
      <c r="M1432" s="25"/>
      <c r="N1432" s="25"/>
      <c r="O1432" s="25"/>
      <c r="P1432" s="25"/>
      <c r="Q1432" s="25"/>
      <c r="R1432" s="25"/>
      <c r="S1432" s="25"/>
      <c r="T1432" s="25"/>
      <c r="U1432" s="25"/>
      <c r="V1432" s="25"/>
      <c r="W1432" s="24"/>
      <c r="X1432" s="25"/>
    </row>
    <row r="1433" spans="1:24" s="1" customFormat="1" x14ac:dyDescent="0.2">
      <c r="A1433" s="1927"/>
      <c r="B1433" s="1926"/>
      <c r="C1433" s="123" t="s">
        <v>107</v>
      </c>
      <c r="D1433" s="1586" t="str">
        <f t="shared" si="79"/>
        <v>-</v>
      </c>
      <c r="E1433" s="1084"/>
      <c r="F1433" s="25"/>
      <c r="G1433" s="25"/>
      <c r="H1433" s="25"/>
      <c r="I1433" s="25"/>
      <c r="J1433" s="25"/>
      <c r="K1433" s="25"/>
      <c r="L1433" s="25"/>
      <c r="M1433" s="25"/>
      <c r="N1433" s="25"/>
      <c r="O1433" s="25"/>
      <c r="P1433" s="25"/>
      <c r="Q1433" s="25"/>
      <c r="R1433" s="25"/>
      <c r="S1433" s="25"/>
      <c r="T1433" s="25"/>
      <c r="U1433" s="25"/>
      <c r="V1433" s="25"/>
      <c r="W1433" s="24"/>
      <c r="X1433" s="25"/>
    </row>
    <row r="1434" spans="1:24" s="1" customFormat="1" x14ac:dyDescent="0.2">
      <c r="A1434" s="1927"/>
      <c r="B1434" s="1926"/>
      <c r="C1434" s="125" t="s">
        <v>32</v>
      </c>
      <c r="D1434" s="1586" t="str">
        <f t="shared" si="79"/>
        <v>-</v>
      </c>
      <c r="E1434" s="1084"/>
      <c r="F1434" s="25"/>
      <c r="G1434" s="25"/>
      <c r="H1434" s="25"/>
      <c r="I1434" s="25"/>
      <c r="J1434" s="25"/>
      <c r="K1434" s="25"/>
      <c r="L1434" s="25"/>
      <c r="M1434" s="25"/>
      <c r="N1434" s="25"/>
      <c r="O1434" s="25"/>
      <c r="P1434" s="25"/>
      <c r="Q1434" s="25"/>
      <c r="R1434" s="25"/>
      <c r="S1434" s="25"/>
      <c r="T1434" s="25"/>
      <c r="U1434" s="25"/>
      <c r="V1434" s="25"/>
      <c r="W1434" s="24"/>
      <c r="X1434" s="25"/>
    </row>
    <row r="1435" spans="1:24" s="1" customFormat="1" ht="13.5" thickBot="1" x14ac:dyDescent="0.25">
      <c r="A1435" s="1927"/>
      <c r="B1435" s="1926"/>
      <c r="C1435" s="126" t="s">
        <v>108</v>
      </c>
      <c r="D1435" s="1586" t="str">
        <f t="shared" si="79"/>
        <v>-</v>
      </c>
      <c r="E1435" s="1084"/>
      <c r="F1435" s="25"/>
      <c r="G1435" s="25"/>
      <c r="H1435" s="25"/>
      <c r="I1435" s="25"/>
      <c r="J1435" s="25"/>
      <c r="K1435" s="25"/>
      <c r="L1435" s="25"/>
      <c r="M1435" s="25"/>
      <c r="N1435" s="25"/>
      <c r="O1435" s="25"/>
      <c r="P1435" s="25"/>
      <c r="Q1435" s="25"/>
      <c r="R1435" s="25"/>
      <c r="S1435" s="25"/>
      <c r="T1435" s="25"/>
      <c r="U1435" s="25"/>
      <c r="V1435" s="25"/>
      <c r="W1435" s="24"/>
      <c r="X1435" s="25"/>
    </row>
    <row r="1436" spans="1:24" s="1" customFormat="1" ht="13.5" customHeight="1" x14ac:dyDescent="0.2">
      <c r="A1436" s="1927" t="s">
        <v>184</v>
      </c>
      <c r="B1436" s="1926" t="s">
        <v>234</v>
      </c>
      <c r="C1436" s="117" t="s">
        <v>20</v>
      </c>
      <c r="D1436" s="1585" t="str">
        <f>CC4</f>
        <v>-</v>
      </c>
      <c r="E1436" s="1084"/>
      <c r="F1436" s="25"/>
      <c r="G1436" s="25"/>
      <c r="H1436" s="25"/>
      <c r="I1436" s="25"/>
      <c r="J1436" s="25"/>
      <c r="K1436" s="25"/>
      <c r="L1436" s="25"/>
      <c r="M1436" s="25"/>
      <c r="N1436" s="25"/>
      <c r="O1436" s="25"/>
      <c r="P1436" s="25"/>
      <c r="Q1436" s="25"/>
      <c r="R1436" s="25"/>
      <c r="S1436" s="25"/>
      <c r="T1436" s="25"/>
      <c r="U1436" s="25"/>
      <c r="V1436" s="25"/>
      <c r="W1436" s="24"/>
      <c r="X1436" s="25"/>
    </row>
    <row r="1437" spans="1:24" s="1" customFormat="1" x14ac:dyDescent="0.2">
      <c r="A1437" s="1927"/>
      <c r="B1437" s="1926"/>
      <c r="C1437" s="118" t="s">
        <v>104</v>
      </c>
      <c r="D1437" s="1586" t="str">
        <f t="shared" ref="D1437:D1453" si="80">CC5</f>
        <v>-</v>
      </c>
      <c r="E1437" s="1084"/>
      <c r="F1437" s="25"/>
      <c r="G1437" s="25"/>
      <c r="H1437" s="25"/>
      <c r="I1437" s="25"/>
      <c r="J1437" s="25"/>
      <c r="K1437" s="25"/>
      <c r="L1437" s="25"/>
      <c r="M1437" s="25"/>
      <c r="N1437" s="25"/>
      <c r="O1437" s="25"/>
      <c r="P1437" s="25"/>
      <c r="Q1437" s="25"/>
      <c r="R1437" s="25"/>
      <c r="S1437" s="25"/>
      <c r="T1437" s="25"/>
      <c r="U1437" s="25"/>
      <c r="V1437" s="25"/>
      <c r="W1437" s="24"/>
      <c r="X1437" s="25"/>
    </row>
    <row r="1438" spans="1:24" s="1" customFormat="1" x14ac:dyDescent="0.2">
      <c r="A1438" s="1927"/>
      <c r="B1438" s="1926"/>
      <c r="C1438" s="119" t="s">
        <v>22</v>
      </c>
      <c r="D1438" s="1586" t="str">
        <f t="shared" si="80"/>
        <v>-</v>
      </c>
      <c r="E1438" s="1084"/>
      <c r="F1438" s="25"/>
      <c r="G1438" s="25"/>
      <c r="H1438" s="25"/>
      <c r="I1438" s="25"/>
      <c r="J1438" s="25"/>
      <c r="K1438" s="25"/>
      <c r="L1438" s="25"/>
      <c r="M1438" s="25"/>
      <c r="N1438" s="25"/>
      <c r="O1438" s="25"/>
      <c r="P1438" s="25"/>
      <c r="Q1438" s="25"/>
      <c r="R1438" s="25"/>
      <c r="S1438" s="25"/>
      <c r="T1438" s="25"/>
      <c r="U1438" s="25"/>
      <c r="V1438" s="25"/>
      <c r="W1438" s="24"/>
      <c r="X1438" s="25"/>
    </row>
    <row r="1439" spans="1:24" s="1" customFormat="1" x14ac:dyDescent="0.2">
      <c r="A1439" s="1927"/>
      <c r="B1439" s="1926"/>
      <c r="C1439" s="118" t="s">
        <v>23</v>
      </c>
      <c r="D1439" s="1586" t="str">
        <f t="shared" si="80"/>
        <v>-</v>
      </c>
      <c r="E1439" s="1084"/>
      <c r="F1439" s="25"/>
      <c r="G1439" s="25"/>
      <c r="H1439" s="25"/>
      <c r="I1439" s="25"/>
      <c r="J1439" s="25"/>
      <c r="K1439" s="25"/>
      <c r="L1439" s="25"/>
      <c r="M1439" s="25"/>
      <c r="N1439" s="25"/>
      <c r="O1439" s="25"/>
      <c r="P1439" s="25"/>
      <c r="Q1439" s="25"/>
      <c r="R1439" s="25"/>
      <c r="S1439" s="25"/>
      <c r="T1439" s="25"/>
      <c r="U1439" s="25"/>
      <c r="V1439" s="25"/>
      <c r="W1439" s="24"/>
      <c r="X1439" s="25"/>
    </row>
    <row r="1440" spans="1:24" s="1" customFormat="1" x14ac:dyDescent="0.2">
      <c r="A1440" s="1927"/>
      <c r="B1440" s="1926"/>
      <c r="C1440" s="164" t="s">
        <v>561</v>
      </c>
      <c r="D1440" s="1586" t="str">
        <f t="shared" si="80"/>
        <v>-</v>
      </c>
      <c r="E1440" s="1084"/>
      <c r="F1440" s="25"/>
      <c r="G1440" s="25"/>
      <c r="H1440" s="25"/>
      <c r="I1440" s="25"/>
      <c r="J1440" s="25"/>
      <c r="K1440" s="25"/>
      <c r="L1440" s="25"/>
      <c r="M1440" s="25"/>
      <c r="N1440" s="25"/>
      <c r="O1440" s="25"/>
      <c r="P1440" s="25"/>
      <c r="Q1440" s="25"/>
      <c r="R1440" s="25"/>
      <c r="S1440" s="25"/>
      <c r="T1440" s="25"/>
      <c r="U1440" s="25"/>
      <c r="V1440" s="25"/>
      <c r="W1440" s="24"/>
      <c r="X1440" s="25"/>
    </row>
    <row r="1441" spans="1:24" s="1" customFormat="1" x14ac:dyDescent="0.2">
      <c r="A1441" s="1927"/>
      <c r="B1441" s="1926"/>
      <c r="C1441" s="164" t="s">
        <v>105</v>
      </c>
      <c r="D1441" s="1586" t="str">
        <f t="shared" si="80"/>
        <v>-</v>
      </c>
      <c r="E1441" s="1084"/>
      <c r="F1441" s="25"/>
      <c r="G1441" s="25"/>
      <c r="H1441" s="25"/>
      <c r="I1441" s="25"/>
      <c r="J1441" s="25"/>
      <c r="K1441" s="25"/>
      <c r="L1441" s="25"/>
      <c r="M1441" s="25"/>
      <c r="N1441" s="25"/>
      <c r="O1441" s="25"/>
      <c r="P1441" s="25"/>
      <c r="Q1441" s="25"/>
      <c r="R1441" s="25"/>
      <c r="S1441" s="25"/>
      <c r="T1441" s="25"/>
      <c r="U1441" s="25"/>
      <c r="V1441" s="25"/>
      <c r="W1441" s="24"/>
      <c r="X1441" s="25"/>
    </row>
    <row r="1442" spans="1:24" s="1" customFormat="1" x14ac:dyDescent="0.2">
      <c r="A1442" s="1927"/>
      <c r="B1442" s="1926"/>
      <c r="C1442" s="118" t="s">
        <v>24</v>
      </c>
      <c r="D1442" s="1586" t="str">
        <f t="shared" si="80"/>
        <v>-</v>
      </c>
      <c r="E1442" s="1084"/>
      <c r="F1442" s="25"/>
      <c r="G1442" s="25"/>
      <c r="H1442" s="25"/>
      <c r="I1442" s="25"/>
      <c r="J1442" s="25"/>
      <c r="K1442" s="25"/>
      <c r="L1442" s="25"/>
      <c r="M1442" s="25"/>
      <c r="N1442" s="25"/>
      <c r="O1442" s="25"/>
      <c r="P1442" s="25"/>
      <c r="Q1442" s="25"/>
      <c r="R1442" s="25"/>
      <c r="S1442" s="25"/>
      <c r="T1442" s="25"/>
      <c r="U1442" s="25"/>
      <c r="V1442" s="25"/>
      <c r="W1442" s="24"/>
      <c r="X1442" s="25"/>
    </row>
    <row r="1443" spans="1:24" s="1" customFormat="1" x14ac:dyDescent="0.2">
      <c r="A1443" s="1927"/>
      <c r="B1443" s="1926"/>
      <c r="C1443" s="118" t="s">
        <v>25</v>
      </c>
      <c r="D1443" s="1586" t="str">
        <f t="shared" si="80"/>
        <v>-</v>
      </c>
      <c r="E1443" s="1084"/>
      <c r="F1443" s="25"/>
      <c r="G1443" s="25"/>
      <c r="H1443" s="25"/>
      <c r="I1443" s="25"/>
      <c r="J1443" s="25"/>
      <c r="K1443" s="25"/>
      <c r="L1443" s="25"/>
      <c r="M1443" s="25"/>
      <c r="N1443" s="25"/>
      <c r="O1443" s="25"/>
      <c r="P1443" s="25"/>
      <c r="Q1443" s="25"/>
      <c r="R1443" s="25"/>
      <c r="S1443" s="25"/>
      <c r="T1443" s="25"/>
      <c r="U1443" s="25"/>
      <c r="V1443" s="25"/>
      <c r="W1443" s="24"/>
      <c r="X1443" s="25"/>
    </row>
    <row r="1444" spans="1:24" s="1" customFormat="1" x14ac:dyDescent="0.2">
      <c r="A1444" s="1927"/>
      <c r="B1444" s="1926"/>
      <c r="C1444" s="120" t="s">
        <v>26</v>
      </c>
      <c r="D1444" s="1586" t="str">
        <f t="shared" si="80"/>
        <v>-</v>
      </c>
      <c r="E1444" s="1084"/>
      <c r="F1444" s="25"/>
      <c r="G1444" s="25"/>
      <c r="H1444" s="25"/>
      <c r="I1444" s="25"/>
      <c r="J1444" s="25"/>
      <c r="K1444" s="25"/>
      <c r="L1444" s="25"/>
      <c r="M1444" s="25"/>
      <c r="N1444" s="25"/>
      <c r="O1444" s="25"/>
      <c r="P1444" s="25"/>
      <c r="Q1444" s="25"/>
      <c r="R1444" s="25"/>
      <c r="S1444" s="25"/>
      <c r="T1444" s="25"/>
      <c r="U1444" s="25"/>
      <c r="V1444" s="25"/>
      <c r="W1444" s="24"/>
      <c r="X1444" s="25"/>
    </row>
    <row r="1445" spans="1:24" s="1" customFormat="1" x14ac:dyDescent="0.2">
      <c r="A1445" s="1927"/>
      <c r="B1445" s="1926"/>
      <c r="C1445" s="121" t="s">
        <v>27</v>
      </c>
      <c r="D1445" s="1586" t="str">
        <f t="shared" si="80"/>
        <v>-</v>
      </c>
      <c r="E1445" s="1084"/>
      <c r="F1445" s="25"/>
      <c r="G1445" s="25"/>
      <c r="H1445" s="25"/>
      <c r="I1445" s="25"/>
      <c r="J1445" s="25"/>
      <c r="K1445" s="25"/>
      <c r="L1445" s="25"/>
      <c r="M1445" s="25"/>
      <c r="N1445" s="25"/>
      <c r="O1445" s="25"/>
      <c r="P1445" s="25"/>
      <c r="Q1445" s="25"/>
      <c r="R1445" s="25"/>
      <c r="S1445" s="25"/>
      <c r="T1445" s="25"/>
      <c r="U1445" s="25"/>
      <c r="V1445" s="25"/>
      <c r="W1445" s="24"/>
      <c r="X1445" s="25"/>
    </row>
    <row r="1446" spans="1:24" s="1" customFormat="1" x14ac:dyDescent="0.2">
      <c r="A1446" s="1927"/>
      <c r="B1446" s="1926"/>
      <c r="C1446" s="122" t="s">
        <v>28</v>
      </c>
      <c r="D1446" s="1586" t="str">
        <f t="shared" si="80"/>
        <v>-</v>
      </c>
      <c r="E1446" s="1084"/>
      <c r="F1446" s="25"/>
      <c r="G1446" s="25"/>
      <c r="H1446" s="25"/>
      <c r="I1446" s="25"/>
      <c r="J1446" s="25"/>
      <c r="K1446" s="25"/>
      <c r="L1446" s="25"/>
      <c r="M1446" s="25"/>
      <c r="N1446" s="25"/>
      <c r="O1446" s="25"/>
      <c r="P1446" s="25"/>
      <c r="Q1446" s="25"/>
      <c r="R1446" s="25"/>
      <c r="S1446" s="25"/>
      <c r="T1446" s="25"/>
      <c r="U1446" s="25"/>
      <c r="V1446" s="25"/>
      <c r="W1446" s="24"/>
      <c r="X1446" s="25"/>
    </row>
    <row r="1447" spans="1:24" s="1" customFormat="1" x14ac:dyDescent="0.2">
      <c r="A1447" s="1927"/>
      <c r="B1447" s="1926"/>
      <c r="C1447" s="122" t="s">
        <v>106</v>
      </c>
      <c r="D1447" s="1586" t="e">
        <f t="shared" si="80"/>
        <v>#VALUE!</v>
      </c>
      <c r="E1447" s="1084"/>
      <c r="F1447" s="25"/>
      <c r="G1447" s="25"/>
      <c r="H1447" s="25"/>
      <c r="I1447" s="25"/>
      <c r="J1447" s="25"/>
      <c r="K1447" s="25"/>
      <c r="L1447" s="25"/>
      <c r="M1447" s="25"/>
      <c r="N1447" s="25"/>
      <c r="O1447" s="25"/>
      <c r="P1447" s="25"/>
      <c r="Q1447" s="25"/>
      <c r="R1447" s="25"/>
      <c r="S1447" s="25"/>
      <c r="T1447" s="25"/>
      <c r="U1447" s="25"/>
      <c r="V1447" s="25"/>
      <c r="W1447" s="24"/>
      <c r="X1447" s="25"/>
    </row>
    <row r="1448" spans="1:24" s="1" customFormat="1" x14ac:dyDescent="0.2">
      <c r="A1448" s="1927"/>
      <c r="B1448" s="1926"/>
      <c r="C1448" s="122" t="s">
        <v>29</v>
      </c>
      <c r="D1448" s="1586" t="str">
        <f t="shared" si="80"/>
        <v>-</v>
      </c>
      <c r="E1448" s="1084"/>
      <c r="F1448" s="25"/>
      <c r="G1448" s="25"/>
      <c r="H1448" s="25"/>
      <c r="I1448" s="25"/>
      <c r="J1448" s="25"/>
      <c r="K1448" s="25"/>
      <c r="L1448" s="25"/>
      <c r="M1448" s="25"/>
      <c r="N1448" s="25"/>
      <c r="O1448" s="25"/>
      <c r="P1448" s="25"/>
      <c r="Q1448" s="25"/>
      <c r="R1448" s="25"/>
      <c r="S1448" s="25"/>
      <c r="T1448" s="25"/>
      <c r="U1448" s="25"/>
      <c r="V1448" s="25"/>
      <c r="W1448" s="24"/>
      <c r="X1448" s="25"/>
    </row>
    <row r="1449" spans="1:24" s="1" customFormat="1" x14ac:dyDescent="0.2">
      <c r="A1449" s="1927"/>
      <c r="B1449" s="1926"/>
      <c r="C1449" s="123" t="s">
        <v>30</v>
      </c>
      <c r="D1449" s="1586" t="str">
        <f t="shared" si="80"/>
        <v>-</v>
      </c>
      <c r="E1449" s="1084"/>
      <c r="F1449" s="25"/>
      <c r="G1449" s="25"/>
      <c r="H1449" s="25"/>
      <c r="I1449" s="25"/>
      <c r="J1449" s="25"/>
      <c r="K1449" s="25"/>
      <c r="L1449" s="25"/>
      <c r="M1449" s="25"/>
      <c r="N1449" s="25"/>
      <c r="O1449" s="25"/>
      <c r="P1449" s="25"/>
      <c r="Q1449" s="25"/>
      <c r="R1449" s="25"/>
      <c r="S1449" s="25"/>
      <c r="T1449" s="25"/>
      <c r="U1449" s="25"/>
      <c r="V1449" s="25"/>
      <c r="W1449" s="24"/>
      <c r="X1449" s="25"/>
    </row>
    <row r="1450" spans="1:24" s="1" customFormat="1" x14ac:dyDescent="0.2">
      <c r="A1450" s="1927"/>
      <c r="B1450" s="1926"/>
      <c r="C1450" s="124" t="s">
        <v>31</v>
      </c>
      <c r="D1450" s="1586" t="str">
        <f t="shared" si="80"/>
        <v>-</v>
      </c>
      <c r="E1450" s="1084"/>
      <c r="F1450" s="25"/>
      <c r="G1450" s="25"/>
      <c r="H1450" s="25"/>
      <c r="I1450" s="25"/>
      <c r="J1450" s="25"/>
      <c r="K1450" s="25"/>
      <c r="L1450" s="25"/>
      <c r="M1450" s="25"/>
      <c r="N1450" s="25"/>
      <c r="O1450" s="25"/>
      <c r="P1450" s="25"/>
      <c r="Q1450" s="25"/>
      <c r="R1450" s="25"/>
      <c r="S1450" s="25"/>
      <c r="T1450" s="25"/>
      <c r="U1450" s="25"/>
      <c r="V1450" s="25"/>
      <c r="W1450" s="24"/>
      <c r="X1450" s="25"/>
    </row>
    <row r="1451" spans="1:24" s="1" customFormat="1" x14ac:dyDescent="0.2">
      <c r="A1451" s="1927"/>
      <c r="B1451" s="1926"/>
      <c r="C1451" s="123" t="s">
        <v>107</v>
      </c>
      <c r="D1451" s="1586" t="str">
        <f t="shared" si="80"/>
        <v>-</v>
      </c>
      <c r="E1451" s="1084"/>
      <c r="F1451" s="25"/>
      <c r="G1451" s="25"/>
      <c r="H1451" s="25"/>
      <c r="I1451" s="25"/>
      <c r="J1451" s="25"/>
      <c r="K1451" s="25"/>
      <c r="L1451" s="25"/>
      <c r="M1451" s="25"/>
      <c r="N1451" s="25"/>
      <c r="O1451" s="25"/>
      <c r="P1451" s="25"/>
      <c r="Q1451" s="25"/>
      <c r="R1451" s="25"/>
      <c r="S1451" s="25"/>
      <c r="T1451" s="25"/>
      <c r="U1451" s="25"/>
      <c r="V1451" s="25"/>
      <c r="W1451" s="24"/>
      <c r="X1451" s="25"/>
    </row>
    <row r="1452" spans="1:24" s="1" customFormat="1" x14ac:dyDescent="0.2">
      <c r="A1452" s="1927"/>
      <c r="B1452" s="1926"/>
      <c r="C1452" s="125" t="s">
        <v>32</v>
      </c>
      <c r="D1452" s="1586" t="str">
        <f t="shared" si="80"/>
        <v>-</v>
      </c>
      <c r="E1452" s="1084"/>
      <c r="F1452" s="25"/>
      <c r="G1452" s="25"/>
      <c r="H1452" s="25"/>
      <c r="I1452" s="25"/>
      <c r="J1452" s="25"/>
      <c r="K1452" s="25"/>
      <c r="L1452" s="25"/>
      <c r="M1452" s="25"/>
      <c r="N1452" s="25"/>
      <c r="O1452" s="25"/>
      <c r="P1452" s="25"/>
      <c r="Q1452" s="25"/>
      <c r="R1452" s="25"/>
      <c r="S1452" s="25"/>
      <c r="T1452" s="25"/>
      <c r="U1452" s="25"/>
      <c r="V1452" s="25"/>
      <c r="W1452" s="24"/>
      <c r="X1452" s="25"/>
    </row>
    <row r="1453" spans="1:24" s="1" customFormat="1" ht="13.5" thickBot="1" x14ac:dyDescent="0.25">
      <c r="A1453" s="1927"/>
      <c r="B1453" s="1926"/>
      <c r="C1453" s="126" t="s">
        <v>108</v>
      </c>
      <c r="D1453" s="1586" t="str">
        <f t="shared" si="80"/>
        <v>-</v>
      </c>
      <c r="E1453" s="1084"/>
      <c r="F1453" s="25"/>
      <c r="G1453" s="25"/>
      <c r="H1453" s="25"/>
      <c r="I1453" s="25"/>
      <c r="J1453" s="25"/>
      <c r="K1453" s="25"/>
      <c r="L1453" s="25"/>
      <c r="M1453" s="25"/>
      <c r="N1453" s="25"/>
      <c r="O1453" s="25"/>
      <c r="P1453" s="25"/>
      <c r="Q1453" s="25"/>
      <c r="R1453" s="25"/>
      <c r="S1453" s="25"/>
      <c r="T1453" s="25"/>
      <c r="U1453" s="25"/>
      <c r="V1453" s="25"/>
      <c r="W1453" s="24"/>
      <c r="X1453" s="25"/>
    </row>
    <row r="1454" spans="1:24" s="1" customFormat="1" ht="13.5" customHeight="1" x14ac:dyDescent="0.2">
      <c r="A1454" s="1927" t="s">
        <v>184</v>
      </c>
      <c r="B1454" s="1926" t="s">
        <v>235</v>
      </c>
      <c r="C1454" s="117" t="s">
        <v>20</v>
      </c>
      <c r="D1454" s="1585" t="str">
        <f>CD4</f>
        <v>-</v>
      </c>
      <c r="E1454" s="1084"/>
      <c r="F1454" s="25"/>
      <c r="G1454" s="25"/>
      <c r="H1454" s="25"/>
      <c r="I1454" s="25"/>
      <c r="J1454" s="25"/>
      <c r="K1454" s="25"/>
      <c r="L1454" s="25"/>
      <c r="M1454" s="25"/>
      <c r="N1454" s="25"/>
      <c r="O1454" s="25"/>
      <c r="P1454" s="25"/>
      <c r="Q1454" s="25"/>
      <c r="R1454" s="25"/>
      <c r="S1454" s="25"/>
      <c r="T1454" s="25"/>
      <c r="U1454" s="25"/>
      <c r="V1454" s="25"/>
      <c r="W1454" s="24"/>
      <c r="X1454" s="25"/>
    </row>
    <row r="1455" spans="1:24" s="1" customFormat="1" x14ac:dyDescent="0.2">
      <c r="A1455" s="1927"/>
      <c r="B1455" s="1926"/>
      <c r="C1455" s="118" t="s">
        <v>104</v>
      </c>
      <c r="D1455" s="1586" t="str">
        <f t="shared" ref="D1455:D1471" si="81">CD5</f>
        <v>100&lt;</v>
      </c>
      <c r="E1455" s="1084"/>
      <c r="F1455" s="25"/>
      <c r="G1455" s="25"/>
      <c r="H1455" s="25"/>
      <c r="I1455" s="25"/>
      <c r="J1455" s="25"/>
      <c r="K1455" s="25"/>
      <c r="L1455" s="25"/>
      <c r="M1455" s="25"/>
      <c r="N1455" s="25"/>
      <c r="O1455" s="25"/>
      <c r="P1455" s="25"/>
      <c r="Q1455" s="25"/>
      <c r="R1455" s="25"/>
      <c r="S1455" s="25"/>
      <c r="T1455" s="25"/>
      <c r="U1455" s="25"/>
      <c r="V1455" s="25"/>
      <c r="W1455" s="24"/>
      <c r="X1455" s="25"/>
    </row>
    <row r="1456" spans="1:24" s="1" customFormat="1" x14ac:dyDescent="0.2">
      <c r="A1456" s="1927"/>
      <c r="B1456" s="1926"/>
      <c r="C1456" s="119" t="s">
        <v>22</v>
      </c>
      <c r="D1456" s="1586">
        <f t="shared" si="81"/>
        <v>6.3</v>
      </c>
      <c r="E1456" s="1084"/>
      <c r="F1456" s="25"/>
      <c r="G1456" s="25"/>
      <c r="H1456" s="25"/>
      <c r="I1456" s="25"/>
      <c r="J1456" s="25"/>
      <c r="K1456" s="25"/>
      <c r="L1456" s="25"/>
      <c r="M1456" s="25"/>
      <c r="N1456" s="25"/>
      <c r="O1456" s="25"/>
      <c r="P1456" s="25"/>
      <c r="Q1456" s="25"/>
      <c r="R1456" s="25"/>
      <c r="S1456" s="25"/>
      <c r="T1456" s="25"/>
      <c r="U1456" s="25"/>
      <c r="V1456" s="25"/>
      <c r="W1456" s="24"/>
      <c r="X1456" s="25"/>
    </row>
    <row r="1457" spans="1:24" s="1" customFormat="1" x14ac:dyDescent="0.2">
      <c r="A1457" s="1927"/>
      <c r="B1457" s="1926"/>
      <c r="C1457" s="118" t="s">
        <v>23</v>
      </c>
      <c r="D1457" s="1586">
        <f t="shared" si="81"/>
        <v>1.9</v>
      </c>
      <c r="E1457" s="1084"/>
      <c r="F1457" s="25"/>
      <c r="G1457" s="25"/>
      <c r="H1457" s="25"/>
      <c r="I1457" s="25"/>
      <c r="J1457" s="25"/>
      <c r="K1457" s="25"/>
      <c r="L1457" s="25"/>
      <c r="M1457" s="25"/>
      <c r="N1457" s="25"/>
      <c r="O1457" s="25"/>
      <c r="P1457" s="25"/>
      <c r="Q1457" s="25"/>
      <c r="R1457" s="25"/>
      <c r="S1457" s="25"/>
      <c r="T1457" s="25"/>
      <c r="U1457" s="25"/>
      <c r="V1457" s="25"/>
      <c r="W1457" s="24"/>
      <c r="X1457" s="25"/>
    </row>
    <row r="1458" spans="1:24" s="1" customFormat="1" x14ac:dyDescent="0.2">
      <c r="A1458" s="1927"/>
      <c r="B1458" s="1926"/>
      <c r="C1458" s="164" t="s">
        <v>561</v>
      </c>
      <c r="D1458" s="1586">
        <f t="shared" si="81"/>
        <v>0.7</v>
      </c>
      <c r="E1458" s="1084"/>
      <c r="F1458" s="25"/>
      <c r="G1458" s="25"/>
      <c r="H1458" s="25"/>
      <c r="I1458" s="25"/>
      <c r="J1458" s="25"/>
      <c r="K1458" s="25"/>
      <c r="L1458" s="25"/>
      <c r="M1458" s="25"/>
      <c r="N1458" s="25"/>
      <c r="O1458" s="25"/>
      <c r="P1458" s="25"/>
      <c r="Q1458" s="25"/>
      <c r="R1458" s="25"/>
      <c r="S1458" s="25"/>
      <c r="T1458" s="25"/>
      <c r="U1458" s="25"/>
      <c r="V1458" s="25"/>
      <c r="W1458" s="24"/>
      <c r="X1458" s="25"/>
    </row>
    <row r="1459" spans="1:24" s="1" customFormat="1" x14ac:dyDescent="0.2">
      <c r="A1459" s="1927"/>
      <c r="B1459" s="1926"/>
      <c r="C1459" s="164" t="s">
        <v>105</v>
      </c>
      <c r="D1459" s="1586" t="str">
        <f t="shared" si="81"/>
        <v>-</v>
      </c>
      <c r="E1459" s="1084"/>
      <c r="F1459" s="25"/>
      <c r="G1459" s="25"/>
      <c r="H1459" s="25"/>
      <c r="I1459" s="25"/>
      <c r="J1459" s="25"/>
      <c r="K1459" s="25"/>
      <c r="L1459" s="25"/>
      <c r="M1459" s="25"/>
      <c r="N1459" s="25"/>
      <c r="O1459" s="25"/>
      <c r="P1459" s="25"/>
      <c r="Q1459" s="25"/>
      <c r="R1459" s="25"/>
      <c r="S1459" s="25"/>
      <c r="T1459" s="25"/>
      <c r="U1459" s="25"/>
      <c r="V1459" s="25"/>
      <c r="W1459" s="24"/>
      <c r="X1459" s="25"/>
    </row>
    <row r="1460" spans="1:24" s="1" customFormat="1" x14ac:dyDescent="0.2">
      <c r="A1460" s="1927"/>
      <c r="B1460" s="1926"/>
      <c r="C1460" s="118" t="s">
        <v>24</v>
      </c>
      <c r="D1460" s="1586" t="str">
        <f t="shared" si="81"/>
        <v>&lt;1</v>
      </c>
      <c r="E1460" s="1084"/>
      <c r="F1460" s="25"/>
      <c r="G1460" s="25"/>
      <c r="H1460" s="25"/>
      <c r="I1460" s="25"/>
      <c r="J1460" s="25"/>
      <c r="K1460" s="25"/>
      <c r="L1460" s="25"/>
      <c r="M1460" s="25"/>
      <c r="N1460" s="25"/>
      <c r="O1460" s="25"/>
      <c r="P1460" s="25"/>
      <c r="Q1460" s="25"/>
      <c r="R1460" s="25"/>
      <c r="S1460" s="25"/>
      <c r="T1460" s="25"/>
      <c r="U1460" s="25"/>
      <c r="V1460" s="25"/>
      <c r="W1460" s="24"/>
      <c r="X1460" s="25"/>
    </row>
    <row r="1461" spans="1:24" s="1" customFormat="1" x14ac:dyDescent="0.2">
      <c r="A1461" s="1927"/>
      <c r="B1461" s="1926"/>
      <c r="C1461" s="118" t="s">
        <v>25</v>
      </c>
      <c r="D1461" s="1586">
        <f t="shared" si="81"/>
        <v>6.5</v>
      </c>
      <c r="E1461" s="1084"/>
      <c r="F1461" s="25"/>
      <c r="G1461" s="25"/>
      <c r="H1461" s="25"/>
      <c r="I1461" s="25"/>
      <c r="J1461" s="25"/>
      <c r="K1461" s="25"/>
      <c r="L1461" s="25"/>
      <c r="M1461" s="25"/>
      <c r="N1461" s="25"/>
      <c r="O1461" s="25"/>
      <c r="P1461" s="25"/>
      <c r="Q1461" s="25"/>
      <c r="R1461" s="25"/>
      <c r="S1461" s="25"/>
      <c r="T1461" s="25"/>
      <c r="U1461" s="25"/>
      <c r="V1461" s="25"/>
      <c r="W1461" s="24"/>
      <c r="X1461" s="25"/>
    </row>
    <row r="1462" spans="1:24" s="1" customFormat="1" x14ac:dyDescent="0.2">
      <c r="A1462" s="1927"/>
      <c r="B1462" s="1926"/>
      <c r="C1462" s="120" t="s">
        <v>26</v>
      </c>
      <c r="D1462" s="1586" t="str">
        <f t="shared" si="81"/>
        <v>-</v>
      </c>
      <c r="E1462" s="1084"/>
      <c r="F1462" s="25"/>
      <c r="G1462" s="25"/>
      <c r="H1462" s="25"/>
      <c r="I1462" s="25"/>
      <c r="J1462" s="25"/>
      <c r="K1462" s="25"/>
      <c r="L1462" s="25"/>
      <c r="M1462" s="25"/>
      <c r="N1462" s="25"/>
      <c r="O1462" s="25"/>
      <c r="P1462" s="25"/>
      <c r="Q1462" s="25"/>
      <c r="R1462" s="25"/>
      <c r="S1462" s="25"/>
      <c r="T1462" s="25"/>
      <c r="U1462" s="25"/>
      <c r="V1462" s="25"/>
      <c r="W1462" s="24"/>
      <c r="X1462" s="25"/>
    </row>
    <row r="1463" spans="1:24" s="1" customFormat="1" x14ac:dyDescent="0.2">
      <c r="A1463" s="1927"/>
      <c r="B1463" s="1926"/>
      <c r="C1463" s="121" t="s">
        <v>27</v>
      </c>
      <c r="D1463" s="1586">
        <f t="shared" si="81"/>
        <v>13</v>
      </c>
      <c r="E1463" s="1084"/>
      <c r="F1463" s="25"/>
      <c r="G1463" s="25"/>
      <c r="H1463" s="25"/>
      <c r="I1463" s="25"/>
      <c r="J1463" s="25"/>
      <c r="K1463" s="25"/>
      <c r="L1463" s="25"/>
      <c r="M1463" s="25"/>
      <c r="N1463" s="25"/>
      <c r="O1463" s="25"/>
      <c r="P1463" s="25"/>
      <c r="Q1463" s="25"/>
      <c r="R1463" s="25"/>
      <c r="S1463" s="25"/>
      <c r="T1463" s="25"/>
      <c r="U1463" s="25"/>
      <c r="V1463" s="25"/>
      <c r="W1463" s="24"/>
      <c r="X1463" s="25"/>
    </row>
    <row r="1464" spans="1:24" s="1" customFormat="1" x14ac:dyDescent="0.2">
      <c r="A1464" s="1927"/>
      <c r="B1464" s="1926"/>
      <c r="C1464" s="122" t="s">
        <v>28</v>
      </c>
      <c r="D1464" s="1586">
        <f t="shared" si="81"/>
        <v>0.3</v>
      </c>
      <c r="E1464" s="1084"/>
      <c r="F1464" s="25"/>
      <c r="G1464" s="25"/>
      <c r="H1464" s="25"/>
      <c r="I1464" s="25"/>
      <c r="J1464" s="25"/>
      <c r="K1464" s="25"/>
      <c r="L1464" s="25"/>
      <c r="M1464" s="25"/>
      <c r="N1464" s="25"/>
      <c r="O1464" s="25"/>
      <c r="P1464" s="25"/>
      <c r="Q1464" s="25"/>
      <c r="R1464" s="25"/>
      <c r="S1464" s="25"/>
      <c r="T1464" s="25"/>
      <c r="U1464" s="25"/>
      <c r="V1464" s="25"/>
      <c r="W1464" s="24"/>
      <c r="X1464" s="25"/>
    </row>
    <row r="1465" spans="1:24" s="1" customFormat="1" x14ac:dyDescent="0.2">
      <c r="A1465" s="1927"/>
      <c r="B1465" s="1926"/>
      <c r="C1465" s="122" t="s">
        <v>106</v>
      </c>
      <c r="D1465" s="1586">
        <f t="shared" si="81"/>
        <v>1.6</v>
      </c>
      <c r="E1465" s="1084"/>
      <c r="F1465" s="25"/>
      <c r="G1465" s="25"/>
      <c r="H1465" s="25"/>
      <c r="I1465" s="25"/>
      <c r="J1465" s="25"/>
      <c r="K1465" s="25"/>
      <c r="L1465" s="25"/>
      <c r="M1465" s="25"/>
      <c r="N1465" s="25"/>
      <c r="O1465" s="25"/>
      <c r="P1465" s="25"/>
      <c r="Q1465" s="25"/>
      <c r="R1465" s="25"/>
      <c r="S1465" s="25"/>
      <c r="T1465" s="25"/>
      <c r="U1465" s="25"/>
      <c r="V1465" s="25"/>
      <c r="W1465" s="24"/>
      <c r="X1465" s="25"/>
    </row>
    <row r="1466" spans="1:24" s="1" customFormat="1" x14ac:dyDescent="0.2">
      <c r="A1466" s="1927"/>
      <c r="B1466" s="1926"/>
      <c r="C1466" s="122" t="s">
        <v>29</v>
      </c>
      <c r="D1466" s="1586" t="str">
        <f t="shared" si="81"/>
        <v>&lt;0.1</v>
      </c>
      <c r="E1466" s="1084"/>
      <c r="F1466" s="25"/>
      <c r="G1466" s="25"/>
      <c r="H1466" s="25"/>
      <c r="I1466" s="25"/>
      <c r="J1466" s="25"/>
      <c r="K1466" s="25"/>
      <c r="L1466" s="25"/>
      <c r="M1466" s="25"/>
      <c r="N1466" s="25"/>
      <c r="O1466" s="25"/>
      <c r="P1466" s="25"/>
      <c r="Q1466" s="25"/>
      <c r="R1466" s="25"/>
      <c r="S1466" s="25"/>
      <c r="T1466" s="25"/>
      <c r="U1466" s="25"/>
      <c r="V1466" s="25"/>
      <c r="W1466" s="24"/>
      <c r="X1466" s="25"/>
    </row>
    <row r="1467" spans="1:24" s="1" customFormat="1" x14ac:dyDescent="0.2">
      <c r="A1467" s="1927"/>
      <c r="B1467" s="1926"/>
      <c r="C1467" s="123" t="s">
        <v>30</v>
      </c>
      <c r="D1467" s="1586">
        <f t="shared" si="81"/>
        <v>11</v>
      </c>
      <c r="E1467" s="1084"/>
      <c r="F1467" s="25"/>
      <c r="G1467" s="25"/>
      <c r="H1467" s="25"/>
      <c r="I1467" s="25"/>
      <c r="J1467" s="25"/>
      <c r="K1467" s="25"/>
      <c r="L1467" s="25"/>
      <c r="M1467" s="25"/>
      <c r="N1467" s="25"/>
      <c r="O1467" s="25"/>
      <c r="P1467" s="25"/>
      <c r="Q1467" s="25"/>
      <c r="R1467" s="25"/>
      <c r="S1467" s="25"/>
      <c r="T1467" s="25"/>
      <c r="U1467" s="25"/>
      <c r="V1467" s="25"/>
      <c r="W1467" s="24"/>
      <c r="X1467" s="25"/>
    </row>
    <row r="1468" spans="1:24" s="1" customFormat="1" x14ac:dyDescent="0.2">
      <c r="A1468" s="1927"/>
      <c r="B1468" s="1926"/>
      <c r="C1468" s="124" t="s">
        <v>31</v>
      </c>
      <c r="D1468" s="1586">
        <f t="shared" si="81"/>
        <v>0.91</v>
      </c>
      <c r="E1468" s="1084"/>
      <c r="F1468" s="25"/>
      <c r="G1468" s="25"/>
      <c r="H1468" s="25"/>
      <c r="I1468" s="25"/>
      <c r="J1468" s="25"/>
      <c r="K1468" s="25"/>
      <c r="L1468" s="25"/>
      <c r="M1468" s="25"/>
      <c r="N1468" s="25"/>
      <c r="O1468" s="25"/>
      <c r="P1468" s="25"/>
      <c r="Q1468" s="25"/>
      <c r="R1468" s="25"/>
      <c r="S1468" s="25"/>
      <c r="T1468" s="25"/>
      <c r="U1468" s="25"/>
      <c r="V1468" s="25"/>
      <c r="W1468" s="24"/>
      <c r="X1468" s="25"/>
    </row>
    <row r="1469" spans="1:24" s="1" customFormat="1" x14ac:dyDescent="0.2">
      <c r="A1469" s="1927"/>
      <c r="B1469" s="1926"/>
      <c r="C1469" s="123" t="s">
        <v>107</v>
      </c>
      <c r="D1469" s="1586">
        <f t="shared" si="81"/>
        <v>0.9</v>
      </c>
      <c r="E1469" s="1084"/>
      <c r="F1469" s="25"/>
      <c r="G1469" s="25"/>
      <c r="H1469" s="25"/>
      <c r="I1469" s="25"/>
      <c r="J1469" s="25"/>
      <c r="K1469" s="25"/>
      <c r="L1469" s="25"/>
      <c r="M1469" s="25"/>
      <c r="N1469" s="25"/>
      <c r="O1469" s="25"/>
      <c r="P1469" s="25"/>
      <c r="Q1469" s="25"/>
      <c r="R1469" s="25"/>
      <c r="S1469" s="25"/>
      <c r="T1469" s="25"/>
      <c r="U1469" s="25"/>
      <c r="V1469" s="25"/>
      <c r="W1469" s="24"/>
      <c r="X1469" s="25"/>
    </row>
    <row r="1470" spans="1:24" s="1" customFormat="1" x14ac:dyDescent="0.2">
      <c r="A1470" s="1927"/>
      <c r="B1470" s="1926"/>
      <c r="C1470" s="125" t="s">
        <v>32</v>
      </c>
      <c r="D1470" s="1586" t="str">
        <f t="shared" si="81"/>
        <v>-</v>
      </c>
      <c r="E1470" s="1084"/>
      <c r="F1470" s="25"/>
      <c r="G1470" s="25"/>
      <c r="H1470" s="25"/>
      <c r="I1470" s="25"/>
      <c r="J1470" s="25"/>
      <c r="K1470" s="25"/>
      <c r="L1470" s="25"/>
      <c r="M1470" s="25"/>
      <c r="N1470" s="25"/>
      <c r="O1470" s="25"/>
      <c r="P1470" s="25"/>
      <c r="Q1470" s="25"/>
      <c r="R1470" s="25"/>
      <c r="S1470" s="25"/>
      <c r="T1470" s="25"/>
      <c r="U1470" s="25"/>
      <c r="V1470" s="25"/>
      <c r="W1470" s="24"/>
      <c r="X1470" s="25"/>
    </row>
    <row r="1471" spans="1:24" s="1" customFormat="1" ht="13.5" thickBot="1" x14ac:dyDescent="0.25">
      <c r="A1471" s="1927"/>
      <c r="B1471" s="1926"/>
      <c r="C1471" s="126" t="s">
        <v>108</v>
      </c>
      <c r="D1471" s="1586" t="str">
        <f t="shared" si="81"/>
        <v>-</v>
      </c>
      <c r="E1471" s="1084"/>
      <c r="F1471" s="25"/>
      <c r="G1471" s="25"/>
      <c r="H1471" s="25"/>
      <c r="I1471" s="25"/>
      <c r="J1471" s="25"/>
      <c r="K1471" s="25"/>
      <c r="L1471" s="25"/>
      <c r="M1471" s="25"/>
      <c r="N1471" s="25"/>
      <c r="O1471" s="25"/>
      <c r="P1471" s="25"/>
      <c r="Q1471" s="25"/>
      <c r="R1471" s="25"/>
      <c r="S1471" s="25"/>
      <c r="T1471" s="25"/>
      <c r="U1471" s="25"/>
      <c r="V1471" s="25"/>
      <c r="W1471" s="24"/>
      <c r="X1471" s="25"/>
    </row>
    <row r="1472" spans="1:24" s="1" customFormat="1" ht="13.5" customHeight="1" x14ac:dyDescent="0.2">
      <c r="A1472" s="1927" t="s">
        <v>184</v>
      </c>
      <c r="B1472" s="1926" t="s">
        <v>236</v>
      </c>
      <c r="C1472" s="117" t="s">
        <v>20</v>
      </c>
      <c r="D1472" s="1585" t="str">
        <f>CE4</f>
        <v>-</v>
      </c>
      <c r="E1472" s="1084"/>
      <c r="F1472" s="25"/>
      <c r="G1472" s="25"/>
      <c r="H1472" s="25"/>
      <c r="I1472" s="25"/>
      <c r="J1472" s="25"/>
      <c r="K1472" s="25"/>
      <c r="L1472" s="25"/>
      <c r="M1472" s="25"/>
      <c r="N1472" s="25"/>
      <c r="O1472" s="25"/>
      <c r="P1472" s="25"/>
      <c r="Q1472" s="25"/>
      <c r="R1472" s="25"/>
      <c r="S1472" s="25"/>
      <c r="T1472" s="25"/>
      <c r="U1472" s="25"/>
      <c r="V1472" s="25"/>
      <c r="W1472" s="24"/>
      <c r="X1472" s="25"/>
    </row>
    <row r="1473" spans="1:24" s="1" customFormat="1" x14ac:dyDescent="0.2">
      <c r="A1473" s="1927"/>
      <c r="B1473" s="1926"/>
      <c r="C1473" s="118" t="s">
        <v>104</v>
      </c>
      <c r="D1473" s="1586" t="str">
        <f t="shared" ref="D1473:D1489" si="82">CE5</f>
        <v>-</v>
      </c>
      <c r="E1473" s="1084"/>
      <c r="F1473" s="25"/>
      <c r="G1473" s="25"/>
      <c r="H1473" s="25"/>
      <c r="I1473" s="25"/>
      <c r="J1473" s="25"/>
      <c r="K1473" s="25"/>
      <c r="L1473" s="25"/>
      <c r="M1473" s="25"/>
      <c r="N1473" s="25"/>
      <c r="O1473" s="25"/>
      <c r="P1473" s="25"/>
      <c r="Q1473" s="25"/>
      <c r="R1473" s="25"/>
      <c r="S1473" s="25"/>
      <c r="T1473" s="25"/>
      <c r="U1473" s="25"/>
      <c r="V1473" s="25"/>
      <c r="W1473" s="24"/>
      <c r="X1473" s="25"/>
    </row>
    <row r="1474" spans="1:24" s="1" customFormat="1" x14ac:dyDescent="0.2">
      <c r="A1474" s="1927"/>
      <c r="B1474" s="1926"/>
      <c r="C1474" s="119" t="s">
        <v>22</v>
      </c>
      <c r="D1474" s="1586" t="str">
        <f t="shared" si="82"/>
        <v>-</v>
      </c>
      <c r="E1474" s="1084"/>
      <c r="F1474" s="25"/>
      <c r="G1474" s="25"/>
      <c r="H1474" s="25"/>
      <c r="I1474" s="25"/>
      <c r="J1474" s="25"/>
      <c r="K1474" s="25"/>
      <c r="L1474" s="25"/>
      <c r="M1474" s="25"/>
      <c r="N1474" s="25"/>
      <c r="O1474" s="25"/>
      <c r="P1474" s="25"/>
      <c r="Q1474" s="25"/>
      <c r="R1474" s="25"/>
      <c r="S1474" s="25"/>
      <c r="T1474" s="25"/>
      <c r="U1474" s="25"/>
      <c r="V1474" s="25"/>
      <c r="W1474" s="24"/>
      <c r="X1474" s="25"/>
    </row>
    <row r="1475" spans="1:24" s="1" customFormat="1" x14ac:dyDescent="0.2">
      <c r="A1475" s="1927"/>
      <c r="B1475" s="1926"/>
      <c r="C1475" s="118" t="s">
        <v>23</v>
      </c>
      <c r="D1475" s="1586" t="str">
        <f t="shared" si="82"/>
        <v>-</v>
      </c>
      <c r="E1475" s="1084"/>
      <c r="F1475" s="25"/>
      <c r="G1475" s="25"/>
      <c r="H1475" s="25"/>
      <c r="I1475" s="25"/>
      <c r="J1475" s="25"/>
      <c r="K1475" s="25"/>
      <c r="L1475" s="25"/>
      <c r="M1475" s="25"/>
      <c r="N1475" s="25"/>
      <c r="O1475" s="25"/>
      <c r="P1475" s="25"/>
      <c r="Q1475" s="25"/>
      <c r="R1475" s="25"/>
      <c r="S1475" s="25"/>
      <c r="T1475" s="25"/>
      <c r="U1475" s="25"/>
      <c r="V1475" s="25"/>
      <c r="W1475" s="24"/>
      <c r="X1475" s="25"/>
    </row>
    <row r="1476" spans="1:24" s="1" customFormat="1" x14ac:dyDescent="0.2">
      <c r="A1476" s="1927"/>
      <c r="B1476" s="1926"/>
      <c r="C1476" s="164" t="s">
        <v>561</v>
      </c>
      <c r="D1476" s="1586" t="str">
        <f t="shared" si="82"/>
        <v>-</v>
      </c>
      <c r="E1476" s="1084"/>
      <c r="F1476" s="25"/>
      <c r="G1476" s="25"/>
      <c r="H1476" s="25"/>
      <c r="I1476" s="25"/>
      <c r="J1476" s="25"/>
      <c r="K1476" s="25"/>
      <c r="L1476" s="25"/>
      <c r="M1476" s="25"/>
      <c r="N1476" s="25"/>
      <c r="O1476" s="25"/>
      <c r="P1476" s="25"/>
      <c r="Q1476" s="25"/>
      <c r="R1476" s="25"/>
      <c r="S1476" s="25"/>
      <c r="T1476" s="25"/>
      <c r="U1476" s="25"/>
      <c r="V1476" s="25"/>
      <c r="W1476" s="24"/>
      <c r="X1476" s="25"/>
    </row>
    <row r="1477" spans="1:24" s="1" customFormat="1" x14ac:dyDescent="0.2">
      <c r="A1477" s="1927"/>
      <c r="B1477" s="1926"/>
      <c r="C1477" s="164" t="s">
        <v>105</v>
      </c>
      <c r="D1477" s="1586" t="str">
        <f t="shared" si="82"/>
        <v>-</v>
      </c>
      <c r="E1477" s="1084"/>
      <c r="F1477" s="25"/>
      <c r="G1477" s="25"/>
      <c r="H1477" s="25"/>
      <c r="I1477" s="25"/>
      <c r="J1477" s="25"/>
      <c r="K1477" s="25"/>
      <c r="L1477" s="25"/>
      <c r="M1477" s="25"/>
      <c r="N1477" s="25"/>
      <c r="O1477" s="25"/>
      <c r="P1477" s="25"/>
      <c r="Q1477" s="25"/>
      <c r="R1477" s="25"/>
      <c r="S1477" s="25"/>
      <c r="T1477" s="25"/>
      <c r="U1477" s="25"/>
      <c r="V1477" s="25"/>
      <c r="W1477" s="24"/>
      <c r="X1477" s="25"/>
    </row>
    <row r="1478" spans="1:24" s="1" customFormat="1" x14ac:dyDescent="0.2">
      <c r="A1478" s="1927"/>
      <c r="B1478" s="1926"/>
      <c r="C1478" s="118" t="s">
        <v>24</v>
      </c>
      <c r="D1478" s="1586" t="str">
        <f t="shared" si="82"/>
        <v>-</v>
      </c>
      <c r="E1478" s="1084"/>
      <c r="F1478" s="25"/>
      <c r="G1478" s="25"/>
      <c r="H1478" s="25"/>
      <c r="I1478" s="25"/>
      <c r="J1478" s="25"/>
      <c r="K1478" s="25"/>
      <c r="L1478" s="25"/>
      <c r="M1478" s="25"/>
      <c r="N1478" s="25"/>
      <c r="O1478" s="25"/>
      <c r="P1478" s="25"/>
      <c r="Q1478" s="25"/>
      <c r="R1478" s="25"/>
      <c r="S1478" s="25"/>
      <c r="T1478" s="25"/>
      <c r="U1478" s="25"/>
      <c r="V1478" s="25"/>
      <c r="W1478" s="24"/>
      <c r="X1478" s="25"/>
    </row>
    <row r="1479" spans="1:24" s="1" customFormat="1" x14ac:dyDescent="0.2">
      <c r="A1479" s="1927"/>
      <c r="B1479" s="1926"/>
      <c r="C1479" s="118" t="s">
        <v>25</v>
      </c>
      <c r="D1479" s="1586" t="str">
        <f t="shared" si="82"/>
        <v>-</v>
      </c>
      <c r="E1479" s="1084"/>
      <c r="F1479" s="25"/>
      <c r="G1479" s="25"/>
      <c r="H1479" s="25"/>
      <c r="I1479" s="25"/>
      <c r="J1479" s="25"/>
      <c r="K1479" s="25"/>
      <c r="L1479" s="25"/>
      <c r="M1479" s="25"/>
      <c r="N1479" s="25"/>
      <c r="O1479" s="25"/>
      <c r="P1479" s="25"/>
      <c r="Q1479" s="25"/>
      <c r="R1479" s="25"/>
      <c r="S1479" s="25"/>
      <c r="T1479" s="25"/>
      <c r="U1479" s="25"/>
      <c r="V1479" s="25"/>
      <c r="W1479" s="24"/>
      <c r="X1479" s="25"/>
    </row>
    <row r="1480" spans="1:24" s="1" customFormat="1" x14ac:dyDescent="0.2">
      <c r="A1480" s="1927"/>
      <c r="B1480" s="1926"/>
      <c r="C1480" s="120" t="s">
        <v>26</v>
      </c>
      <c r="D1480" s="1586" t="str">
        <f t="shared" si="82"/>
        <v>-</v>
      </c>
      <c r="E1480" s="1084"/>
      <c r="F1480" s="25"/>
      <c r="G1480" s="25"/>
      <c r="H1480" s="25"/>
      <c r="I1480" s="25"/>
      <c r="J1480" s="25"/>
      <c r="K1480" s="25"/>
      <c r="L1480" s="25"/>
      <c r="M1480" s="25"/>
      <c r="N1480" s="25"/>
      <c r="O1480" s="25"/>
      <c r="P1480" s="25"/>
      <c r="Q1480" s="25"/>
      <c r="R1480" s="25"/>
      <c r="S1480" s="25"/>
      <c r="T1480" s="25"/>
      <c r="U1480" s="25"/>
      <c r="V1480" s="25"/>
      <c r="W1480" s="24"/>
      <c r="X1480" s="25"/>
    </row>
    <row r="1481" spans="1:24" s="1" customFormat="1" x14ac:dyDescent="0.2">
      <c r="A1481" s="1927"/>
      <c r="B1481" s="1926"/>
      <c r="C1481" s="121" t="s">
        <v>27</v>
      </c>
      <c r="D1481" s="1586" t="str">
        <f t="shared" si="82"/>
        <v>-</v>
      </c>
      <c r="E1481" s="1084"/>
      <c r="F1481" s="25"/>
      <c r="G1481" s="25"/>
      <c r="H1481" s="25"/>
      <c r="I1481" s="25"/>
      <c r="J1481" s="25"/>
      <c r="K1481" s="25"/>
      <c r="L1481" s="25"/>
      <c r="M1481" s="25"/>
      <c r="N1481" s="25"/>
      <c r="O1481" s="25"/>
      <c r="P1481" s="25"/>
      <c r="Q1481" s="25"/>
      <c r="R1481" s="25"/>
      <c r="S1481" s="25"/>
      <c r="T1481" s="25"/>
      <c r="U1481" s="25"/>
      <c r="V1481" s="25"/>
      <c r="W1481" s="24"/>
      <c r="X1481" s="25"/>
    </row>
    <row r="1482" spans="1:24" s="1" customFormat="1" x14ac:dyDescent="0.2">
      <c r="A1482" s="1927"/>
      <c r="B1482" s="1926"/>
      <c r="C1482" s="122" t="s">
        <v>28</v>
      </c>
      <c r="D1482" s="1586" t="str">
        <f t="shared" si="82"/>
        <v>-</v>
      </c>
      <c r="E1482" s="1084"/>
      <c r="F1482" s="25"/>
      <c r="G1482" s="25"/>
      <c r="H1482" s="25"/>
      <c r="I1482" s="25"/>
      <c r="J1482" s="25"/>
      <c r="K1482" s="25"/>
      <c r="L1482" s="25"/>
      <c r="M1482" s="25"/>
      <c r="N1482" s="25"/>
      <c r="O1482" s="25"/>
      <c r="P1482" s="25"/>
      <c r="Q1482" s="25"/>
      <c r="R1482" s="25"/>
      <c r="S1482" s="25"/>
      <c r="T1482" s="25"/>
      <c r="U1482" s="25"/>
      <c r="V1482" s="25"/>
      <c r="W1482" s="24"/>
      <c r="X1482" s="25"/>
    </row>
    <row r="1483" spans="1:24" s="1" customFormat="1" x14ac:dyDescent="0.2">
      <c r="A1483" s="1927"/>
      <c r="B1483" s="1926"/>
      <c r="C1483" s="122" t="s">
        <v>106</v>
      </c>
      <c r="D1483" s="1586" t="e">
        <f t="shared" si="82"/>
        <v>#VALUE!</v>
      </c>
      <c r="E1483" s="1084"/>
      <c r="F1483" s="25"/>
      <c r="G1483" s="25"/>
      <c r="H1483" s="25"/>
      <c r="I1483" s="25"/>
      <c r="J1483" s="25"/>
      <c r="K1483" s="25"/>
      <c r="L1483" s="25"/>
      <c r="M1483" s="25"/>
      <c r="N1483" s="25"/>
      <c r="O1483" s="25"/>
      <c r="P1483" s="25"/>
      <c r="Q1483" s="25"/>
      <c r="R1483" s="25"/>
      <c r="S1483" s="25"/>
      <c r="T1483" s="25"/>
      <c r="U1483" s="25"/>
      <c r="V1483" s="25"/>
      <c r="W1483" s="24"/>
      <c r="X1483" s="25"/>
    </row>
    <row r="1484" spans="1:24" s="1" customFormat="1" x14ac:dyDescent="0.2">
      <c r="A1484" s="1927"/>
      <c r="B1484" s="1926"/>
      <c r="C1484" s="122" t="s">
        <v>29</v>
      </c>
      <c r="D1484" s="1586" t="str">
        <f t="shared" si="82"/>
        <v>-</v>
      </c>
      <c r="E1484" s="1084"/>
      <c r="F1484" s="25"/>
      <c r="G1484" s="25"/>
      <c r="H1484" s="25"/>
      <c r="I1484" s="25"/>
      <c r="J1484" s="25"/>
      <c r="K1484" s="25"/>
      <c r="L1484" s="25"/>
      <c r="M1484" s="25"/>
      <c r="N1484" s="25"/>
      <c r="O1484" s="25"/>
      <c r="P1484" s="25"/>
      <c r="Q1484" s="25"/>
      <c r="R1484" s="25"/>
      <c r="S1484" s="25"/>
      <c r="T1484" s="25"/>
      <c r="U1484" s="25"/>
      <c r="V1484" s="25"/>
      <c r="W1484" s="24"/>
      <c r="X1484" s="25"/>
    </row>
    <row r="1485" spans="1:24" s="1" customFormat="1" x14ac:dyDescent="0.2">
      <c r="A1485" s="1927"/>
      <c r="B1485" s="1926"/>
      <c r="C1485" s="123" t="s">
        <v>30</v>
      </c>
      <c r="D1485" s="1586" t="str">
        <f t="shared" si="82"/>
        <v>-</v>
      </c>
      <c r="E1485" s="1084"/>
      <c r="F1485" s="25"/>
      <c r="G1485" s="25"/>
      <c r="H1485" s="25"/>
      <c r="I1485" s="25"/>
      <c r="J1485" s="25"/>
      <c r="K1485" s="25"/>
      <c r="L1485" s="25"/>
      <c r="M1485" s="25"/>
      <c r="N1485" s="25"/>
      <c r="O1485" s="25"/>
      <c r="P1485" s="25"/>
      <c r="Q1485" s="25"/>
      <c r="R1485" s="25"/>
      <c r="S1485" s="25"/>
      <c r="T1485" s="25"/>
      <c r="U1485" s="25"/>
      <c r="V1485" s="25"/>
      <c r="W1485" s="24"/>
      <c r="X1485" s="25"/>
    </row>
    <row r="1486" spans="1:24" s="1" customFormat="1" x14ac:dyDescent="0.2">
      <c r="A1486" s="1927"/>
      <c r="B1486" s="1926"/>
      <c r="C1486" s="124" t="s">
        <v>31</v>
      </c>
      <c r="D1486" s="1586" t="str">
        <f t="shared" si="82"/>
        <v>-</v>
      </c>
      <c r="E1486" s="1084"/>
      <c r="F1486" s="25"/>
      <c r="G1486" s="25"/>
      <c r="H1486" s="25"/>
      <c r="I1486" s="25"/>
      <c r="J1486" s="25"/>
      <c r="K1486" s="25"/>
      <c r="L1486" s="25"/>
      <c r="M1486" s="25"/>
      <c r="N1486" s="25"/>
      <c r="O1486" s="25"/>
      <c r="P1486" s="25"/>
      <c r="Q1486" s="25"/>
      <c r="R1486" s="25"/>
      <c r="S1486" s="25"/>
      <c r="T1486" s="25"/>
      <c r="U1486" s="25"/>
      <c r="V1486" s="25"/>
      <c r="W1486" s="24"/>
      <c r="X1486" s="25"/>
    </row>
    <row r="1487" spans="1:24" s="1" customFormat="1" x14ac:dyDescent="0.2">
      <c r="A1487" s="1927"/>
      <c r="B1487" s="1926"/>
      <c r="C1487" s="123" t="s">
        <v>107</v>
      </c>
      <c r="D1487" s="1586" t="str">
        <f t="shared" si="82"/>
        <v>-</v>
      </c>
      <c r="E1487" s="1084"/>
      <c r="F1487" s="25"/>
      <c r="G1487" s="25"/>
      <c r="H1487" s="25"/>
      <c r="I1487" s="25"/>
      <c r="J1487" s="25"/>
      <c r="K1487" s="25"/>
      <c r="L1487" s="25"/>
      <c r="M1487" s="25"/>
      <c r="N1487" s="25"/>
      <c r="O1487" s="25"/>
      <c r="P1487" s="25"/>
      <c r="Q1487" s="25"/>
      <c r="R1487" s="25"/>
      <c r="S1487" s="25"/>
      <c r="T1487" s="25"/>
      <c r="U1487" s="25"/>
      <c r="V1487" s="25"/>
      <c r="W1487" s="24"/>
      <c r="X1487" s="25"/>
    </row>
    <row r="1488" spans="1:24" s="1" customFormat="1" x14ac:dyDescent="0.2">
      <c r="A1488" s="1927"/>
      <c r="B1488" s="1926"/>
      <c r="C1488" s="125" t="s">
        <v>32</v>
      </c>
      <c r="D1488" s="1586" t="str">
        <f t="shared" si="82"/>
        <v>-</v>
      </c>
      <c r="E1488" s="1084"/>
      <c r="F1488" s="25"/>
      <c r="G1488" s="25"/>
      <c r="H1488" s="25"/>
      <c r="I1488" s="25"/>
      <c r="J1488" s="25"/>
      <c r="K1488" s="25"/>
      <c r="L1488" s="25"/>
      <c r="M1488" s="25"/>
      <c r="N1488" s="25"/>
      <c r="O1488" s="25"/>
      <c r="P1488" s="25"/>
      <c r="Q1488" s="25"/>
      <c r="R1488" s="25"/>
      <c r="S1488" s="25"/>
      <c r="T1488" s="25"/>
      <c r="U1488" s="25"/>
      <c r="V1488" s="25"/>
      <c r="W1488" s="24"/>
      <c r="X1488" s="25"/>
    </row>
    <row r="1489" spans="1:24" s="1" customFormat="1" ht="13.5" thickBot="1" x14ac:dyDescent="0.25">
      <c r="A1489" s="1927"/>
      <c r="B1489" s="1926"/>
      <c r="C1489" s="126" t="s">
        <v>108</v>
      </c>
      <c r="D1489" s="1586" t="str">
        <f t="shared" si="82"/>
        <v>-</v>
      </c>
      <c r="E1489" s="1084"/>
      <c r="F1489" s="25"/>
      <c r="G1489" s="25"/>
      <c r="H1489" s="25"/>
      <c r="I1489" s="25"/>
      <c r="J1489" s="25"/>
      <c r="K1489" s="25"/>
      <c r="L1489" s="25"/>
      <c r="M1489" s="25"/>
      <c r="N1489" s="25"/>
      <c r="O1489" s="25"/>
      <c r="P1489" s="25"/>
      <c r="Q1489" s="25"/>
      <c r="R1489" s="25"/>
      <c r="S1489" s="25"/>
      <c r="T1489" s="25"/>
      <c r="U1489" s="25"/>
      <c r="V1489" s="25"/>
      <c r="W1489" s="24"/>
      <c r="X1489" s="25"/>
    </row>
    <row r="1490" spans="1:24" s="1" customFormat="1" ht="13.5" customHeight="1" x14ac:dyDescent="0.2">
      <c r="A1490" s="1927" t="s">
        <v>184</v>
      </c>
      <c r="B1490" s="1926" t="s">
        <v>237</v>
      </c>
      <c r="C1490" s="117" t="s">
        <v>20</v>
      </c>
      <c r="D1490" s="1585" t="str">
        <f>CF4</f>
        <v>-</v>
      </c>
      <c r="E1490" s="1084"/>
      <c r="F1490" s="25"/>
      <c r="G1490" s="25"/>
      <c r="H1490" s="25"/>
      <c r="I1490" s="25"/>
      <c r="J1490" s="25"/>
      <c r="K1490" s="25"/>
      <c r="L1490" s="25"/>
      <c r="M1490" s="25"/>
      <c r="N1490" s="25"/>
      <c r="O1490" s="25"/>
      <c r="P1490" s="25"/>
      <c r="Q1490" s="25"/>
      <c r="R1490" s="25"/>
      <c r="S1490" s="25"/>
      <c r="T1490" s="25"/>
      <c r="U1490" s="25"/>
      <c r="V1490" s="25"/>
      <c r="W1490" s="24"/>
      <c r="X1490" s="25"/>
    </row>
    <row r="1491" spans="1:24" s="1" customFormat="1" x14ac:dyDescent="0.2">
      <c r="A1491" s="1927"/>
      <c r="B1491" s="1926"/>
      <c r="C1491" s="118" t="s">
        <v>104</v>
      </c>
      <c r="D1491" s="1586" t="str">
        <f t="shared" ref="D1491:D1507" si="83">CF5</f>
        <v>100&lt;</v>
      </c>
      <c r="E1491" s="1084"/>
      <c r="F1491" s="25"/>
      <c r="G1491" s="25"/>
      <c r="H1491" s="25"/>
      <c r="I1491" s="25"/>
      <c r="J1491" s="25"/>
      <c r="K1491" s="25"/>
      <c r="L1491" s="25"/>
      <c r="M1491" s="25"/>
      <c r="N1491" s="25"/>
      <c r="O1491" s="25"/>
      <c r="P1491" s="25"/>
      <c r="Q1491" s="25"/>
      <c r="R1491" s="25"/>
      <c r="S1491" s="25"/>
      <c r="T1491" s="25"/>
      <c r="U1491" s="25"/>
      <c r="V1491" s="25"/>
      <c r="W1491" s="24"/>
      <c r="X1491" s="25"/>
    </row>
    <row r="1492" spans="1:24" s="1" customFormat="1" x14ac:dyDescent="0.2">
      <c r="A1492" s="1927"/>
      <c r="B1492" s="1926"/>
      <c r="C1492" s="119" t="s">
        <v>22</v>
      </c>
      <c r="D1492" s="1586">
        <f t="shared" si="83"/>
        <v>6.4</v>
      </c>
      <c r="E1492" s="1084"/>
      <c r="F1492" s="25"/>
      <c r="G1492" s="25"/>
      <c r="H1492" s="25"/>
      <c r="I1492" s="25"/>
      <c r="J1492" s="25"/>
      <c r="K1492" s="25"/>
      <c r="L1492" s="25"/>
      <c r="M1492" s="25"/>
      <c r="N1492" s="25"/>
      <c r="O1492" s="25"/>
      <c r="P1492" s="25"/>
      <c r="Q1492" s="25"/>
      <c r="R1492" s="25"/>
      <c r="S1492" s="25"/>
      <c r="T1492" s="25"/>
      <c r="U1492" s="25"/>
      <c r="V1492" s="25"/>
      <c r="W1492" s="24"/>
      <c r="X1492" s="25"/>
    </row>
    <row r="1493" spans="1:24" s="1" customFormat="1" x14ac:dyDescent="0.2">
      <c r="A1493" s="1927"/>
      <c r="B1493" s="1926"/>
      <c r="C1493" s="118" t="s">
        <v>23</v>
      </c>
      <c r="D1493" s="1586">
        <f t="shared" si="83"/>
        <v>2.5</v>
      </c>
      <c r="E1493" s="1084"/>
      <c r="F1493" s="25"/>
      <c r="G1493" s="25"/>
      <c r="H1493" s="25"/>
      <c r="I1493" s="25"/>
      <c r="J1493" s="25"/>
      <c r="K1493" s="25"/>
      <c r="L1493" s="25"/>
      <c r="M1493" s="25"/>
      <c r="N1493" s="25"/>
      <c r="O1493" s="25"/>
      <c r="P1493" s="25"/>
      <c r="Q1493" s="25"/>
      <c r="R1493" s="25"/>
      <c r="S1493" s="25"/>
      <c r="T1493" s="25"/>
      <c r="U1493" s="25"/>
      <c r="V1493" s="25"/>
      <c r="W1493" s="24"/>
      <c r="X1493" s="25"/>
    </row>
    <row r="1494" spans="1:24" s="1" customFormat="1" x14ac:dyDescent="0.2">
      <c r="A1494" s="1927"/>
      <c r="B1494" s="1926"/>
      <c r="C1494" s="164" t="s">
        <v>561</v>
      </c>
      <c r="D1494" s="1586">
        <f t="shared" si="83"/>
        <v>0.6</v>
      </c>
      <c r="E1494" s="1084"/>
      <c r="F1494" s="25"/>
      <c r="G1494" s="25"/>
      <c r="H1494" s="25"/>
      <c r="I1494" s="25"/>
      <c r="J1494" s="25"/>
      <c r="K1494" s="25"/>
      <c r="L1494" s="25"/>
      <c r="M1494" s="25"/>
      <c r="N1494" s="25"/>
      <c r="O1494" s="25"/>
      <c r="P1494" s="25"/>
      <c r="Q1494" s="25"/>
      <c r="R1494" s="25"/>
      <c r="S1494" s="25"/>
      <c r="T1494" s="25"/>
      <c r="U1494" s="25"/>
      <c r="V1494" s="25"/>
      <c r="W1494" s="24"/>
      <c r="X1494" s="25"/>
    </row>
    <row r="1495" spans="1:24" s="1" customFormat="1" x14ac:dyDescent="0.2">
      <c r="A1495" s="1927"/>
      <c r="B1495" s="1926"/>
      <c r="C1495" s="164" t="s">
        <v>105</v>
      </c>
      <c r="D1495" s="1586" t="str">
        <f t="shared" si="83"/>
        <v>-</v>
      </c>
      <c r="E1495" s="1084"/>
      <c r="F1495" s="25"/>
      <c r="G1495" s="25"/>
      <c r="H1495" s="25"/>
      <c r="I1495" s="25"/>
      <c r="J1495" s="25"/>
      <c r="K1495" s="25"/>
      <c r="L1495" s="25"/>
      <c r="M1495" s="25"/>
      <c r="N1495" s="25"/>
      <c r="O1495" s="25"/>
      <c r="P1495" s="25"/>
      <c r="Q1495" s="25"/>
      <c r="R1495" s="25"/>
      <c r="S1495" s="25"/>
      <c r="T1495" s="25"/>
      <c r="U1495" s="25"/>
      <c r="V1495" s="25"/>
      <c r="W1495" s="24"/>
      <c r="X1495" s="25"/>
    </row>
    <row r="1496" spans="1:24" s="1" customFormat="1" x14ac:dyDescent="0.2">
      <c r="A1496" s="1927"/>
      <c r="B1496" s="1926"/>
      <c r="C1496" s="118" t="s">
        <v>24</v>
      </c>
      <c r="D1496" s="1586" t="str">
        <f t="shared" si="83"/>
        <v>&lt;1</v>
      </c>
      <c r="E1496" s="1084"/>
      <c r="F1496" s="25"/>
      <c r="G1496" s="25"/>
      <c r="H1496" s="25"/>
      <c r="I1496" s="25"/>
      <c r="J1496" s="25"/>
      <c r="K1496" s="25"/>
      <c r="L1496" s="25"/>
      <c r="M1496" s="25"/>
      <c r="N1496" s="25"/>
      <c r="O1496" s="25"/>
      <c r="P1496" s="25"/>
      <c r="Q1496" s="25"/>
      <c r="R1496" s="25"/>
      <c r="S1496" s="25"/>
      <c r="T1496" s="25"/>
      <c r="U1496" s="25"/>
      <c r="V1496" s="25"/>
      <c r="W1496" s="24"/>
      <c r="X1496" s="25"/>
    </row>
    <row r="1497" spans="1:24" s="1" customFormat="1" x14ac:dyDescent="0.2">
      <c r="A1497" s="1927"/>
      <c r="B1497" s="1926"/>
      <c r="C1497" s="118" t="s">
        <v>25</v>
      </c>
      <c r="D1497" s="1586">
        <f t="shared" si="83"/>
        <v>6.7</v>
      </c>
      <c r="E1497" s="1084"/>
      <c r="F1497" s="25"/>
      <c r="G1497" s="25"/>
      <c r="H1497" s="25"/>
      <c r="I1497" s="25"/>
      <c r="J1497" s="25"/>
      <c r="K1497" s="25"/>
      <c r="L1497" s="25"/>
      <c r="M1497" s="25"/>
      <c r="N1497" s="25"/>
      <c r="O1497" s="25"/>
      <c r="P1497" s="25"/>
      <c r="Q1497" s="25"/>
      <c r="R1497" s="25"/>
      <c r="S1497" s="25"/>
      <c r="T1497" s="25"/>
      <c r="U1497" s="25"/>
      <c r="V1497" s="25"/>
      <c r="W1497" s="24"/>
      <c r="X1497" s="25"/>
    </row>
    <row r="1498" spans="1:24" s="1" customFormat="1" x14ac:dyDescent="0.2">
      <c r="A1498" s="1927"/>
      <c r="B1498" s="1926"/>
      <c r="C1498" s="120" t="s">
        <v>26</v>
      </c>
      <c r="D1498" s="1586" t="str">
        <f t="shared" si="83"/>
        <v>-</v>
      </c>
      <c r="E1498" s="1084"/>
      <c r="F1498" s="25"/>
      <c r="G1498" s="25"/>
      <c r="H1498" s="25"/>
      <c r="I1498" s="25"/>
      <c r="J1498" s="25"/>
      <c r="K1498" s="25"/>
      <c r="L1498" s="25"/>
      <c r="M1498" s="25"/>
      <c r="N1498" s="25"/>
      <c r="O1498" s="25"/>
      <c r="P1498" s="25"/>
      <c r="Q1498" s="25"/>
      <c r="R1498" s="25"/>
      <c r="S1498" s="25"/>
      <c r="T1498" s="25"/>
      <c r="U1498" s="25"/>
      <c r="V1498" s="25"/>
      <c r="W1498" s="24"/>
      <c r="X1498" s="25"/>
    </row>
    <row r="1499" spans="1:24" s="1" customFormat="1" x14ac:dyDescent="0.2">
      <c r="A1499" s="1927"/>
      <c r="B1499" s="1926"/>
      <c r="C1499" s="121" t="s">
        <v>27</v>
      </c>
      <c r="D1499" s="1586">
        <f t="shared" si="83"/>
        <v>12</v>
      </c>
      <c r="E1499" s="1084"/>
      <c r="F1499" s="25"/>
      <c r="G1499" s="25"/>
      <c r="H1499" s="25"/>
      <c r="I1499" s="25"/>
      <c r="J1499" s="25"/>
      <c r="K1499" s="25"/>
      <c r="L1499" s="25"/>
      <c r="M1499" s="25"/>
      <c r="N1499" s="25"/>
      <c r="O1499" s="25"/>
      <c r="P1499" s="25"/>
      <c r="Q1499" s="25"/>
      <c r="R1499" s="25"/>
      <c r="S1499" s="25"/>
      <c r="T1499" s="25"/>
      <c r="U1499" s="25"/>
      <c r="V1499" s="25"/>
      <c r="W1499" s="24"/>
      <c r="X1499" s="25"/>
    </row>
    <row r="1500" spans="1:24" s="1" customFormat="1" x14ac:dyDescent="0.2">
      <c r="A1500" s="1927"/>
      <c r="B1500" s="1926"/>
      <c r="C1500" s="122" t="s">
        <v>28</v>
      </c>
      <c r="D1500" s="1586">
        <f t="shared" si="83"/>
        <v>0.3</v>
      </c>
      <c r="E1500" s="1084"/>
      <c r="F1500" s="25"/>
      <c r="G1500" s="25"/>
      <c r="H1500" s="25"/>
      <c r="I1500" s="25"/>
      <c r="J1500" s="25"/>
      <c r="K1500" s="25"/>
      <c r="L1500" s="25"/>
      <c r="M1500" s="25"/>
      <c r="N1500" s="25"/>
      <c r="O1500" s="25"/>
      <c r="P1500" s="25"/>
      <c r="Q1500" s="25"/>
      <c r="R1500" s="25"/>
      <c r="S1500" s="25"/>
      <c r="T1500" s="25"/>
      <c r="U1500" s="25"/>
      <c r="V1500" s="25"/>
      <c r="W1500" s="24"/>
      <c r="X1500" s="25"/>
    </row>
    <row r="1501" spans="1:24" s="1" customFormat="1" x14ac:dyDescent="0.2">
      <c r="A1501" s="1927"/>
      <c r="B1501" s="1926"/>
      <c r="C1501" s="122" t="s">
        <v>106</v>
      </c>
      <c r="D1501" s="1586">
        <f t="shared" si="83"/>
        <v>1.3</v>
      </c>
      <c r="E1501" s="1084"/>
      <c r="F1501" s="25"/>
      <c r="G1501" s="25"/>
      <c r="H1501" s="25"/>
      <c r="I1501" s="25"/>
      <c r="J1501" s="25"/>
      <c r="K1501" s="25"/>
      <c r="L1501" s="25"/>
      <c r="M1501" s="25"/>
      <c r="N1501" s="25"/>
      <c r="O1501" s="25"/>
      <c r="P1501" s="25"/>
      <c r="Q1501" s="25"/>
      <c r="R1501" s="25"/>
      <c r="S1501" s="25"/>
      <c r="T1501" s="25"/>
      <c r="U1501" s="25"/>
      <c r="V1501" s="25"/>
      <c r="W1501" s="24"/>
      <c r="X1501" s="25"/>
    </row>
    <row r="1502" spans="1:24" s="1" customFormat="1" x14ac:dyDescent="0.2">
      <c r="A1502" s="1927"/>
      <c r="B1502" s="1926"/>
      <c r="C1502" s="122" t="s">
        <v>29</v>
      </c>
      <c r="D1502" s="1586" t="str">
        <f t="shared" si="83"/>
        <v>&lt;0.1</v>
      </c>
      <c r="E1502" s="1084"/>
      <c r="F1502" s="25"/>
      <c r="G1502" s="25"/>
      <c r="H1502" s="25"/>
      <c r="I1502" s="25"/>
      <c r="J1502" s="25"/>
      <c r="K1502" s="25"/>
      <c r="L1502" s="25"/>
      <c r="M1502" s="25"/>
      <c r="N1502" s="25"/>
      <c r="O1502" s="25"/>
      <c r="P1502" s="25"/>
      <c r="Q1502" s="25"/>
      <c r="R1502" s="25"/>
      <c r="S1502" s="25"/>
      <c r="T1502" s="25"/>
      <c r="U1502" s="25"/>
      <c r="V1502" s="25"/>
      <c r="W1502" s="24"/>
      <c r="X1502" s="25"/>
    </row>
    <row r="1503" spans="1:24" s="1" customFormat="1" x14ac:dyDescent="0.2">
      <c r="A1503" s="1927"/>
      <c r="B1503" s="1926"/>
      <c r="C1503" s="123" t="s">
        <v>30</v>
      </c>
      <c r="D1503" s="1586">
        <f t="shared" si="83"/>
        <v>10</v>
      </c>
      <c r="E1503" s="1084"/>
      <c r="F1503" s="25"/>
      <c r="G1503" s="25"/>
      <c r="H1503" s="25"/>
      <c r="I1503" s="25"/>
      <c r="J1503" s="25"/>
      <c r="K1503" s="25"/>
      <c r="L1503" s="25"/>
      <c r="M1503" s="25"/>
      <c r="N1503" s="25"/>
      <c r="O1503" s="25"/>
      <c r="P1503" s="25"/>
      <c r="Q1503" s="25"/>
      <c r="R1503" s="25"/>
      <c r="S1503" s="25"/>
      <c r="T1503" s="25"/>
      <c r="U1503" s="25"/>
      <c r="V1503" s="25"/>
      <c r="W1503" s="24"/>
      <c r="X1503" s="25"/>
    </row>
    <row r="1504" spans="1:24" s="1" customFormat="1" x14ac:dyDescent="0.2">
      <c r="A1504" s="1927"/>
      <c r="B1504" s="1926"/>
      <c r="C1504" s="124" t="s">
        <v>31</v>
      </c>
      <c r="D1504" s="1586">
        <f t="shared" si="83"/>
        <v>0.3</v>
      </c>
      <c r="E1504" s="1084"/>
      <c r="F1504" s="25"/>
      <c r="G1504" s="25"/>
      <c r="H1504" s="25"/>
      <c r="I1504" s="25"/>
      <c r="J1504" s="25"/>
      <c r="K1504" s="25"/>
      <c r="L1504" s="25"/>
      <c r="M1504" s="25"/>
      <c r="N1504" s="25"/>
      <c r="O1504" s="25"/>
      <c r="P1504" s="25"/>
      <c r="Q1504" s="25"/>
      <c r="R1504" s="25"/>
      <c r="S1504" s="25"/>
      <c r="T1504" s="25"/>
      <c r="U1504" s="25"/>
      <c r="V1504" s="25"/>
      <c r="W1504" s="24"/>
      <c r="X1504" s="25"/>
    </row>
    <row r="1505" spans="1:24" s="1" customFormat="1" x14ac:dyDescent="0.2">
      <c r="A1505" s="1927"/>
      <c r="B1505" s="1926"/>
      <c r="C1505" s="123" t="s">
        <v>107</v>
      </c>
      <c r="D1505" s="1586">
        <f t="shared" si="83"/>
        <v>0.26</v>
      </c>
      <c r="E1505" s="1084"/>
      <c r="F1505" s="25"/>
      <c r="G1505" s="25"/>
      <c r="H1505" s="25"/>
      <c r="I1505" s="25"/>
      <c r="J1505" s="25"/>
      <c r="K1505" s="25"/>
      <c r="L1505" s="25"/>
      <c r="M1505" s="25"/>
      <c r="N1505" s="25"/>
      <c r="O1505" s="25"/>
      <c r="P1505" s="25"/>
      <c r="Q1505" s="25"/>
      <c r="R1505" s="25"/>
      <c r="S1505" s="25"/>
      <c r="T1505" s="25"/>
      <c r="U1505" s="25"/>
      <c r="V1505" s="25"/>
      <c r="W1505" s="24"/>
      <c r="X1505" s="25"/>
    </row>
    <row r="1506" spans="1:24" s="1" customFormat="1" x14ac:dyDescent="0.2">
      <c r="A1506" s="1927"/>
      <c r="B1506" s="1926"/>
      <c r="C1506" s="125" t="s">
        <v>32</v>
      </c>
      <c r="D1506" s="1586" t="str">
        <f t="shared" si="83"/>
        <v>-</v>
      </c>
      <c r="E1506" s="1084"/>
      <c r="F1506" s="25"/>
      <c r="G1506" s="25"/>
      <c r="H1506" s="25"/>
      <c r="I1506" s="25"/>
      <c r="J1506" s="25"/>
      <c r="K1506" s="25"/>
      <c r="L1506" s="25"/>
      <c r="M1506" s="25"/>
      <c r="N1506" s="25"/>
      <c r="O1506" s="25"/>
      <c r="P1506" s="25"/>
      <c r="Q1506" s="25"/>
      <c r="R1506" s="25"/>
      <c r="S1506" s="25"/>
      <c r="T1506" s="25"/>
      <c r="U1506" s="25"/>
      <c r="V1506" s="25"/>
      <c r="W1506" s="24"/>
      <c r="X1506" s="25"/>
    </row>
    <row r="1507" spans="1:24" s="1" customFormat="1" ht="13.5" thickBot="1" x14ac:dyDescent="0.25">
      <c r="A1507" s="1927"/>
      <c r="B1507" s="1926"/>
      <c r="C1507" s="126" t="s">
        <v>108</v>
      </c>
      <c r="D1507" s="1586" t="str">
        <f t="shared" si="83"/>
        <v>-</v>
      </c>
      <c r="E1507" s="1084"/>
      <c r="F1507" s="25"/>
      <c r="G1507" s="25"/>
      <c r="H1507" s="25"/>
      <c r="I1507" s="25"/>
      <c r="J1507" s="25"/>
      <c r="K1507" s="25"/>
      <c r="L1507" s="25"/>
      <c r="M1507" s="25"/>
      <c r="N1507" s="25"/>
      <c r="O1507" s="25"/>
      <c r="P1507" s="25"/>
      <c r="Q1507" s="25"/>
      <c r="R1507" s="25"/>
      <c r="S1507" s="25"/>
      <c r="T1507" s="25"/>
      <c r="U1507" s="25"/>
      <c r="V1507" s="25"/>
      <c r="W1507" s="24"/>
      <c r="X1507" s="25"/>
    </row>
    <row r="1508" spans="1:24" s="1" customFormat="1" ht="13.5" customHeight="1" x14ac:dyDescent="0.2">
      <c r="A1508" s="1927" t="s">
        <v>184</v>
      </c>
      <c r="B1508" s="1926" t="s">
        <v>238</v>
      </c>
      <c r="C1508" s="117" t="s">
        <v>20</v>
      </c>
      <c r="D1508" s="1585" t="str">
        <f>CG4</f>
        <v>-</v>
      </c>
      <c r="E1508" s="1084"/>
      <c r="F1508" s="25"/>
      <c r="G1508" s="25"/>
      <c r="H1508" s="25"/>
      <c r="I1508" s="25"/>
      <c r="J1508" s="25"/>
      <c r="K1508" s="25"/>
      <c r="L1508" s="25"/>
      <c r="M1508" s="25"/>
      <c r="N1508" s="25"/>
      <c r="O1508" s="25"/>
      <c r="P1508" s="25"/>
      <c r="Q1508" s="25"/>
      <c r="R1508" s="25"/>
      <c r="S1508" s="25"/>
      <c r="T1508" s="25"/>
      <c r="U1508" s="25"/>
      <c r="V1508" s="25"/>
      <c r="W1508" s="24"/>
      <c r="X1508" s="25"/>
    </row>
    <row r="1509" spans="1:24" s="1" customFormat="1" x14ac:dyDescent="0.2">
      <c r="A1509" s="1927"/>
      <c r="B1509" s="1926"/>
      <c r="C1509" s="118" t="s">
        <v>104</v>
      </c>
      <c r="D1509" s="1586">
        <f t="shared" ref="D1509:D1525" si="84">CG5</f>
        <v>3.5</v>
      </c>
      <c r="E1509" s="1084"/>
      <c r="F1509" s="25"/>
      <c r="G1509" s="25"/>
      <c r="H1509" s="25"/>
      <c r="I1509" s="25"/>
      <c r="J1509" s="25"/>
      <c r="K1509" s="25"/>
      <c r="L1509" s="25"/>
      <c r="M1509" s="25"/>
      <c r="N1509" s="25"/>
      <c r="O1509" s="25"/>
      <c r="P1509" s="25"/>
      <c r="Q1509" s="25"/>
      <c r="R1509" s="25"/>
      <c r="S1509" s="25"/>
      <c r="T1509" s="25"/>
      <c r="U1509" s="25"/>
      <c r="V1509" s="25"/>
      <c r="W1509" s="24"/>
      <c r="X1509" s="25"/>
    </row>
    <row r="1510" spans="1:24" s="1" customFormat="1" x14ac:dyDescent="0.2">
      <c r="A1510" s="1927"/>
      <c r="B1510" s="1926"/>
      <c r="C1510" s="119" t="s">
        <v>22</v>
      </c>
      <c r="D1510" s="1586">
        <f t="shared" si="84"/>
        <v>7</v>
      </c>
      <c r="E1510" s="1084"/>
      <c r="F1510" s="25"/>
      <c r="G1510" s="25"/>
      <c r="H1510" s="25"/>
      <c r="I1510" s="25"/>
      <c r="J1510" s="25"/>
      <c r="K1510" s="25"/>
      <c r="L1510" s="25"/>
      <c r="M1510" s="25"/>
      <c r="N1510" s="25"/>
      <c r="O1510" s="25"/>
      <c r="P1510" s="25"/>
      <c r="Q1510" s="25"/>
      <c r="R1510" s="25"/>
      <c r="S1510" s="25"/>
      <c r="T1510" s="25"/>
      <c r="U1510" s="25"/>
      <c r="V1510" s="25"/>
      <c r="W1510" s="24"/>
      <c r="X1510" s="25"/>
    </row>
    <row r="1511" spans="1:24" s="1" customFormat="1" x14ac:dyDescent="0.2">
      <c r="A1511" s="1927"/>
      <c r="B1511" s="1926"/>
      <c r="C1511" s="118" t="s">
        <v>23</v>
      </c>
      <c r="D1511" s="1586">
        <f t="shared" si="84"/>
        <v>83</v>
      </c>
      <c r="E1511" s="1084"/>
      <c r="F1511" s="25"/>
      <c r="G1511" s="25"/>
      <c r="H1511" s="25"/>
      <c r="I1511" s="25"/>
      <c r="J1511" s="25"/>
      <c r="K1511" s="25"/>
      <c r="L1511" s="25"/>
      <c r="M1511" s="25"/>
      <c r="N1511" s="25"/>
      <c r="O1511" s="25"/>
      <c r="P1511" s="25"/>
      <c r="Q1511" s="25"/>
      <c r="R1511" s="25"/>
      <c r="S1511" s="25"/>
      <c r="T1511" s="25"/>
      <c r="U1511" s="25"/>
      <c r="V1511" s="25"/>
      <c r="W1511" s="24"/>
      <c r="X1511" s="25"/>
    </row>
    <row r="1512" spans="1:24" s="1" customFormat="1" x14ac:dyDescent="0.2">
      <c r="A1512" s="1927"/>
      <c r="B1512" s="1926"/>
      <c r="C1512" s="164" t="s">
        <v>561</v>
      </c>
      <c r="D1512" s="1586" t="str">
        <f t="shared" si="84"/>
        <v>-</v>
      </c>
      <c r="E1512" s="1084"/>
      <c r="F1512" s="25"/>
      <c r="G1512" s="25"/>
      <c r="H1512" s="25"/>
      <c r="I1512" s="25"/>
      <c r="J1512" s="25"/>
      <c r="K1512" s="25"/>
      <c r="L1512" s="25"/>
      <c r="M1512" s="25"/>
      <c r="N1512" s="25"/>
      <c r="O1512" s="25"/>
      <c r="P1512" s="25"/>
      <c r="Q1512" s="25"/>
      <c r="R1512" s="25"/>
      <c r="S1512" s="25"/>
      <c r="T1512" s="25"/>
      <c r="U1512" s="25"/>
      <c r="V1512" s="25"/>
      <c r="W1512" s="24"/>
      <c r="X1512" s="25"/>
    </row>
    <row r="1513" spans="1:24" s="1" customFormat="1" x14ac:dyDescent="0.2">
      <c r="A1513" s="1927"/>
      <c r="B1513" s="1926"/>
      <c r="C1513" s="164" t="s">
        <v>105</v>
      </c>
      <c r="D1513" s="1586">
        <f t="shared" si="84"/>
        <v>68</v>
      </c>
      <c r="E1513" s="1084"/>
      <c r="F1513" s="25"/>
      <c r="G1513" s="25"/>
      <c r="H1513" s="25"/>
      <c r="I1513" s="25"/>
      <c r="J1513" s="25"/>
      <c r="K1513" s="25"/>
      <c r="L1513" s="25"/>
      <c r="M1513" s="25"/>
      <c r="N1513" s="25"/>
      <c r="O1513" s="25"/>
      <c r="P1513" s="25"/>
      <c r="Q1513" s="25"/>
      <c r="R1513" s="25"/>
      <c r="S1513" s="25"/>
      <c r="T1513" s="25"/>
      <c r="U1513" s="25"/>
      <c r="V1513" s="25"/>
      <c r="W1513" s="24"/>
      <c r="X1513" s="25"/>
    </row>
    <row r="1514" spans="1:24" s="1" customFormat="1" x14ac:dyDescent="0.2">
      <c r="A1514" s="1927"/>
      <c r="B1514" s="1926"/>
      <c r="C1514" s="118" t="s">
        <v>24</v>
      </c>
      <c r="D1514" s="1586">
        <f t="shared" si="84"/>
        <v>57</v>
      </c>
      <c r="E1514" s="1084"/>
      <c r="F1514" s="25"/>
      <c r="G1514" s="25"/>
      <c r="H1514" s="25"/>
      <c r="I1514" s="25"/>
      <c r="J1514" s="25"/>
      <c r="K1514" s="25"/>
      <c r="L1514" s="25"/>
      <c r="M1514" s="25"/>
      <c r="N1514" s="25"/>
      <c r="O1514" s="25"/>
      <c r="P1514" s="25"/>
      <c r="Q1514" s="25"/>
      <c r="R1514" s="25"/>
      <c r="S1514" s="25"/>
      <c r="T1514" s="25"/>
      <c r="U1514" s="25"/>
      <c r="V1514" s="25"/>
      <c r="W1514" s="24"/>
      <c r="X1514" s="25"/>
    </row>
    <row r="1515" spans="1:24" s="1" customFormat="1" x14ac:dyDescent="0.2">
      <c r="A1515" s="1927"/>
      <c r="B1515" s="1926"/>
      <c r="C1515" s="118" t="s">
        <v>25</v>
      </c>
      <c r="D1515" s="1586">
        <f t="shared" si="84"/>
        <v>71</v>
      </c>
      <c r="E1515" s="1084"/>
      <c r="F1515" s="25"/>
      <c r="G1515" s="25"/>
      <c r="H1515" s="25"/>
      <c r="I1515" s="25"/>
      <c r="J1515" s="25"/>
      <c r="K1515" s="25"/>
      <c r="L1515" s="25"/>
      <c r="M1515" s="25"/>
      <c r="N1515" s="25"/>
      <c r="O1515" s="25"/>
      <c r="P1515" s="25"/>
      <c r="Q1515" s="25"/>
      <c r="R1515" s="25"/>
      <c r="S1515" s="25"/>
      <c r="T1515" s="25"/>
      <c r="U1515" s="25"/>
      <c r="V1515" s="25"/>
      <c r="W1515" s="24"/>
      <c r="X1515" s="25"/>
    </row>
    <row r="1516" spans="1:24" s="1" customFormat="1" x14ac:dyDescent="0.2">
      <c r="A1516" s="1927"/>
      <c r="B1516" s="1926"/>
      <c r="C1516" s="120" t="s">
        <v>26</v>
      </c>
      <c r="D1516" s="1586" t="str">
        <f t="shared" si="84"/>
        <v>-</v>
      </c>
      <c r="E1516" s="1084"/>
      <c r="F1516" s="25"/>
      <c r="G1516" s="25"/>
      <c r="H1516" s="25"/>
      <c r="I1516" s="25"/>
      <c r="J1516" s="25"/>
      <c r="K1516" s="25"/>
      <c r="L1516" s="25"/>
      <c r="M1516" s="25"/>
      <c r="N1516" s="25"/>
      <c r="O1516" s="25"/>
      <c r="P1516" s="25"/>
      <c r="Q1516" s="25"/>
      <c r="R1516" s="25"/>
      <c r="S1516" s="25"/>
      <c r="T1516" s="25"/>
      <c r="U1516" s="25"/>
      <c r="V1516" s="25"/>
      <c r="W1516" s="24"/>
      <c r="X1516" s="25"/>
    </row>
    <row r="1517" spans="1:24" s="1" customFormat="1" x14ac:dyDescent="0.2">
      <c r="A1517" s="1927"/>
      <c r="B1517" s="1926"/>
      <c r="C1517" s="121" t="s">
        <v>27</v>
      </c>
      <c r="D1517" s="1586">
        <f t="shared" si="84"/>
        <v>40</v>
      </c>
      <c r="E1517" s="1084"/>
      <c r="F1517" s="25"/>
      <c r="G1517" s="25"/>
      <c r="H1517" s="25"/>
      <c r="I1517" s="25"/>
      <c r="J1517" s="25"/>
      <c r="K1517" s="25"/>
      <c r="L1517" s="25"/>
      <c r="M1517" s="25"/>
      <c r="N1517" s="25"/>
      <c r="O1517" s="25"/>
      <c r="P1517" s="25"/>
      <c r="Q1517" s="25"/>
      <c r="R1517" s="25"/>
      <c r="S1517" s="25"/>
      <c r="T1517" s="25"/>
      <c r="U1517" s="25"/>
      <c r="V1517" s="25"/>
      <c r="W1517" s="24"/>
      <c r="X1517" s="25"/>
    </row>
    <row r="1518" spans="1:24" s="1" customFormat="1" x14ac:dyDescent="0.2">
      <c r="A1518" s="1927"/>
      <c r="B1518" s="1926"/>
      <c r="C1518" s="122" t="s">
        <v>28</v>
      </c>
      <c r="D1518" s="1586">
        <f t="shared" si="84"/>
        <v>31</v>
      </c>
      <c r="E1518" s="1084"/>
      <c r="F1518" s="25"/>
      <c r="G1518" s="25"/>
      <c r="H1518" s="25"/>
      <c r="I1518" s="25"/>
      <c r="J1518" s="25"/>
      <c r="K1518" s="25"/>
      <c r="L1518" s="25"/>
      <c r="M1518" s="25"/>
      <c r="N1518" s="25"/>
      <c r="O1518" s="25"/>
      <c r="P1518" s="25"/>
      <c r="Q1518" s="25"/>
      <c r="R1518" s="25"/>
      <c r="S1518" s="25"/>
      <c r="T1518" s="25"/>
      <c r="U1518" s="25"/>
      <c r="V1518" s="25"/>
      <c r="W1518" s="24"/>
      <c r="X1518" s="25"/>
    </row>
    <row r="1519" spans="1:24" s="1" customFormat="1" x14ac:dyDescent="0.2">
      <c r="A1519" s="1927"/>
      <c r="B1519" s="1926"/>
      <c r="C1519" s="122" t="s">
        <v>106</v>
      </c>
      <c r="D1519" s="1586">
        <f t="shared" si="84"/>
        <v>8.9</v>
      </c>
      <c r="E1519" s="1084"/>
      <c r="F1519" s="25"/>
      <c r="G1519" s="25"/>
      <c r="H1519" s="25"/>
      <c r="I1519" s="25"/>
      <c r="J1519" s="25"/>
      <c r="K1519" s="25"/>
      <c r="L1519" s="25"/>
      <c r="M1519" s="25"/>
      <c r="N1519" s="25"/>
      <c r="O1519" s="25"/>
      <c r="P1519" s="25"/>
      <c r="Q1519" s="25"/>
      <c r="R1519" s="25"/>
      <c r="S1519" s="25"/>
      <c r="T1519" s="25"/>
      <c r="U1519" s="25"/>
      <c r="V1519" s="25"/>
      <c r="W1519" s="24"/>
      <c r="X1519" s="25"/>
    </row>
    <row r="1520" spans="1:24" s="1" customFormat="1" x14ac:dyDescent="0.2">
      <c r="A1520" s="1927"/>
      <c r="B1520" s="1926"/>
      <c r="C1520" s="122" t="s">
        <v>29</v>
      </c>
      <c r="D1520" s="1586" t="str">
        <f t="shared" si="84"/>
        <v>-</v>
      </c>
      <c r="E1520" s="1084"/>
      <c r="F1520" s="25"/>
      <c r="G1520" s="25"/>
      <c r="H1520" s="25"/>
      <c r="I1520" s="25"/>
      <c r="J1520" s="25"/>
      <c r="K1520" s="25"/>
      <c r="L1520" s="25"/>
      <c r="M1520" s="25"/>
      <c r="N1520" s="25"/>
      <c r="O1520" s="25"/>
      <c r="P1520" s="25"/>
      <c r="Q1520" s="25"/>
      <c r="R1520" s="25"/>
      <c r="S1520" s="25"/>
      <c r="T1520" s="25"/>
      <c r="U1520" s="25"/>
      <c r="V1520" s="25"/>
      <c r="W1520" s="24"/>
      <c r="X1520" s="25"/>
    </row>
    <row r="1521" spans="1:24" s="1" customFormat="1" x14ac:dyDescent="0.2">
      <c r="A1521" s="1927"/>
      <c r="B1521" s="1926"/>
      <c r="C1521" s="123" t="s">
        <v>30</v>
      </c>
      <c r="D1521" s="1586" t="str">
        <f t="shared" si="84"/>
        <v>-</v>
      </c>
      <c r="E1521" s="1084"/>
      <c r="F1521" s="25"/>
      <c r="G1521" s="25"/>
      <c r="H1521" s="25"/>
      <c r="I1521" s="25"/>
      <c r="J1521" s="25"/>
      <c r="K1521" s="25"/>
      <c r="L1521" s="25"/>
      <c r="M1521" s="25"/>
      <c r="N1521" s="25"/>
      <c r="O1521" s="25"/>
      <c r="P1521" s="25"/>
      <c r="Q1521" s="25"/>
      <c r="R1521" s="25"/>
      <c r="S1521" s="25"/>
      <c r="T1521" s="25"/>
      <c r="U1521" s="25"/>
      <c r="V1521" s="25"/>
      <c r="W1521" s="24"/>
      <c r="X1521" s="25"/>
    </row>
    <row r="1522" spans="1:24" s="1" customFormat="1" x14ac:dyDescent="0.2">
      <c r="A1522" s="1927"/>
      <c r="B1522" s="1926"/>
      <c r="C1522" s="124" t="s">
        <v>31</v>
      </c>
      <c r="D1522" s="1586">
        <f t="shared" si="84"/>
        <v>4.3</v>
      </c>
      <c r="E1522" s="1084"/>
      <c r="F1522" s="25"/>
      <c r="G1522" s="25"/>
      <c r="H1522" s="25"/>
      <c r="I1522" s="25"/>
      <c r="J1522" s="25"/>
      <c r="K1522" s="25"/>
      <c r="L1522" s="25"/>
      <c r="M1522" s="25"/>
      <c r="N1522" s="25"/>
      <c r="O1522" s="25"/>
      <c r="P1522" s="25"/>
      <c r="Q1522" s="25"/>
      <c r="R1522" s="25"/>
      <c r="S1522" s="25"/>
      <c r="T1522" s="25"/>
      <c r="U1522" s="25"/>
      <c r="V1522" s="25"/>
      <c r="W1522" s="24"/>
      <c r="X1522" s="25"/>
    </row>
    <row r="1523" spans="1:24" s="1" customFormat="1" x14ac:dyDescent="0.2">
      <c r="A1523" s="1927"/>
      <c r="B1523" s="1926"/>
      <c r="C1523" s="123" t="s">
        <v>107</v>
      </c>
      <c r="D1523" s="1586">
        <f t="shared" si="84"/>
        <v>2.5</v>
      </c>
      <c r="E1523" s="1084"/>
      <c r="F1523" s="25"/>
      <c r="G1523" s="25"/>
      <c r="H1523" s="25"/>
      <c r="I1523" s="25"/>
      <c r="J1523" s="25"/>
      <c r="K1523" s="25"/>
      <c r="L1523" s="25"/>
      <c r="M1523" s="25"/>
      <c r="N1523" s="25"/>
      <c r="O1523" s="25"/>
      <c r="P1523" s="25"/>
      <c r="Q1523" s="25"/>
      <c r="R1523" s="25"/>
      <c r="S1523" s="25"/>
      <c r="T1523" s="25"/>
      <c r="U1523" s="25"/>
      <c r="V1523" s="25"/>
      <c r="W1523" s="24"/>
      <c r="X1523" s="25"/>
    </row>
    <row r="1524" spans="1:24" s="1" customFormat="1" x14ac:dyDescent="0.2">
      <c r="A1524" s="1927"/>
      <c r="B1524" s="1926"/>
      <c r="C1524" s="125" t="s">
        <v>32</v>
      </c>
      <c r="D1524" s="1586">
        <f t="shared" si="84"/>
        <v>160</v>
      </c>
      <c r="E1524" s="1084"/>
      <c r="F1524" s="25"/>
      <c r="G1524" s="25"/>
      <c r="H1524" s="25"/>
      <c r="I1524" s="25"/>
      <c r="J1524" s="25"/>
      <c r="K1524" s="25"/>
      <c r="L1524" s="25"/>
      <c r="M1524" s="25"/>
      <c r="N1524" s="25"/>
      <c r="O1524" s="25"/>
      <c r="P1524" s="25"/>
      <c r="Q1524" s="25"/>
      <c r="R1524" s="25"/>
      <c r="S1524" s="25"/>
      <c r="T1524" s="25"/>
      <c r="U1524" s="25"/>
      <c r="V1524" s="25"/>
      <c r="W1524" s="24"/>
      <c r="X1524" s="25"/>
    </row>
    <row r="1525" spans="1:24" s="1" customFormat="1" ht="13.5" thickBot="1" x14ac:dyDescent="0.25">
      <c r="A1525" s="1927"/>
      <c r="B1525" s="1926"/>
      <c r="C1525" s="126" t="s">
        <v>108</v>
      </c>
      <c r="D1525" s="1586" t="str">
        <f t="shared" si="84"/>
        <v>&lt;5.0</v>
      </c>
      <c r="E1525" s="1084"/>
      <c r="F1525" s="25"/>
      <c r="G1525" s="25"/>
      <c r="H1525" s="25"/>
      <c r="I1525" s="25"/>
      <c r="J1525" s="25"/>
      <c r="K1525" s="25"/>
      <c r="L1525" s="25"/>
      <c r="M1525" s="25"/>
      <c r="N1525" s="25"/>
      <c r="O1525" s="25"/>
      <c r="P1525" s="25"/>
      <c r="Q1525" s="25"/>
      <c r="R1525" s="25"/>
      <c r="S1525" s="25"/>
      <c r="T1525" s="25"/>
      <c r="U1525" s="25"/>
      <c r="V1525" s="25"/>
      <c r="W1525" s="24"/>
      <c r="X1525" s="25"/>
    </row>
    <row r="1526" spans="1:24" s="1" customFormat="1" ht="13.5" customHeight="1" x14ac:dyDescent="0.2">
      <c r="A1526" s="1927" t="s">
        <v>184</v>
      </c>
      <c r="B1526" s="1926" t="s">
        <v>239</v>
      </c>
      <c r="C1526" s="117" t="s">
        <v>20</v>
      </c>
      <c r="D1526" s="1585" t="str">
        <f>CH4</f>
        <v>-</v>
      </c>
      <c r="E1526" s="1084"/>
      <c r="F1526" s="25"/>
      <c r="G1526" s="25"/>
      <c r="H1526" s="25"/>
      <c r="I1526" s="25"/>
      <c r="J1526" s="25"/>
      <c r="K1526" s="25"/>
      <c r="L1526" s="25"/>
      <c r="M1526" s="25"/>
      <c r="N1526" s="25"/>
      <c r="O1526" s="25"/>
      <c r="P1526" s="25"/>
      <c r="Q1526" s="25"/>
      <c r="R1526" s="25"/>
      <c r="S1526" s="25"/>
      <c r="T1526" s="25"/>
      <c r="U1526" s="25"/>
      <c r="V1526" s="25"/>
      <c r="W1526" s="24"/>
      <c r="X1526" s="25"/>
    </row>
    <row r="1527" spans="1:24" s="1" customFormat="1" x14ac:dyDescent="0.2">
      <c r="A1527" s="1927"/>
      <c r="B1527" s="1926"/>
      <c r="C1527" s="118" t="s">
        <v>104</v>
      </c>
      <c r="D1527" s="1586" t="str">
        <f t="shared" ref="D1527:D1543" si="85">CH5</f>
        <v>100&lt;</v>
      </c>
      <c r="E1527" s="1084"/>
      <c r="F1527" s="25"/>
      <c r="G1527" s="25"/>
      <c r="H1527" s="25"/>
      <c r="I1527" s="25"/>
      <c r="J1527" s="25"/>
      <c r="K1527" s="25"/>
      <c r="L1527" s="25"/>
      <c r="M1527" s="25"/>
      <c r="N1527" s="25"/>
      <c r="O1527" s="25"/>
      <c r="P1527" s="25"/>
      <c r="Q1527" s="25"/>
      <c r="R1527" s="25"/>
      <c r="S1527" s="25"/>
      <c r="T1527" s="25"/>
      <c r="U1527" s="25"/>
      <c r="V1527" s="25"/>
      <c r="W1527" s="24"/>
      <c r="X1527" s="25"/>
    </row>
    <row r="1528" spans="1:24" s="1" customFormat="1" x14ac:dyDescent="0.2">
      <c r="A1528" s="1927"/>
      <c r="B1528" s="1926"/>
      <c r="C1528" s="119" t="s">
        <v>22</v>
      </c>
      <c r="D1528" s="1586">
        <f t="shared" si="85"/>
        <v>6.4</v>
      </c>
      <c r="E1528" s="1084"/>
      <c r="F1528" s="25"/>
      <c r="G1528" s="25"/>
      <c r="H1528" s="25"/>
      <c r="I1528" s="25"/>
      <c r="J1528" s="25"/>
      <c r="K1528" s="25"/>
      <c r="L1528" s="25"/>
      <c r="M1528" s="25"/>
      <c r="N1528" s="25"/>
      <c r="O1528" s="25"/>
      <c r="P1528" s="25"/>
      <c r="Q1528" s="25"/>
      <c r="R1528" s="25"/>
      <c r="S1528" s="25"/>
      <c r="T1528" s="25"/>
      <c r="U1528" s="25"/>
      <c r="V1528" s="25"/>
      <c r="W1528" s="24"/>
      <c r="X1528" s="25"/>
    </row>
    <row r="1529" spans="1:24" s="1" customFormat="1" x14ac:dyDescent="0.2">
      <c r="A1529" s="1927"/>
      <c r="B1529" s="1926"/>
      <c r="C1529" s="118" t="s">
        <v>23</v>
      </c>
      <c r="D1529" s="1586">
        <f t="shared" si="85"/>
        <v>5.2</v>
      </c>
      <c r="E1529" s="1084"/>
      <c r="F1529" s="25"/>
      <c r="G1529" s="25"/>
      <c r="H1529" s="25"/>
      <c r="I1529" s="25"/>
      <c r="J1529" s="25"/>
      <c r="K1529" s="25"/>
      <c r="L1529" s="25"/>
      <c r="M1529" s="25"/>
      <c r="N1529" s="25"/>
      <c r="O1529" s="25"/>
      <c r="P1529" s="25"/>
      <c r="Q1529" s="25"/>
      <c r="R1529" s="25"/>
      <c r="S1529" s="25"/>
      <c r="T1529" s="25"/>
      <c r="U1529" s="25"/>
      <c r="V1529" s="25"/>
      <c r="W1529" s="24"/>
      <c r="X1529" s="25"/>
    </row>
    <row r="1530" spans="1:24" s="1" customFormat="1" x14ac:dyDescent="0.2">
      <c r="A1530" s="1927"/>
      <c r="B1530" s="1926"/>
      <c r="C1530" s="164" t="s">
        <v>561</v>
      </c>
      <c r="D1530" s="1586">
        <f t="shared" si="85"/>
        <v>0.8</v>
      </c>
      <c r="E1530" s="1084"/>
      <c r="F1530" s="25"/>
      <c r="G1530" s="25"/>
      <c r="H1530" s="25"/>
      <c r="I1530" s="25"/>
      <c r="J1530" s="25"/>
      <c r="K1530" s="25"/>
      <c r="L1530" s="25"/>
      <c r="M1530" s="25"/>
      <c r="N1530" s="25"/>
      <c r="O1530" s="25"/>
      <c r="P1530" s="25"/>
      <c r="Q1530" s="25"/>
      <c r="R1530" s="25"/>
      <c r="S1530" s="25"/>
      <c r="T1530" s="25"/>
      <c r="U1530" s="25"/>
      <c r="V1530" s="25"/>
      <c r="W1530" s="24"/>
      <c r="X1530" s="25"/>
    </row>
    <row r="1531" spans="1:24" s="1" customFormat="1" x14ac:dyDescent="0.2">
      <c r="A1531" s="1927"/>
      <c r="B1531" s="1926"/>
      <c r="C1531" s="164" t="s">
        <v>105</v>
      </c>
      <c r="D1531" s="1586" t="str">
        <f t="shared" si="85"/>
        <v>-</v>
      </c>
      <c r="E1531" s="1084"/>
      <c r="F1531" s="25"/>
      <c r="G1531" s="25"/>
      <c r="H1531" s="25"/>
      <c r="I1531" s="25"/>
      <c r="J1531" s="25"/>
      <c r="K1531" s="25"/>
      <c r="L1531" s="25"/>
      <c r="M1531" s="25"/>
      <c r="N1531" s="25"/>
      <c r="O1531" s="25"/>
      <c r="P1531" s="25"/>
      <c r="Q1531" s="25"/>
      <c r="R1531" s="25"/>
      <c r="S1531" s="25"/>
      <c r="T1531" s="25"/>
      <c r="U1531" s="25"/>
      <c r="V1531" s="25"/>
      <c r="W1531" s="24"/>
      <c r="X1531" s="25"/>
    </row>
    <row r="1532" spans="1:24" s="1" customFormat="1" x14ac:dyDescent="0.2">
      <c r="A1532" s="1927"/>
      <c r="B1532" s="1926"/>
      <c r="C1532" s="118" t="s">
        <v>24</v>
      </c>
      <c r="D1532" s="1586" t="str">
        <f t="shared" si="85"/>
        <v>&lt;1</v>
      </c>
      <c r="E1532" s="1084"/>
      <c r="F1532" s="25"/>
      <c r="G1532" s="25"/>
      <c r="H1532" s="25"/>
      <c r="I1532" s="25"/>
      <c r="J1532" s="25"/>
      <c r="K1532" s="25"/>
      <c r="L1532" s="25"/>
      <c r="M1532" s="25"/>
      <c r="N1532" s="25"/>
      <c r="O1532" s="25"/>
      <c r="P1532" s="25"/>
      <c r="Q1532" s="25"/>
      <c r="R1532" s="25"/>
      <c r="S1532" s="25"/>
      <c r="T1532" s="25"/>
      <c r="U1532" s="25"/>
      <c r="V1532" s="25"/>
      <c r="W1532" s="24"/>
      <c r="X1532" s="25"/>
    </row>
    <row r="1533" spans="1:24" s="1" customFormat="1" x14ac:dyDescent="0.2">
      <c r="A1533" s="1927"/>
      <c r="B1533" s="1926"/>
      <c r="C1533" s="118" t="s">
        <v>25</v>
      </c>
      <c r="D1533" s="1586">
        <f t="shared" si="85"/>
        <v>6.9</v>
      </c>
      <c r="E1533" s="1084"/>
      <c r="F1533" s="25"/>
      <c r="G1533" s="25"/>
      <c r="H1533" s="25"/>
      <c r="I1533" s="25"/>
      <c r="J1533" s="25"/>
      <c r="K1533" s="25"/>
      <c r="L1533" s="25"/>
      <c r="M1533" s="25"/>
      <c r="N1533" s="25"/>
      <c r="O1533" s="25"/>
      <c r="P1533" s="25"/>
      <c r="Q1533" s="25"/>
      <c r="R1533" s="25"/>
      <c r="S1533" s="25"/>
      <c r="T1533" s="25"/>
      <c r="U1533" s="25"/>
      <c r="V1533" s="25"/>
      <c r="W1533" s="24"/>
      <c r="X1533" s="25"/>
    </row>
    <row r="1534" spans="1:24" s="1" customFormat="1" x14ac:dyDescent="0.2">
      <c r="A1534" s="1927"/>
      <c r="B1534" s="1926"/>
      <c r="C1534" s="120" t="s">
        <v>26</v>
      </c>
      <c r="D1534" s="1586" t="str">
        <f t="shared" si="85"/>
        <v>-</v>
      </c>
      <c r="E1534" s="1084"/>
      <c r="F1534" s="25"/>
      <c r="G1534" s="25"/>
      <c r="H1534" s="25"/>
      <c r="I1534" s="25"/>
      <c r="J1534" s="25"/>
      <c r="K1534" s="25"/>
      <c r="L1534" s="25"/>
      <c r="M1534" s="25"/>
      <c r="N1534" s="25"/>
      <c r="O1534" s="25"/>
      <c r="P1534" s="25"/>
      <c r="Q1534" s="25"/>
      <c r="R1534" s="25"/>
      <c r="S1534" s="25"/>
      <c r="T1534" s="25"/>
      <c r="U1534" s="25"/>
      <c r="V1534" s="25"/>
      <c r="W1534" s="24"/>
      <c r="X1534" s="25"/>
    </row>
    <row r="1535" spans="1:24" s="1" customFormat="1" x14ac:dyDescent="0.2">
      <c r="A1535" s="1927"/>
      <c r="B1535" s="1926"/>
      <c r="C1535" s="121" t="s">
        <v>27</v>
      </c>
      <c r="D1535" s="1586">
        <f t="shared" si="85"/>
        <v>13</v>
      </c>
      <c r="E1535" s="1084"/>
      <c r="F1535" s="25"/>
      <c r="G1535" s="25"/>
      <c r="H1535" s="25"/>
      <c r="I1535" s="25"/>
      <c r="J1535" s="25"/>
      <c r="K1535" s="25"/>
      <c r="L1535" s="25"/>
      <c r="M1535" s="25"/>
      <c r="N1535" s="25"/>
      <c r="O1535" s="25"/>
      <c r="P1535" s="25"/>
      <c r="Q1535" s="25"/>
      <c r="R1535" s="25"/>
      <c r="S1535" s="25"/>
      <c r="T1535" s="25"/>
      <c r="U1535" s="25"/>
      <c r="V1535" s="25"/>
      <c r="W1535" s="24"/>
      <c r="X1535" s="25"/>
    </row>
    <row r="1536" spans="1:24" s="1" customFormat="1" x14ac:dyDescent="0.2">
      <c r="A1536" s="1927"/>
      <c r="B1536" s="1926"/>
      <c r="C1536" s="122" t="s">
        <v>28</v>
      </c>
      <c r="D1536" s="1586">
        <f t="shared" si="85"/>
        <v>1.9</v>
      </c>
      <c r="E1536" s="1084"/>
      <c r="F1536" s="25"/>
      <c r="G1536" s="25"/>
      <c r="H1536" s="25"/>
      <c r="I1536" s="25"/>
      <c r="J1536" s="25"/>
      <c r="K1536" s="25"/>
      <c r="L1536" s="25"/>
      <c r="M1536" s="25"/>
      <c r="N1536" s="25"/>
      <c r="O1536" s="25"/>
      <c r="P1536" s="25"/>
      <c r="Q1536" s="25"/>
      <c r="R1536" s="25"/>
      <c r="S1536" s="25"/>
      <c r="T1536" s="25"/>
      <c r="U1536" s="25"/>
      <c r="V1536" s="25"/>
      <c r="W1536" s="24"/>
      <c r="X1536" s="25"/>
    </row>
    <row r="1537" spans="1:24" s="1" customFormat="1" x14ac:dyDescent="0.2">
      <c r="A1537" s="1927"/>
      <c r="B1537" s="1926"/>
      <c r="C1537" s="122" t="s">
        <v>106</v>
      </c>
      <c r="D1537" s="1586">
        <f t="shared" si="85"/>
        <v>1.4</v>
      </c>
      <c r="E1537" s="1084"/>
      <c r="F1537" s="25"/>
      <c r="G1537" s="25"/>
      <c r="H1537" s="25"/>
      <c r="I1537" s="25"/>
      <c r="J1537" s="25"/>
      <c r="K1537" s="25"/>
      <c r="L1537" s="25"/>
      <c r="M1537" s="25"/>
      <c r="N1537" s="25"/>
      <c r="O1537" s="25"/>
      <c r="P1537" s="25"/>
      <c r="Q1537" s="25"/>
      <c r="R1537" s="25"/>
      <c r="S1537" s="25"/>
      <c r="T1537" s="25"/>
      <c r="U1537" s="25"/>
      <c r="V1537" s="25"/>
      <c r="W1537" s="24"/>
      <c r="X1537" s="25"/>
    </row>
    <row r="1538" spans="1:24" s="1" customFormat="1" x14ac:dyDescent="0.2">
      <c r="A1538" s="1927"/>
      <c r="B1538" s="1926"/>
      <c r="C1538" s="122" t="s">
        <v>29</v>
      </c>
      <c r="D1538" s="1586">
        <f t="shared" si="85"/>
        <v>0.1</v>
      </c>
      <c r="E1538" s="1084"/>
      <c r="F1538" s="25"/>
      <c r="G1538" s="25"/>
      <c r="H1538" s="25"/>
      <c r="I1538" s="25"/>
      <c r="J1538" s="25"/>
      <c r="K1538" s="25"/>
      <c r="L1538" s="25"/>
      <c r="M1538" s="25"/>
      <c r="N1538" s="25"/>
      <c r="O1538" s="25"/>
      <c r="P1538" s="25"/>
      <c r="Q1538" s="25"/>
      <c r="R1538" s="25"/>
      <c r="S1538" s="25"/>
      <c r="T1538" s="25"/>
      <c r="U1538" s="25"/>
      <c r="V1538" s="25"/>
      <c r="W1538" s="24"/>
      <c r="X1538" s="25"/>
    </row>
    <row r="1539" spans="1:24" s="1" customFormat="1" x14ac:dyDescent="0.2">
      <c r="A1539" s="1927"/>
      <c r="B1539" s="1926"/>
      <c r="C1539" s="123" t="s">
        <v>30</v>
      </c>
      <c r="D1539" s="1586">
        <f t="shared" si="85"/>
        <v>9.1999999999999993</v>
      </c>
      <c r="E1539" s="1084"/>
      <c r="F1539" s="25"/>
      <c r="G1539" s="25"/>
      <c r="H1539" s="25"/>
      <c r="I1539" s="25"/>
      <c r="J1539" s="25"/>
      <c r="K1539" s="25"/>
      <c r="L1539" s="25"/>
      <c r="M1539" s="25"/>
      <c r="N1539" s="25"/>
      <c r="O1539" s="25"/>
      <c r="P1539" s="25"/>
      <c r="Q1539" s="25"/>
      <c r="R1539" s="25"/>
      <c r="S1539" s="25"/>
      <c r="T1539" s="25"/>
      <c r="U1539" s="25"/>
      <c r="V1539" s="25"/>
      <c r="W1539" s="24"/>
      <c r="X1539" s="25"/>
    </row>
    <row r="1540" spans="1:24" s="1" customFormat="1" x14ac:dyDescent="0.2">
      <c r="A1540" s="1927"/>
      <c r="B1540" s="1926"/>
      <c r="C1540" s="124" t="s">
        <v>31</v>
      </c>
      <c r="D1540" s="1586">
        <f t="shared" si="85"/>
        <v>1.5</v>
      </c>
      <c r="E1540" s="1084"/>
      <c r="F1540" s="25"/>
      <c r="G1540" s="25"/>
      <c r="H1540" s="25"/>
      <c r="I1540" s="25"/>
      <c r="J1540" s="25"/>
      <c r="K1540" s="25"/>
      <c r="L1540" s="25"/>
      <c r="M1540" s="25"/>
      <c r="N1540" s="25"/>
      <c r="O1540" s="25"/>
      <c r="P1540" s="25"/>
      <c r="Q1540" s="25"/>
      <c r="R1540" s="25"/>
      <c r="S1540" s="25"/>
      <c r="T1540" s="25"/>
      <c r="U1540" s="25"/>
      <c r="V1540" s="25"/>
      <c r="W1540" s="24"/>
      <c r="X1540" s="25"/>
    </row>
    <row r="1541" spans="1:24" s="1" customFormat="1" x14ac:dyDescent="0.2">
      <c r="A1541" s="1927"/>
      <c r="B1541" s="1926"/>
      <c r="C1541" s="123" t="s">
        <v>107</v>
      </c>
      <c r="D1541" s="1586">
        <f t="shared" si="85"/>
        <v>1.3</v>
      </c>
      <c r="E1541" s="1084"/>
      <c r="F1541" s="25"/>
      <c r="G1541" s="25"/>
      <c r="H1541" s="25"/>
      <c r="I1541" s="25"/>
      <c r="J1541" s="25"/>
      <c r="K1541" s="25"/>
      <c r="L1541" s="25"/>
      <c r="M1541" s="25"/>
      <c r="N1541" s="25"/>
      <c r="O1541" s="25"/>
      <c r="P1541" s="25"/>
      <c r="Q1541" s="25"/>
      <c r="R1541" s="25"/>
      <c r="S1541" s="25"/>
      <c r="T1541" s="25"/>
      <c r="U1541" s="25"/>
      <c r="V1541" s="25"/>
      <c r="W1541" s="24"/>
      <c r="X1541" s="25"/>
    </row>
    <row r="1542" spans="1:24" s="1" customFormat="1" x14ac:dyDescent="0.2">
      <c r="A1542" s="1927"/>
      <c r="B1542" s="1926"/>
      <c r="C1542" s="125" t="s">
        <v>32</v>
      </c>
      <c r="D1542" s="1586" t="str">
        <f t="shared" si="85"/>
        <v>-</v>
      </c>
      <c r="E1542" s="1084"/>
      <c r="F1542" s="25"/>
      <c r="G1542" s="25"/>
      <c r="H1542" s="25"/>
      <c r="I1542" s="25"/>
      <c r="J1542" s="25"/>
      <c r="K1542" s="25"/>
      <c r="L1542" s="25"/>
      <c r="M1542" s="25"/>
      <c r="N1542" s="25"/>
      <c r="O1542" s="25"/>
      <c r="P1542" s="25"/>
      <c r="Q1542" s="25"/>
      <c r="R1542" s="25"/>
      <c r="S1542" s="25"/>
      <c r="T1542" s="25"/>
      <c r="U1542" s="25"/>
      <c r="V1542" s="25"/>
      <c r="W1542" s="24"/>
      <c r="X1542" s="25"/>
    </row>
    <row r="1543" spans="1:24" s="1" customFormat="1" ht="13.5" thickBot="1" x14ac:dyDescent="0.25">
      <c r="A1543" s="1927"/>
      <c r="B1543" s="1926"/>
      <c r="C1543" s="126" t="s">
        <v>108</v>
      </c>
      <c r="D1543" s="1586" t="str">
        <f t="shared" si="85"/>
        <v>-</v>
      </c>
      <c r="E1543" s="1084"/>
      <c r="F1543" s="25"/>
      <c r="G1543" s="25"/>
      <c r="H1543" s="25"/>
      <c r="I1543" s="25"/>
      <c r="J1543" s="25"/>
      <c r="K1543" s="25"/>
      <c r="L1543" s="25"/>
      <c r="M1543" s="25"/>
      <c r="N1543" s="25"/>
      <c r="O1543" s="25"/>
      <c r="P1543" s="25"/>
      <c r="Q1543" s="25"/>
      <c r="R1543" s="25"/>
      <c r="S1543" s="25"/>
      <c r="T1543" s="25"/>
      <c r="U1543" s="25"/>
      <c r="V1543" s="25"/>
      <c r="W1543" s="24"/>
      <c r="X1543" s="25"/>
    </row>
    <row r="1544" spans="1:24" s="1" customFormat="1" ht="13.5" customHeight="1" x14ac:dyDescent="0.2">
      <c r="A1544" s="1927" t="s">
        <v>184</v>
      </c>
      <c r="B1544" s="1926" t="s">
        <v>240</v>
      </c>
      <c r="C1544" s="117" t="s">
        <v>20</v>
      </c>
      <c r="D1544" s="1585" t="str">
        <f>CI4</f>
        <v>-</v>
      </c>
      <c r="E1544" s="1084"/>
      <c r="F1544" s="25"/>
      <c r="G1544" s="25"/>
      <c r="H1544" s="25"/>
      <c r="I1544" s="25"/>
      <c r="J1544" s="25"/>
      <c r="K1544" s="25"/>
      <c r="L1544" s="25"/>
      <c r="M1544" s="25"/>
      <c r="N1544" s="25"/>
      <c r="O1544" s="25"/>
      <c r="P1544" s="25"/>
      <c r="Q1544" s="25"/>
      <c r="R1544" s="25"/>
      <c r="S1544" s="25"/>
      <c r="T1544" s="25"/>
      <c r="U1544" s="25"/>
      <c r="V1544" s="25"/>
      <c r="W1544" s="24"/>
      <c r="X1544" s="25"/>
    </row>
    <row r="1545" spans="1:24" s="1" customFormat="1" x14ac:dyDescent="0.2">
      <c r="A1545" s="1927"/>
      <c r="B1545" s="1926"/>
      <c r="C1545" s="118" t="s">
        <v>104</v>
      </c>
      <c r="D1545" s="1586" t="str">
        <f t="shared" ref="D1545:D1561" si="86">CI5</f>
        <v>-</v>
      </c>
      <c r="E1545" s="1084"/>
      <c r="F1545" s="25"/>
      <c r="G1545" s="25"/>
      <c r="H1545" s="25"/>
      <c r="I1545" s="25"/>
      <c r="J1545" s="25"/>
      <c r="K1545" s="25"/>
      <c r="L1545" s="25"/>
      <c r="M1545" s="25"/>
      <c r="N1545" s="25"/>
      <c r="O1545" s="25"/>
      <c r="P1545" s="25"/>
      <c r="Q1545" s="25"/>
      <c r="R1545" s="25"/>
      <c r="S1545" s="25"/>
      <c r="T1545" s="25"/>
      <c r="U1545" s="25"/>
      <c r="V1545" s="25"/>
      <c r="W1545" s="24"/>
      <c r="X1545" s="25"/>
    </row>
    <row r="1546" spans="1:24" s="1" customFormat="1" x14ac:dyDescent="0.2">
      <c r="A1546" s="1927"/>
      <c r="B1546" s="1926"/>
      <c r="C1546" s="119" t="s">
        <v>22</v>
      </c>
      <c r="D1546" s="1586" t="str">
        <f t="shared" si="86"/>
        <v>-</v>
      </c>
      <c r="E1546" s="1084"/>
      <c r="F1546" s="25"/>
      <c r="G1546" s="25"/>
      <c r="H1546" s="25"/>
      <c r="I1546" s="25"/>
      <c r="J1546" s="25"/>
      <c r="K1546" s="25"/>
      <c r="L1546" s="25"/>
      <c r="M1546" s="25"/>
      <c r="N1546" s="25"/>
      <c r="O1546" s="25"/>
      <c r="P1546" s="25"/>
      <c r="Q1546" s="25"/>
      <c r="R1546" s="25"/>
      <c r="S1546" s="25"/>
      <c r="T1546" s="25"/>
      <c r="U1546" s="25"/>
      <c r="V1546" s="25"/>
      <c r="W1546" s="24"/>
      <c r="X1546" s="25"/>
    </row>
    <row r="1547" spans="1:24" s="1" customFormat="1" x14ac:dyDescent="0.2">
      <c r="A1547" s="1927"/>
      <c r="B1547" s="1926"/>
      <c r="C1547" s="118" t="s">
        <v>23</v>
      </c>
      <c r="D1547" s="1586" t="str">
        <f t="shared" si="86"/>
        <v>-</v>
      </c>
      <c r="E1547" s="1084"/>
      <c r="F1547" s="25"/>
      <c r="G1547" s="25"/>
      <c r="H1547" s="25"/>
      <c r="I1547" s="25"/>
      <c r="J1547" s="25"/>
      <c r="K1547" s="25"/>
      <c r="L1547" s="25"/>
      <c r="M1547" s="25"/>
      <c r="N1547" s="25"/>
      <c r="O1547" s="25"/>
      <c r="P1547" s="25"/>
      <c r="Q1547" s="25"/>
      <c r="R1547" s="25"/>
      <c r="S1547" s="25"/>
      <c r="T1547" s="25"/>
      <c r="U1547" s="25"/>
      <c r="V1547" s="25"/>
      <c r="W1547" s="24"/>
      <c r="X1547" s="25"/>
    </row>
    <row r="1548" spans="1:24" s="1" customFormat="1" x14ac:dyDescent="0.2">
      <c r="A1548" s="1927"/>
      <c r="B1548" s="1926"/>
      <c r="C1548" s="164" t="s">
        <v>561</v>
      </c>
      <c r="D1548" s="1586" t="str">
        <f t="shared" si="86"/>
        <v>-</v>
      </c>
      <c r="E1548" s="1084"/>
      <c r="F1548" s="25"/>
      <c r="G1548" s="25"/>
      <c r="H1548" s="25"/>
      <c r="I1548" s="25"/>
      <c r="J1548" s="25"/>
      <c r="K1548" s="25"/>
      <c r="L1548" s="25"/>
      <c r="M1548" s="25"/>
      <c r="N1548" s="25"/>
      <c r="O1548" s="25"/>
      <c r="P1548" s="25"/>
      <c r="Q1548" s="25"/>
      <c r="R1548" s="25"/>
      <c r="S1548" s="25"/>
      <c r="T1548" s="25"/>
      <c r="U1548" s="25"/>
      <c r="V1548" s="25"/>
      <c r="W1548" s="24"/>
      <c r="X1548" s="25"/>
    </row>
    <row r="1549" spans="1:24" s="1" customFormat="1" x14ac:dyDescent="0.2">
      <c r="A1549" s="1927"/>
      <c r="B1549" s="1926"/>
      <c r="C1549" s="164" t="s">
        <v>105</v>
      </c>
      <c r="D1549" s="1586" t="str">
        <f t="shared" si="86"/>
        <v>-</v>
      </c>
      <c r="E1549" s="1084"/>
      <c r="F1549" s="25"/>
      <c r="G1549" s="25"/>
      <c r="H1549" s="25"/>
      <c r="I1549" s="25"/>
      <c r="J1549" s="25"/>
      <c r="K1549" s="25"/>
      <c r="L1549" s="25"/>
      <c r="M1549" s="25"/>
      <c r="N1549" s="25"/>
      <c r="O1549" s="25"/>
      <c r="P1549" s="25"/>
      <c r="Q1549" s="25"/>
      <c r="R1549" s="25"/>
      <c r="S1549" s="25"/>
      <c r="T1549" s="25"/>
      <c r="U1549" s="25"/>
      <c r="V1549" s="25"/>
      <c r="W1549" s="24"/>
      <c r="X1549" s="25"/>
    </row>
    <row r="1550" spans="1:24" s="1" customFormat="1" x14ac:dyDescent="0.2">
      <c r="A1550" s="1927"/>
      <c r="B1550" s="1926"/>
      <c r="C1550" s="118" t="s">
        <v>24</v>
      </c>
      <c r="D1550" s="1586" t="str">
        <f t="shared" si="86"/>
        <v>-</v>
      </c>
      <c r="E1550" s="1084"/>
      <c r="F1550" s="25"/>
      <c r="G1550" s="25"/>
      <c r="H1550" s="25"/>
      <c r="I1550" s="25"/>
      <c r="J1550" s="25"/>
      <c r="K1550" s="25"/>
      <c r="L1550" s="25"/>
      <c r="M1550" s="25"/>
      <c r="N1550" s="25"/>
      <c r="O1550" s="25"/>
      <c r="P1550" s="25"/>
      <c r="Q1550" s="25"/>
      <c r="R1550" s="25"/>
      <c r="S1550" s="25"/>
      <c r="T1550" s="25"/>
      <c r="U1550" s="25"/>
      <c r="V1550" s="25"/>
      <c r="W1550" s="24"/>
      <c r="X1550" s="25"/>
    </row>
    <row r="1551" spans="1:24" s="1" customFormat="1" x14ac:dyDescent="0.2">
      <c r="A1551" s="1927"/>
      <c r="B1551" s="1926"/>
      <c r="C1551" s="118" t="s">
        <v>25</v>
      </c>
      <c r="D1551" s="1586" t="str">
        <f t="shared" si="86"/>
        <v>-</v>
      </c>
      <c r="E1551" s="1084"/>
      <c r="F1551" s="25"/>
      <c r="G1551" s="25"/>
      <c r="H1551" s="25"/>
      <c r="I1551" s="25"/>
      <c r="J1551" s="25"/>
      <c r="K1551" s="25"/>
      <c r="L1551" s="25"/>
      <c r="M1551" s="25"/>
      <c r="N1551" s="25"/>
      <c r="O1551" s="25"/>
      <c r="P1551" s="25"/>
      <c r="Q1551" s="25"/>
      <c r="R1551" s="25"/>
      <c r="S1551" s="25"/>
      <c r="T1551" s="25"/>
      <c r="U1551" s="25"/>
      <c r="V1551" s="25"/>
      <c r="W1551" s="24"/>
      <c r="X1551" s="25"/>
    </row>
    <row r="1552" spans="1:24" s="1" customFormat="1" x14ac:dyDescent="0.2">
      <c r="A1552" s="1927"/>
      <c r="B1552" s="1926"/>
      <c r="C1552" s="120" t="s">
        <v>26</v>
      </c>
      <c r="D1552" s="1586" t="str">
        <f t="shared" si="86"/>
        <v>-</v>
      </c>
      <c r="E1552" s="1084"/>
      <c r="F1552" s="25"/>
      <c r="G1552" s="25"/>
      <c r="H1552" s="25"/>
      <c r="I1552" s="25"/>
      <c r="J1552" s="25"/>
      <c r="K1552" s="25"/>
      <c r="L1552" s="25"/>
      <c r="M1552" s="25"/>
      <c r="N1552" s="25"/>
      <c r="O1552" s="25"/>
      <c r="P1552" s="25"/>
      <c r="Q1552" s="25"/>
      <c r="R1552" s="25"/>
      <c r="S1552" s="25"/>
      <c r="T1552" s="25"/>
      <c r="U1552" s="25"/>
      <c r="V1552" s="25"/>
      <c r="W1552" s="24"/>
      <c r="X1552" s="25"/>
    </row>
    <row r="1553" spans="1:24" s="1" customFormat="1" x14ac:dyDescent="0.2">
      <c r="A1553" s="1927"/>
      <c r="B1553" s="1926"/>
      <c r="C1553" s="121" t="s">
        <v>27</v>
      </c>
      <c r="D1553" s="1586" t="str">
        <f t="shared" si="86"/>
        <v>-</v>
      </c>
      <c r="E1553" s="1084"/>
      <c r="F1553" s="25"/>
      <c r="G1553" s="25"/>
      <c r="H1553" s="25"/>
      <c r="I1553" s="25"/>
      <c r="J1553" s="25"/>
      <c r="K1553" s="25"/>
      <c r="L1553" s="25"/>
      <c r="M1553" s="25"/>
      <c r="N1553" s="25"/>
      <c r="O1553" s="25"/>
      <c r="P1553" s="25"/>
      <c r="Q1553" s="25"/>
      <c r="R1553" s="25"/>
      <c r="S1553" s="25"/>
      <c r="T1553" s="25"/>
      <c r="U1553" s="25"/>
      <c r="V1553" s="25"/>
      <c r="W1553" s="24"/>
      <c r="X1553" s="25"/>
    </row>
    <row r="1554" spans="1:24" s="1" customFormat="1" x14ac:dyDescent="0.2">
      <c r="A1554" s="1927"/>
      <c r="B1554" s="1926"/>
      <c r="C1554" s="122" t="s">
        <v>28</v>
      </c>
      <c r="D1554" s="1586" t="str">
        <f t="shared" si="86"/>
        <v>-</v>
      </c>
      <c r="E1554" s="1084"/>
      <c r="F1554" s="25"/>
      <c r="G1554" s="25"/>
      <c r="H1554" s="25"/>
      <c r="I1554" s="25"/>
      <c r="J1554" s="25"/>
      <c r="K1554" s="25"/>
      <c r="L1554" s="25"/>
      <c r="M1554" s="25"/>
      <c r="N1554" s="25"/>
      <c r="O1554" s="25"/>
      <c r="P1554" s="25"/>
      <c r="Q1554" s="25"/>
      <c r="R1554" s="25"/>
      <c r="S1554" s="25"/>
      <c r="T1554" s="25"/>
      <c r="U1554" s="25"/>
      <c r="V1554" s="25"/>
      <c r="W1554" s="24"/>
      <c r="X1554" s="25"/>
    </row>
    <row r="1555" spans="1:24" s="1" customFormat="1" x14ac:dyDescent="0.2">
      <c r="A1555" s="1927"/>
      <c r="B1555" s="1926"/>
      <c r="C1555" s="122" t="s">
        <v>106</v>
      </c>
      <c r="D1555" s="1586" t="str">
        <f t="shared" si="86"/>
        <v>-</v>
      </c>
      <c r="E1555" s="1084"/>
      <c r="F1555" s="25"/>
      <c r="G1555" s="25"/>
      <c r="H1555" s="25"/>
      <c r="I1555" s="25"/>
      <c r="J1555" s="25"/>
      <c r="K1555" s="25"/>
      <c r="L1555" s="25"/>
      <c r="M1555" s="25"/>
      <c r="N1555" s="25"/>
      <c r="O1555" s="25"/>
      <c r="P1555" s="25"/>
      <c r="Q1555" s="25"/>
      <c r="R1555" s="25"/>
      <c r="S1555" s="25"/>
      <c r="T1555" s="25"/>
      <c r="U1555" s="25"/>
      <c r="V1555" s="25"/>
      <c r="W1555" s="24"/>
      <c r="X1555" s="25"/>
    </row>
    <row r="1556" spans="1:24" s="1" customFormat="1" x14ac:dyDescent="0.2">
      <c r="A1556" s="1927"/>
      <c r="B1556" s="1926"/>
      <c r="C1556" s="122" t="s">
        <v>29</v>
      </c>
      <c r="D1556" s="1586" t="str">
        <f t="shared" si="86"/>
        <v>-</v>
      </c>
      <c r="E1556" s="1084"/>
      <c r="F1556" s="25"/>
      <c r="G1556" s="25"/>
      <c r="H1556" s="25"/>
      <c r="I1556" s="25"/>
      <c r="J1556" s="25"/>
      <c r="K1556" s="25"/>
      <c r="L1556" s="25"/>
      <c r="M1556" s="25"/>
      <c r="N1556" s="25"/>
      <c r="O1556" s="25"/>
      <c r="P1556" s="25"/>
      <c r="Q1556" s="25"/>
      <c r="R1556" s="25"/>
      <c r="S1556" s="25"/>
      <c r="T1556" s="25"/>
      <c r="U1556" s="25"/>
      <c r="V1556" s="25"/>
      <c r="W1556" s="24"/>
      <c r="X1556" s="25"/>
    </row>
    <row r="1557" spans="1:24" s="1" customFormat="1" x14ac:dyDescent="0.2">
      <c r="A1557" s="1927"/>
      <c r="B1557" s="1926"/>
      <c r="C1557" s="123" t="s">
        <v>30</v>
      </c>
      <c r="D1557" s="1586" t="str">
        <f t="shared" si="86"/>
        <v>-</v>
      </c>
      <c r="E1557" s="1084"/>
      <c r="F1557" s="25"/>
      <c r="G1557" s="25"/>
      <c r="H1557" s="25"/>
      <c r="I1557" s="25"/>
      <c r="J1557" s="25"/>
      <c r="K1557" s="25"/>
      <c r="L1557" s="25"/>
      <c r="M1557" s="25"/>
      <c r="N1557" s="25"/>
      <c r="O1557" s="25"/>
      <c r="P1557" s="25"/>
      <c r="Q1557" s="25"/>
      <c r="R1557" s="25"/>
      <c r="S1557" s="25"/>
      <c r="T1557" s="25"/>
      <c r="U1557" s="25"/>
      <c r="V1557" s="25"/>
      <c r="W1557" s="24"/>
      <c r="X1557" s="25"/>
    </row>
    <row r="1558" spans="1:24" s="1" customFormat="1" x14ac:dyDescent="0.2">
      <c r="A1558" s="1927"/>
      <c r="B1558" s="1926"/>
      <c r="C1558" s="124" t="s">
        <v>31</v>
      </c>
      <c r="D1558" s="1586" t="str">
        <f t="shared" si="86"/>
        <v>-</v>
      </c>
      <c r="E1558" s="1084"/>
      <c r="F1558" s="25"/>
      <c r="G1558" s="25"/>
      <c r="H1558" s="25"/>
      <c r="I1558" s="25"/>
      <c r="J1558" s="25"/>
      <c r="K1558" s="25"/>
      <c r="L1558" s="25"/>
      <c r="M1558" s="25"/>
      <c r="N1558" s="25"/>
      <c r="O1558" s="25"/>
      <c r="P1558" s="25"/>
      <c r="Q1558" s="25"/>
      <c r="R1558" s="25"/>
      <c r="S1558" s="25"/>
      <c r="T1558" s="25"/>
      <c r="U1558" s="25"/>
      <c r="V1558" s="25"/>
      <c r="W1558" s="24"/>
      <c r="X1558" s="25"/>
    </row>
    <row r="1559" spans="1:24" s="1" customFormat="1" x14ac:dyDescent="0.2">
      <c r="A1559" s="1927"/>
      <c r="B1559" s="1926"/>
      <c r="C1559" s="123" t="s">
        <v>107</v>
      </c>
      <c r="D1559" s="1586" t="str">
        <f t="shared" si="86"/>
        <v>-</v>
      </c>
      <c r="E1559" s="1084"/>
      <c r="F1559" s="25"/>
      <c r="G1559" s="25"/>
      <c r="H1559" s="25"/>
      <c r="I1559" s="25"/>
      <c r="J1559" s="25"/>
      <c r="K1559" s="25"/>
      <c r="L1559" s="25"/>
      <c r="M1559" s="25"/>
      <c r="N1559" s="25"/>
      <c r="O1559" s="25"/>
      <c r="P1559" s="25"/>
      <c r="Q1559" s="25"/>
      <c r="R1559" s="25"/>
      <c r="S1559" s="25"/>
      <c r="T1559" s="25"/>
      <c r="U1559" s="25"/>
      <c r="V1559" s="25"/>
      <c r="W1559" s="24"/>
      <c r="X1559" s="25"/>
    </row>
    <row r="1560" spans="1:24" s="1" customFormat="1" x14ac:dyDescent="0.2">
      <c r="A1560" s="1927"/>
      <c r="B1560" s="1926"/>
      <c r="C1560" s="125" t="s">
        <v>32</v>
      </c>
      <c r="D1560" s="1586" t="str">
        <f t="shared" si="86"/>
        <v>-</v>
      </c>
      <c r="E1560" s="1084"/>
      <c r="F1560" s="25"/>
      <c r="G1560" s="25"/>
      <c r="H1560" s="25"/>
      <c r="I1560" s="25"/>
      <c r="J1560" s="25"/>
      <c r="K1560" s="25"/>
      <c r="L1560" s="25"/>
      <c r="M1560" s="25"/>
      <c r="N1560" s="25"/>
      <c r="O1560" s="25"/>
      <c r="P1560" s="25"/>
      <c r="Q1560" s="25"/>
      <c r="R1560" s="25"/>
      <c r="S1560" s="25"/>
      <c r="T1560" s="25"/>
      <c r="U1560" s="25"/>
      <c r="V1560" s="25"/>
      <c r="W1560" s="24"/>
      <c r="X1560" s="25"/>
    </row>
    <row r="1561" spans="1:24" s="1" customFormat="1" ht="13.5" thickBot="1" x14ac:dyDescent="0.25">
      <c r="A1561" s="1927"/>
      <c r="B1561" s="1926"/>
      <c r="C1561" s="126" t="s">
        <v>108</v>
      </c>
      <c r="D1561" s="1586" t="str">
        <f t="shared" si="86"/>
        <v>-</v>
      </c>
      <c r="E1561" s="1084"/>
      <c r="F1561" s="25"/>
      <c r="G1561" s="25"/>
      <c r="H1561" s="25"/>
      <c r="I1561" s="25"/>
      <c r="J1561" s="25"/>
      <c r="K1561" s="25"/>
      <c r="L1561" s="25"/>
      <c r="M1561" s="25"/>
      <c r="N1561" s="25"/>
      <c r="O1561" s="25"/>
      <c r="P1561" s="25"/>
      <c r="Q1561" s="25"/>
      <c r="R1561" s="25"/>
      <c r="S1561" s="25"/>
      <c r="T1561" s="25"/>
      <c r="U1561" s="25"/>
      <c r="V1561" s="25"/>
      <c r="W1561" s="24"/>
      <c r="X1561" s="25"/>
    </row>
    <row r="1562" spans="1:24" s="1" customFormat="1" ht="13.5" customHeight="1" x14ac:dyDescent="0.2">
      <c r="A1562" s="1927" t="s">
        <v>184</v>
      </c>
      <c r="B1562" s="1926" t="s">
        <v>241</v>
      </c>
      <c r="C1562" s="117" t="s">
        <v>20</v>
      </c>
      <c r="D1562" s="1585">
        <f>CJ4</f>
        <v>25</v>
      </c>
      <c r="E1562" s="1084"/>
      <c r="F1562" s="25"/>
      <c r="G1562" s="25"/>
      <c r="H1562" s="25"/>
      <c r="I1562" s="25"/>
      <c r="J1562" s="25"/>
      <c r="K1562" s="25"/>
      <c r="L1562" s="25"/>
      <c r="M1562" s="25"/>
      <c r="N1562" s="25"/>
      <c r="O1562" s="25"/>
      <c r="P1562" s="25"/>
      <c r="Q1562" s="25"/>
      <c r="R1562" s="25"/>
      <c r="S1562" s="25"/>
      <c r="T1562" s="25"/>
      <c r="U1562" s="25"/>
      <c r="V1562" s="25"/>
      <c r="W1562" s="24"/>
      <c r="X1562" s="25"/>
    </row>
    <row r="1563" spans="1:24" s="1" customFormat="1" x14ac:dyDescent="0.2">
      <c r="A1563" s="1927"/>
      <c r="B1563" s="1926"/>
      <c r="C1563" s="118" t="s">
        <v>104</v>
      </c>
      <c r="D1563" s="1586" t="str">
        <f t="shared" ref="D1563:D1579" si="87">CJ5</f>
        <v>100&lt;</v>
      </c>
      <c r="E1563" s="1084"/>
      <c r="F1563" s="25"/>
      <c r="G1563" s="25"/>
      <c r="H1563" s="25"/>
      <c r="I1563" s="25"/>
      <c r="J1563" s="25"/>
      <c r="K1563" s="25"/>
      <c r="L1563" s="25"/>
      <c r="M1563" s="25"/>
      <c r="N1563" s="25"/>
      <c r="O1563" s="25"/>
      <c r="P1563" s="25"/>
      <c r="Q1563" s="25"/>
      <c r="R1563" s="25"/>
      <c r="S1563" s="25"/>
      <c r="T1563" s="25"/>
      <c r="U1563" s="25"/>
      <c r="V1563" s="25"/>
      <c r="W1563" s="24"/>
      <c r="X1563" s="25"/>
    </row>
    <row r="1564" spans="1:24" s="1" customFormat="1" x14ac:dyDescent="0.2">
      <c r="A1564" s="1927"/>
      <c r="B1564" s="1926"/>
      <c r="C1564" s="119" t="s">
        <v>22</v>
      </c>
      <c r="D1564" s="1586">
        <f t="shared" si="87"/>
        <v>6.5</v>
      </c>
      <c r="E1564" s="1084"/>
      <c r="F1564" s="25"/>
      <c r="G1564" s="25"/>
      <c r="H1564" s="25"/>
      <c r="I1564" s="25"/>
      <c r="J1564" s="25"/>
      <c r="K1564" s="25"/>
      <c r="L1564" s="25"/>
      <c r="M1564" s="25"/>
      <c r="N1564" s="25"/>
      <c r="O1564" s="25"/>
      <c r="P1564" s="25"/>
      <c r="Q1564" s="25"/>
      <c r="R1564" s="25"/>
      <c r="S1564" s="25"/>
      <c r="T1564" s="25"/>
      <c r="U1564" s="25"/>
      <c r="V1564" s="25"/>
      <c r="W1564" s="24"/>
      <c r="X1564" s="25"/>
    </row>
    <row r="1565" spans="1:24" s="1" customFormat="1" x14ac:dyDescent="0.2">
      <c r="A1565" s="1927"/>
      <c r="B1565" s="1926"/>
      <c r="C1565" s="118" t="s">
        <v>23</v>
      </c>
      <c r="D1565" s="1586" t="str">
        <f t="shared" si="87"/>
        <v>&lt;0.5</v>
      </c>
      <c r="E1565" s="1084"/>
      <c r="F1565" s="25"/>
      <c r="G1565" s="25"/>
      <c r="H1565" s="25"/>
      <c r="I1565" s="25"/>
      <c r="J1565" s="25"/>
      <c r="K1565" s="25"/>
      <c r="L1565" s="25"/>
      <c r="M1565" s="25"/>
      <c r="N1565" s="25"/>
      <c r="O1565" s="25"/>
      <c r="P1565" s="25"/>
      <c r="Q1565" s="25"/>
      <c r="R1565" s="25"/>
      <c r="S1565" s="25"/>
      <c r="T1565" s="25"/>
      <c r="U1565" s="25"/>
      <c r="V1565" s="25"/>
      <c r="W1565" s="24"/>
      <c r="X1565" s="25"/>
    </row>
    <row r="1566" spans="1:24" s="1" customFormat="1" x14ac:dyDescent="0.2">
      <c r="A1566" s="1927"/>
      <c r="B1566" s="1926"/>
      <c r="C1566" s="164" t="s">
        <v>567</v>
      </c>
      <c r="D1566" s="1586" t="str">
        <f t="shared" si="87"/>
        <v>&lt;0.5</v>
      </c>
      <c r="E1566" s="1084"/>
      <c r="F1566" s="25"/>
      <c r="G1566" s="25"/>
      <c r="H1566" s="25"/>
      <c r="I1566" s="25"/>
      <c r="J1566" s="25"/>
      <c r="K1566" s="25"/>
      <c r="L1566" s="25"/>
      <c r="M1566" s="25"/>
      <c r="N1566" s="25"/>
      <c r="O1566" s="25"/>
      <c r="P1566" s="25"/>
      <c r="Q1566" s="25"/>
      <c r="R1566" s="25"/>
      <c r="S1566" s="25"/>
      <c r="T1566" s="25"/>
      <c r="U1566" s="25"/>
      <c r="V1566" s="25"/>
      <c r="W1566" s="24"/>
      <c r="X1566" s="25"/>
    </row>
    <row r="1567" spans="1:24" s="1" customFormat="1" x14ac:dyDescent="0.2">
      <c r="A1567" s="1927"/>
      <c r="B1567" s="1926"/>
      <c r="C1567" s="164" t="s">
        <v>105</v>
      </c>
      <c r="D1567" s="1586" t="str">
        <f t="shared" si="87"/>
        <v>-</v>
      </c>
      <c r="E1567" s="1084"/>
      <c r="F1567" s="25"/>
      <c r="G1567" s="25"/>
      <c r="H1567" s="25"/>
      <c r="I1567" s="25"/>
      <c r="J1567" s="25"/>
      <c r="K1567" s="25"/>
      <c r="L1567" s="25"/>
      <c r="M1567" s="25"/>
      <c r="N1567" s="25"/>
      <c r="O1567" s="25"/>
      <c r="P1567" s="25"/>
      <c r="Q1567" s="25"/>
      <c r="R1567" s="25"/>
      <c r="S1567" s="25"/>
      <c r="T1567" s="25"/>
      <c r="U1567" s="25"/>
      <c r="V1567" s="25"/>
      <c r="W1567" s="24"/>
      <c r="X1567" s="25"/>
    </row>
    <row r="1568" spans="1:24" s="1" customFormat="1" x14ac:dyDescent="0.2">
      <c r="A1568" s="1927"/>
      <c r="B1568" s="1926"/>
      <c r="C1568" s="118" t="s">
        <v>24</v>
      </c>
      <c r="D1568" s="1586" t="str">
        <f t="shared" si="87"/>
        <v>&lt;1</v>
      </c>
      <c r="E1568" s="1084"/>
      <c r="F1568" s="25"/>
      <c r="G1568" s="25"/>
      <c r="H1568" s="25"/>
      <c r="I1568" s="25"/>
      <c r="J1568" s="25"/>
      <c r="K1568" s="25"/>
      <c r="L1568" s="25"/>
      <c r="M1568" s="25"/>
      <c r="N1568" s="25"/>
      <c r="O1568" s="25"/>
      <c r="P1568" s="25"/>
      <c r="Q1568" s="25"/>
      <c r="R1568" s="25"/>
      <c r="S1568" s="25"/>
      <c r="T1568" s="25"/>
      <c r="U1568" s="25"/>
      <c r="V1568" s="25"/>
      <c r="W1568" s="24"/>
      <c r="X1568" s="25"/>
    </row>
    <row r="1569" spans="1:24" s="1" customFormat="1" x14ac:dyDescent="0.2">
      <c r="A1569" s="1927"/>
      <c r="B1569" s="1926"/>
      <c r="C1569" s="118" t="s">
        <v>25</v>
      </c>
      <c r="D1569" s="1586">
        <f t="shared" si="87"/>
        <v>6.6</v>
      </c>
      <c r="E1569" s="1084"/>
      <c r="F1569" s="25"/>
      <c r="G1569" s="25"/>
      <c r="H1569" s="25"/>
      <c r="I1569" s="25"/>
      <c r="J1569" s="25"/>
      <c r="K1569" s="25"/>
      <c r="L1569" s="25"/>
      <c r="M1569" s="25"/>
      <c r="N1569" s="25"/>
      <c r="O1569" s="25"/>
      <c r="P1569" s="25"/>
      <c r="Q1569" s="25"/>
      <c r="R1569" s="25"/>
      <c r="S1569" s="25"/>
      <c r="T1569" s="25"/>
      <c r="U1569" s="25"/>
      <c r="V1569" s="25"/>
      <c r="W1569" s="24"/>
      <c r="X1569" s="25"/>
    </row>
    <row r="1570" spans="1:24" s="1" customFormat="1" x14ac:dyDescent="0.2">
      <c r="A1570" s="1927"/>
      <c r="B1570" s="1926"/>
      <c r="C1570" s="120" t="s">
        <v>26</v>
      </c>
      <c r="D1570" s="1586">
        <f t="shared" si="87"/>
        <v>1</v>
      </c>
      <c r="E1570" s="1084"/>
      <c r="F1570" s="25"/>
      <c r="G1570" s="25"/>
      <c r="H1570" s="25"/>
      <c r="I1570" s="25"/>
      <c r="J1570" s="25"/>
      <c r="K1570" s="25"/>
      <c r="L1570" s="25"/>
      <c r="M1570" s="25"/>
      <c r="N1570" s="25"/>
      <c r="O1570" s="25"/>
      <c r="P1570" s="25"/>
      <c r="Q1570" s="25"/>
      <c r="R1570" s="25"/>
      <c r="S1570" s="25"/>
      <c r="T1570" s="25"/>
      <c r="U1570" s="25"/>
      <c r="V1570" s="25"/>
      <c r="W1570" s="24"/>
      <c r="X1570" s="25"/>
    </row>
    <row r="1571" spans="1:24" s="1" customFormat="1" x14ac:dyDescent="0.2">
      <c r="A1571" s="1927"/>
      <c r="B1571" s="1926"/>
      <c r="C1571" s="121" t="s">
        <v>27</v>
      </c>
      <c r="D1571" s="1586">
        <f t="shared" si="87"/>
        <v>12</v>
      </c>
      <c r="E1571" s="1084"/>
      <c r="F1571" s="25"/>
      <c r="G1571" s="25"/>
      <c r="H1571" s="25"/>
      <c r="I1571" s="25"/>
      <c r="J1571" s="25"/>
      <c r="K1571" s="25"/>
      <c r="L1571" s="25"/>
      <c r="M1571" s="25"/>
      <c r="N1571" s="25"/>
      <c r="O1571" s="25"/>
      <c r="P1571" s="25"/>
      <c r="Q1571" s="25"/>
      <c r="R1571" s="25"/>
      <c r="S1571" s="25"/>
      <c r="T1571" s="25"/>
      <c r="U1571" s="25"/>
      <c r="V1571" s="25"/>
      <c r="W1571" s="24"/>
      <c r="X1571" s="25"/>
    </row>
    <row r="1572" spans="1:24" s="1" customFormat="1" x14ac:dyDescent="0.2">
      <c r="A1572" s="1927"/>
      <c r="B1572" s="1926"/>
      <c r="C1572" s="122" t="s">
        <v>28</v>
      </c>
      <c r="D1572" s="1586">
        <f t="shared" si="87"/>
        <v>0.2</v>
      </c>
      <c r="E1572" s="1084"/>
      <c r="F1572" s="25"/>
      <c r="G1572" s="25"/>
      <c r="H1572" s="25"/>
      <c r="I1572" s="25"/>
      <c r="J1572" s="25"/>
      <c r="K1572" s="25"/>
      <c r="L1572" s="25"/>
      <c r="M1572" s="25"/>
      <c r="N1572" s="25"/>
      <c r="O1572" s="25"/>
      <c r="P1572" s="25"/>
      <c r="Q1572" s="25"/>
      <c r="R1572" s="25"/>
      <c r="S1572" s="25"/>
      <c r="T1572" s="25"/>
      <c r="U1572" s="25"/>
      <c r="V1572" s="25"/>
      <c r="W1572" s="24"/>
      <c r="X1572" s="25"/>
    </row>
    <row r="1573" spans="1:24" s="1" customFormat="1" x14ac:dyDescent="0.2">
      <c r="A1573" s="1927"/>
      <c r="B1573" s="1926"/>
      <c r="C1573" s="122" t="s">
        <v>106</v>
      </c>
      <c r="D1573" s="1586">
        <f t="shared" si="87"/>
        <v>0.9</v>
      </c>
      <c r="E1573" s="1084"/>
      <c r="F1573" s="25"/>
      <c r="G1573" s="25"/>
      <c r="H1573" s="25"/>
      <c r="I1573" s="25"/>
      <c r="J1573" s="25"/>
      <c r="K1573" s="25"/>
      <c r="L1573" s="25"/>
      <c r="M1573" s="25"/>
      <c r="N1573" s="25"/>
      <c r="O1573" s="25"/>
      <c r="P1573" s="25"/>
      <c r="Q1573" s="25"/>
      <c r="R1573" s="25"/>
      <c r="S1573" s="25"/>
      <c r="T1573" s="25"/>
      <c r="U1573" s="25"/>
      <c r="V1573" s="25"/>
      <c r="W1573" s="24"/>
      <c r="X1573" s="25"/>
    </row>
    <row r="1574" spans="1:24" s="1" customFormat="1" x14ac:dyDescent="0.2">
      <c r="A1574" s="1927"/>
      <c r="B1574" s="1926"/>
      <c r="C1574" s="122" t="s">
        <v>29</v>
      </c>
      <c r="D1574" s="1586" t="str">
        <f t="shared" si="87"/>
        <v>&lt;0.1</v>
      </c>
      <c r="E1574" s="1084"/>
      <c r="F1574" s="25"/>
      <c r="G1574" s="25"/>
      <c r="H1574" s="25"/>
      <c r="I1574" s="25"/>
      <c r="J1574" s="25"/>
      <c r="K1574" s="25"/>
      <c r="L1574" s="25"/>
      <c r="M1574" s="25"/>
      <c r="N1574" s="25"/>
      <c r="O1574" s="25"/>
      <c r="P1574" s="25"/>
      <c r="Q1574" s="25"/>
      <c r="R1574" s="25"/>
      <c r="S1574" s="25"/>
      <c r="T1574" s="25"/>
      <c r="U1574" s="25"/>
      <c r="V1574" s="25"/>
      <c r="W1574" s="24"/>
      <c r="X1574" s="25"/>
    </row>
    <row r="1575" spans="1:24" s="1" customFormat="1" x14ac:dyDescent="0.2">
      <c r="A1575" s="1927"/>
      <c r="B1575" s="1926"/>
      <c r="C1575" s="123" t="s">
        <v>30</v>
      </c>
      <c r="D1575" s="1586">
        <f t="shared" si="87"/>
        <v>11</v>
      </c>
      <c r="E1575" s="1084"/>
      <c r="F1575" s="25"/>
      <c r="G1575" s="25"/>
      <c r="H1575" s="25"/>
      <c r="I1575" s="25"/>
      <c r="J1575" s="25"/>
      <c r="K1575" s="25"/>
      <c r="L1575" s="25"/>
      <c r="M1575" s="25"/>
      <c r="N1575" s="25"/>
      <c r="O1575" s="25"/>
      <c r="P1575" s="25"/>
      <c r="Q1575" s="25"/>
      <c r="R1575" s="25"/>
      <c r="S1575" s="25"/>
      <c r="T1575" s="25"/>
      <c r="U1575" s="25"/>
      <c r="V1575" s="25"/>
      <c r="W1575" s="24"/>
      <c r="X1575" s="25"/>
    </row>
    <row r="1576" spans="1:24" s="1" customFormat="1" x14ac:dyDescent="0.2">
      <c r="A1576" s="1927"/>
      <c r="B1576" s="1926"/>
      <c r="C1576" s="124" t="s">
        <v>31</v>
      </c>
      <c r="D1576" s="1586">
        <f t="shared" si="87"/>
        <v>1.1000000000000001</v>
      </c>
      <c r="E1576" s="1084"/>
      <c r="F1576" s="25"/>
      <c r="G1576" s="25"/>
      <c r="H1576" s="25"/>
      <c r="I1576" s="25"/>
      <c r="J1576" s="25"/>
      <c r="K1576" s="25"/>
      <c r="L1576" s="25"/>
      <c r="M1576" s="25"/>
      <c r="N1576" s="25"/>
      <c r="O1576" s="25"/>
      <c r="P1576" s="25"/>
      <c r="Q1576" s="25"/>
      <c r="R1576" s="25"/>
      <c r="S1576" s="25"/>
      <c r="T1576" s="25"/>
      <c r="U1576" s="25"/>
      <c r="V1576" s="25"/>
      <c r="W1576" s="24"/>
      <c r="X1576" s="25"/>
    </row>
    <row r="1577" spans="1:24" s="1" customFormat="1" x14ac:dyDescent="0.2">
      <c r="A1577" s="1927"/>
      <c r="B1577" s="1926"/>
      <c r="C1577" s="123" t="s">
        <v>107</v>
      </c>
      <c r="D1577" s="1586" t="str">
        <f t="shared" si="87"/>
        <v>-</v>
      </c>
      <c r="E1577" s="1084"/>
      <c r="F1577" s="25"/>
      <c r="G1577" s="25"/>
      <c r="H1577" s="25"/>
      <c r="I1577" s="25"/>
      <c r="J1577" s="25"/>
      <c r="K1577" s="25"/>
      <c r="L1577" s="25"/>
      <c r="M1577" s="25"/>
      <c r="N1577" s="25"/>
      <c r="O1577" s="25"/>
      <c r="P1577" s="25"/>
      <c r="Q1577" s="25"/>
      <c r="R1577" s="25"/>
      <c r="S1577" s="25"/>
      <c r="T1577" s="25"/>
      <c r="U1577" s="25"/>
      <c r="V1577" s="25"/>
      <c r="W1577" s="24"/>
      <c r="X1577" s="25"/>
    </row>
    <row r="1578" spans="1:24" s="1" customFormat="1" x14ac:dyDescent="0.2">
      <c r="A1578" s="1927"/>
      <c r="B1578" s="1926"/>
      <c r="C1578" s="125" t="s">
        <v>32</v>
      </c>
      <c r="D1578" s="1586" t="str">
        <f t="shared" si="87"/>
        <v>-</v>
      </c>
      <c r="E1578" s="1084"/>
      <c r="F1578" s="25"/>
      <c r="G1578" s="25"/>
      <c r="H1578" s="25"/>
      <c r="I1578" s="25"/>
      <c r="J1578" s="25"/>
      <c r="K1578" s="25"/>
      <c r="L1578" s="25"/>
      <c r="M1578" s="25"/>
      <c r="N1578" s="25"/>
      <c r="O1578" s="25"/>
      <c r="P1578" s="25"/>
      <c r="Q1578" s="25"/>
      <c r="R1578" s="25"/>
      <c r="S1578" s="25"/>
      <c r="T1578" s="25"/>
      <c r="U1578" s="25"/>
      <c r="V1578" s="25"/>
      <c r="W1578" s="24"/>
      <c r="X1578" s="25"/>
    </row>
    <row r="1579" spans="1:24" s="1" customFormat="1" ht="13.5" thickBot="1" x14ac:dyDescent="0.25">
      <c r="A1579" s="1927"/>
      <c r="B1579" s="1926"/>
      <c r="C1579" s="126" t="s">
        <v>108</v>
      </c>
      <c r="D1579" s="1586" t="str">
        <f t="shared" si="87"/>
        <v>-</v>
      </c>
      <c r="E1579" s="1084"/>
      <c r="F1579" s="25"/>
      <c r="G1579" s="25"/>
      <c r="H1579" s="25"/>
      <c r="I1579" s="25"/>
      <c r="J1579" s="25"/>
      <c r="K1579" s="25"/>
      <c r="L1579" s="25"/>
      <c r="M1579" s="25"/>
      <c r="N1579" s="25"/>
      <c r="O1579" s="25"/>
      <c r="P1579" s="25"/>
      <c r="Q1579" s="25"/>
      <c r="R1579" s="25"/>
      <c r="S1579" s="25"/>
      <c r="T1579" s="25"/>
      <c r="U1579" s="25"/>
      <c r="V1579" s="25"/>
      <c r="W1579" s="24"/>
      <c r="X1579" s="25"/>
    </row>
    <row r="1580" spans="1:24" s="1" customFormat="1" ht="13.5" customHeight="1" x14ac:dyDescent="0.2">
      <c r="A1580" s="1927" t="s">
        <v>184</v>
      </c>
      <c r="B1580" s="1926" t="s">
        <v>242</v>
      </c>
      <c r="C1580" s="117" t="s">
        <v>20</v>
      </c>
      <c r="D1580" s="1585" t="str">
        <f>CK4</f>
        <v>-</v>
      </c>
      <c r="E1580" s="1084"/>
      <c r="F1580" s="25"/>
      <c r="G1580" s="25"/>
      <c r="H1580" s="25"/>
      <c r="I1580" s="25"/>
      <c r="J1580" s="25"/>
      <c r="K1580" s="25"/>
      <c r="L1580" s="25"/>
      <c r="M1580" s="25"/>
      <c r="N1580" s="25"/>
      <c r="O1580" s="25"/>
      <c r="P1580" s="25"/>
      <c r="Q1580" s="25"/>
      <c r="R1580" s="25"/>
      <c r="S1580" s="25"/>
      <c r="T1580" s="25"/>
      <c r="U1580" s="25"/>
      <c r="V1580" s="25"/>
      <c r="W1580" s="24"/>
      <c r="X1580" s="25"/>
    </row>
    <row r="1581" spans="1:24" s="1" customFormat="1" x14ac:dyDescent="0.2">
      <c r="A1581" s="1927"/>
      <c r="B1581" s="1926"/>
      <c r="C1581" s="118" t="s">
        <v>104</v>
      </c>
      <c r="D1581" s="1586" t="str">
        <f t="shared" ref="D1581:D1597" si="88">CK5</f>
        <v>-</v>
      </c>
      <c r="E1581" s="1084"/>
      <c r="F1581" s="25"/>
      <c r="G1581" s="25"/>
      <c r="H1581" s="25"/>
      <c r="I1581" s="25"/>
      <c r="J1581" s="25"/>
      <c r="K1581" s="25"/>
      <c r="L1581" s="25"/>
      <c r="M1581" s="25"/>
      <c r="N1581" s="25"/>
      <c r="O1581" s="25"/>
      <c r="P1581" s="25"/>
      <c r="Q1581" s="25"/>
      <c r="R1581" s="25"/>
      <c r="S1581" s="25"/>
      <c r="T1581" s="25"/>
      <c r="U1581" s="25"/>
      <c r="V1581" s="25"/>
      <c r="W1581" s="24"/>
      <c r="X1581" s="25"/>
    </row>
    <row r="1582" spans="1:24" s="1" customFormat="1" x14ac:dyDescent="0.2">
      <c r="A1582" s="1927"/>
      <c r="B1582" s="1926"/>
      <c r="C1582" s="119" t="s">
        <v>22</v>
      </c>
      <c r="D1582" s="1586" t="str">
        <f t="shared" si="88"/>
        <v>-</v>
      </c>
      <c r="E1582" s="1084"/>
      <c r="F1582" s="25"/>
      <c r="G1582" s="25"/>
      <c r="H1582" s="25"/>
      <c r="I1582" s="25"/>
      <c r="J1582" s="25"/>
      <c r="K1582" s="25"/>
      <c r="L1582" s="25"/>
      <c r="M1582" s="25"/>
      <c r="N1582" s="25"/>
      <c r="O1582" s="25"/>
      <c r="P1582" s="25"/>
      <c r="Q1582" s="25"/>
      <c r="R1582" s="25"/>
      <c r="S1582" s="25"/>
      <c r="T1582" s="25"/>
      <c r="U1582" s="25"/>
      <c r="V1582" s="25"/>
      <c r="W1582" s="24"/>
      <c r="X1582" s="25"/>
    </row>
    <row r="1583" spans="1:24" s="1" customFormat="1" x14ac:dyDescent="0.2">
      <c r="A1583" s="1927"/>
      <c r="B1583" s="1926"/>
      <c r="C1583" s="118" t="s">
        <v>23</v>
      </c>
      <c r="D1583" s="1586" t="str">
        <f t="shared" si="88"/>
        <v>-</v>
      </c>
      <c r="E1583" s="1084"/>
      <c r="F1583" s="25"/>
      <c r="G1583" s="25"/>
      <c r="H1583" s="25"/>
      <c r="I1583" s="25"/>
      <c r="J1583" s="25"/>
      <c r="K1583" s="25"/>
      <c r="L1583" s="25"/>
      <c r="M1583" s="25"/>
      <c r="N1583" s="25"/>
      <c r="O1583" s="25"/>
      <c r="P1583" s="25"/>
      <c r="Q1583" s="25"/>
      <c r="R1583" s="25"/>
      <c r="S1583" s="25"/>
      <c r="T1583" s="25"/>
      <c r="U1583" s="25"/>
      <c r="V1583" s="25"/>
      <c r="W1583" s="24"/>
      <c r="X1583" s="25"/>
    </row>
    <row r="1584" spans="1:24" s="1" customFormat="1" x14ac:dyDescent="0.2">
      <c r="A1584" s="1927"/>
      <c r="B1584" s="1926"/>
      <c r="C1584" s="164" t="s">
        <v>565</v>
      </c>
      <c r="D1584" s="1586" t="str">
        <f t="shared" si="88"/>
        <v>-</v>
      </c>
      <c r="E1584" s="1084"/>
      <c r="F1584" s="25"/>
      <c r="G1584" s="25"/>
      <c r="H1584" s="25"/>
      <c r="I1584" s="25"/>
      <c r="J1584" s="25"/>
      <c r="K1584" s="25"/>
      <c r="L1584" s="25"/>
      <c r="M1584" s="25"/>
      <c r="N1584" s="25"/>
      <c r="O1584" s="25"/>
      <c r="P1584" s="25"/>
      <c r="Q1584" s="25"/>
      <c r="R1584" s="25"/>
      <c r="S1584" s="25"/>
      <c r="T1584" s="25"/>
      <c r="U1584" s="25"/>
      <c r="V1584" s="25"/>
      <c r="W1584" s="24"/>
      <c r="X1584" s="25"/>
    </row>
    <row r="1585" spans="1:24" s="1" customFormat="1" x14ac:dyDescent="0.2">
      <c r="A1585" s="1927"/>
      <c r="B1585" s="1926"/>
      <c r="C1585" s="164" t="s">
        <v>105</v>
      </c>
      <c r="D1585" s="1586" t="str">
        <f t="shared" si="88"/>
        <v>-</v>
      </c>
      <c r="E1585" s="1084"/>
      <c r="F1585" s="25"/>
      <c r="G1585" s="25"/>
      <c r="H1585" s="25"/>
      <c r="I1585" s="25"/>
      <c r="J1585" s="25"/>
      <c r="K1585" s="25"/>
      <c r="L1585" s="25"/>
      <c r="M1585" s="25"/>
      <c r="N1585" s="25"/>
      <c r="O1585" s="25"/>
      <c r="P1585" s="25"/>
      <c r="Q1585" s="25"/>
      <c r="R1585" s="25"/>
      <c r="S1585" s="25"/>
      <c r="T1585" s="25"/>
      <c r="U1585" s="25"/>
      <c r="V1585" s="25"/>
      <c r="W1585" s="24"/>
      <c r="X1585" s="25"/>
    </row>
    <row r="1586" spans="1:24" s="1" customFormat="1" x14ac:dyDescent="0.2">
      <c r="A1586" s="1927"/>
      <c r="B1586" s="1926"/>
      <c r="C1586" s="118" t="s">
        <v>24</v>
      </c>
      <c r="D1586" s="1586" t="str">
        <f t="shared" si="88"/>
        <v>-</v>
      </c>
      <c r="E1586" s="1084"/>
      <c r="F1586" s="25"/>
      <c r="G1586" s="25"/>
      <c r="H1586" s="25"/>
      <c r="I1586" s="25"/>
      <c r="J1586" s="25"/>
      <c r="K1586" s="25"/>
      <c r="L1586" s="25"/>
      <c r="M1586" s="25"/>
      <c r="N1586" s="25"/>
      <c r="O1586" s="25"/>
      <c r="P1586" s="25"/>
      <c r="Q1586" s="25"/>
      <c r="R1586" s="25"/>
      <c r="S1586" s="25"/>
      <c r="T1586" s="25"/>
      <c r="U1586" s="25"/>
      <c r="V1586" s="25"/>
      <c r="W1586" s="24"/>
      <c r="X1586" s="25"/>
    </row>
    <row r="1587" spans="1:24" s="1" customFormat="1" x14ac:dyDescent="0.2">
      <c r="A1587" s="1927"/>
      <c r="B1587" s="1926"/>
      <c r="C1587" s="118" t="s">
        <v>25</v>
      </c>
      <c r="D1587" s="1586" t="str">
        <f t="shared" si="88"/>
        <v>-</v>
      </c>
      <c r="E1587" s="1084"/>
      <c r="F1587" s="25"/>
      <c r="G1587" s="25"/>
      <c r="H1587" s="25"/>
      <c r="I1587" s="25"/>
      <c r="J1587" s="25"/>
      <c r="K1587" s="25"/>
      <c r="L1587" s="25"/>
      <c r="M1587" s="25"/>
      <c r="N1587" s="25"/>
      <c r="O1587" s="25"/>
      <c r="P1587" s="25"/>
      <c r="Q1587" s="25"/>
      <c r="R1587" s="25"/>
      <c r="S1587" s="25"/>
      <c r="T1587" s="25"/>
      <c r="U1587" s="25"/>
      <c r="V1587" s="25"/>
      <c r="W1587" s="24"/>
      <c r="X1587" s="25"/>
    </row>
    <row r="1588" spans="1:24" s="1" customFormat="1" x14ac:dyDescent="0.2">
      <c r="A1588" s="1927"/>
      <c r="B1588" s="1926"/>
      <c r="C1588" s="120" t="s">
        <v>26</v>
      </c>
      <c r="D1588" s="1586" t="str">
        <f t="shared" si="88"/>
        <v>-</v>
      </c>
      <c r="E1588" s="1084"/>
      <c r="F1588" s="25"/>
      <c r="G1588" s="25"/>
      <c r="H1588" s="25"/>
      <c r="I1588" s="25"/>
      <c r="J1588" s="25"/>
      <c r="K1588" s="25"/>
      <c r="L1588" s="25"/>
      <c r="M1588" s="25"/>
      <c r="N1588" s="25"/>
      <c r="O1588" s="25"/>
      <c r="P1588" s="25"/>
      <c r="Q1588" s="25"/>
      <c r="R1588" s="25"/>
      <c r="S1588" s="25"/>
      <c r="T1588" s="25"/>
      <c r="U1588" s="25"/>
      <c r="V1588" s="25"/>
      <c r="W1588" s="24"/>
      <c r="X1588" s="25"/>
    </row>
    <row r="1589" spans="1:24" s="1" customFormat="1" x14ac:dyDescent="0.2">
      <c r="A1589" s="1927"/>
      <c r="B1589" s="1926"/>
      <c r="C1589" s="121" t="s">
        <v>27</v>
      </c>
      <c r="D1589" s="1586" t="str">
        <f t="shared" si="88"/>
        <v>-</v>
      </c>
      <c r="E1589" s="1084"/>
      <c r="F1589" s="25"/>
      <c r="G1589" s="25"/>
      <c r="H1589" s="25"/>
      <c r="I1589" s="25"/>
      <c r="J1589" s="25"/>
      <c r="K1589" s="25"/>
      <c r="L1589" s="25"/>
      <c r="M1589" s="25"/>
      <c r="N1589" s="25"/>
      <c r="O1589" s="25"/>
      <c r="P1589" s="25"/>
      <c r="Q1589" s="25"/>
      <c r="R1589" s="25"/>
      <c r="S1589" s="25"/>
      <c r="T1589" s="25"/>
      <c r="U1589" s="25"/>
      <c r="V1589" s="25"/>
      <c r="W1589" s="24"/>
      <c r="X1589" s="25"/>
    </row>
    <row r="1590" spans="1:24" s="1" customFormat="1" x14ac:dyDescent="0.2">
      <c r="A1590" s="1927"/>
      <c r="B1590" s="1926"/>
      <c r="C1590" s="122" t="s">
        <v>28</v>
      </c>
      <c r="D1590" s="1586" t="str">
        <f t="shared" si="88"/>
        <v>-</v>
      </c>
      <c r="E1590" s="1084"/>
      <c r="F1590" s="25"/>
      <c r="G1590" s="25"/>
      <c r="H1590" s="25"/>
      <c r="I1590" s="25"/>
      <c r="J1590" s="25"/>
      <c r="K1590" s="25"/>
      <c r="L1590" s="25"/>
      <c r="M1590" s="25"/>
      <c r="N1590" s="25"/>
      <c r="O1590" s="25"/>
      <c r="P1590" s="25"/>
      <c r="Q1590" s="25"/>
      <c r="R1590" s="25"/>
      <c r="S1590" s="25"/>
      <c r="T1590" s="25"/>
      <c r="U1590" s="25"/>
      <c r="V1590" s="25"/>
      <c r="W1590" s="24"/>
      <c r="X1590" s="25"/>
    </row>
    <row r="1591" spans="1:24" s="1" customFormat="1" x14ac:dyDescent="0.2">
      <c r="A1591" s="1927"/>
      <c r="B1591" s="1926"/>
      <c r="C1591" s="122" t="s">
        <v>106</v>
      </c>
      <c r="D1591" s="1586" t="str">
        <f t="shared" si="88"/>
        <v>-</v>
      </c>
      <c r="E1591" s="1084"/>
      <c r="F1591" s="25"/>
      <c r="G1591" s="25"/>
      <c r="H1591" s="25"/>
      <c r="I1591" s="25"/>
      <c r="J1591" s="25"/>
      <c r="K1591" s="25"/>
      <c r="L1591" s="25"/>
      <c r="M1591" s="25"/>
      <c r="N1591" s="25"/>
      <c r="O1591" s="25"/>
      <c r="P1591" s="25"/>
      <c r="Q1591" s="25"/>
      <c r="R1591" s="25"/>
      <c r="S1591" s="25"/>
      <c r="T1591" s="25"/>
      <c r="U1591" s="25"/>
      <c r="V1591" s="25"/>
      <c r="W1591" s="24"/>
      <c r="X1591" s="25"/>
    </row>
    <row r="1592" spans="1:24" s="1" customFormat="1" x14ac:dyDescent="0.2">
      <c r="A1592" s="1927"/>
      <c r="B1592" s="1926"/>
      <c r="C1592" s="122" t="s">
        <v>29</v>
      </c>
      <c r="D1592" s="1586" t="str">
        <f t="shared" si="88"/>
        <v>-</v>
      </c>
      <c r="E1592" s="1084"/>
      <c r="F1592" s="25"/>
      <c r="G1592" s="25"/>
      <c r="H1592" s="25"/>
      <c r="I1592" s="25"/>
      <c r="J1592" s="25"/>
      <c r="K1592" s="25"/>
      <c r="L1592" s="25"/>
      <c r="M1592" s="25"/>
      <c r="N1592" s="25"/>
      <c r="O1592" s="25"/>
      <c r="P1592" s="25"/>
      <c r="Q1592" s="25"/>
      <c r="R1592" s="25"/>
      <c r="S1592" s="25"/>
      <c r="T1592" s="25"/>
      <c r="U1592" s="25"/>
      <c r="V1592" s="25"/>
      <c r="W1592" s="24"/>
      <c r="X1592" s="25"/>
    </row>
    <row r="1593" spans="1:24" s="1" customFormat="1" x14ac:dyDescent="0.2">
      <c r="A1593" s="1927"/>
      <c r="B1593" s="1926"/>
      <c r="C1593" s="123" t="s">
        <v>30</v>
      </c>
      <c r="D1593" s="1586" t="str">
        <f t="shared" si="88"/>
        <v>-</v>
      </c>
      <c r="E1593" s="1084"/>
      <c r="F1593" s="25"/>
      <c r="G1593" s="25"/>
      <c r="H1593" s="25"/>
      <c r="I1593" s="25"/>
      <c r="J1593" s="25"/>
      <c r="K1593" s="25"/>
      <c r="L1593" s="25"/>
      <c r="M1593" s="25"/>
      <c r="N1593" s="25"/>
      <c r="O1593" s="25"/>
      <c r="P1593" s="25"/>
      <c r="Q1593" s="25"/>
      <c r="R1593" s="25"/>
      <c r="S1593" s="25"/>
      <c r="T1593" s="25"/>
      <c r="U1593" s="25"/>
      <c r="V1593" s="25"/>
      <c r="W1593" s="24"/>
      <c r="X1593" s="25"/>
    </row>
    <row r="1594" spans="1:24" s="1" customFormat="1" x14ac:dyDescent="0.2">
      <c r="A1594" s="1927"/>
      <c r="B1594" s="1926"/>
      <c r="C1594" s="124" t="s">
        <v>31</v>
      </c>
      <c r="D1594" s="1586" t="str">
        <f t="shared" si="88"/>
        <v>-</v>
      </c>
      <c r="E1594" s="1084"/>
      <c r="F1594" s="25"/>
      <c r="G1594" s="25"/>
      <c r="H1594" s="25"/>
      <c r="I1594" s="25"/>
      <c r="J1594" s="25"/>
      <c r="K1594" s="25"/>
      <c r="L1594" s="25"/>
      <c r="M1594" s="25"/>
      <c r="N1594" s="25"/>
      <c r="O1594" s="25"/>
      <c r="P1594" s="25"/>
      <c r="Q1594" s="25"/>
      <c r="R1594" s="25"/>
      <c r="S1594" s="25"/>
      <c r="T1594" s="25"/>
      <c r="U1594" s="25"/>
      <c r="V1594" s="25"/>
      <c r="W1594" s="24"/>
      <c r="X1594" s="25"/>
    </row>
    <row r="1595" spans="1:24" s="1" customFormat="1" x14ac:dyDescent="0.2">
      <c r="A1595" s="1927"/>
      <c r="B1595" s="1926"/>
      <c r="C1595" s="123" t="s">
        <v>107</v>
      </c>
      <c r="D1595" s="1586" t="str">
        <f t="shared" si="88"/>
        <v>-</v>
      </c>
      <c r="E1595" s="1084"/>
      <c r="F1595" s="25"/>
      <c r="G1595" s="25"/>
      <c r="H1595" s="25"/>
      <c r="I1595" s="25"/>
      <c r="J1595" s="25"/>
      <c r="K1595" s="25"/>
      <c r="L1595" s="25"/>
      <c r="M1595" s="25"/>
      <c r="N1595" s="25"/>
      <c r="O1595" s="25"/>
      <c r="P1595" s="25"/>
      <c r="Q1595" s="25"/>
      <c r="R1595" s="25"/>
      <c r="S1595" s="25"/>
      <c r="T1595" s="25"/>
      <c r="U1595" s="25"/>
      <c r="V1595" s="25"/>
      <c r="W1595" s="24"/>
      <c r="X1595" s="25"/>
    </row>
    <row r="1596" spans="1:24" s="1" customFormat="1" x14ac:dyDescent="0.2">
      <c r="A1596" s="1927"/>
      <c r="B1596" s="1926"/>
      <c r="C1596" s="125" t="s">
        <v>32</v>
      </c>
      <c r="D1596" s="1586" t="str">
        <f t="shared" si="88"/>
        <v>-</v>
      </c>
      <c r="E1596" s="1084"/>
      <c r="F1596" s="25"/>
      <c r="G1596" s="25"/>
      <c r="H1596" s="25"/>
      <c r="I1596" s="25"/>
      <c r="J1596" s="25"/>
      <c r="K1596" s="25"/>
      <c r="L1596" s="25"/>
      <c r="M1596" s="25"/>
      <c r="N1596" s="25"/>
      <c r="O1596" s="25"/>
      <c r="P1596" s="25"/>
      <c r="Q1596" s="25"/>
      <c r="R1596" s="25"/>
      <c r="S1596" s="25"/>
      <c r="T1596" s="25"/>
      <c r="U1596" s="25"/>
      <c r="V1596" s="25"/>
      <c r="W1596" s="24"/>
      <c r="X1596" s="25"/>
    </row>
    <row r="1597" spans="1:24" s="1" customFormat="1" ht="13.5" thickBot="1" x14ac:dyDescent="0.25">
      <c r="A1597" s="1927"/>
      <c r="B1597" s="1926"/>
      <c r="C1597" s="126" t="s">
        <v>108</v>
      </c>
      <c r="D1597" s="1586" t="str">
        <f t="shared" si="88"/>
        <v>-</v>
      </c>
      <c r="E1597" s="1084"/>
      <c r="F1597" s="25"/>
      <c r="G1597" s="25"/>
      <c r="H1597" s="25"/>
      <c r="I1597" s="25"/>
      <c r="J1597" s="25"/>
      <c r="K1597" s="25"/>
      <c r="L1597" s="25"/>
      <c r="M1597" s="25"/>
      <c r="N1597" s="25"/>
      <c r="O1597" s="25"/>
      <c r="P1597" s="25"/>
      <c r="Q1597" s="25"/>
      <c r="R1597" s="25"/>
      <c r="S1597" s="25"/>
      <c r="T1597" s="25"/>
      <c r="U1597" s="25"/>
      <c r="V1597" s="25"/>
      <c r="W1597" s="24"/>
      <c r="X1597" s="25"/>
    </row>
    <row r="1598" spans="1:24" s="1" customFormat="1" ht="13.5" customHeight="1" x14ac:dyDescent="0.2">
      <c r="A1598" s="1927" t="s">
        <v>184</v>
      </c>
      <c r="B1598" s="1926" t="s">
        <v>243</v>
      </c>
      <c r="C1598" s="117" t="s">
        <v>20</v>
      </c>
      <c r="D1598" s="1585" t="str">
        <f>CL4</f>
        <v>-</v>
      </c>
      <c r="E1598" s="1084"/>
      <c r="F1598" s="25"/>
      <c r="G1598" s="25"/>
      <c r="H1598" s="25"/>
      <c r="I1598" s="25"/>
      <c r="J1598" s="25"/>
      <c r="K1598" s="25"/>
      <c r="L1598" s="25"/>
      <c r="M1598" s="25"/>
      <c r="N1598" s="25"/>
      <c r="O1598" s="25"/>
      <c r="P1598" s="25"/>
      <c r="Q1598" s="25"/>
      <c r="R1598" s="25"/>
      <c r="S1598" s="25"/>
      <c r="T1598" s="25"/>
      <c r="U1598" s="25"/>
      <c r="V1598" s="25"/>
      <c r="W1598" s="24"/>
      <c r="X1598" s="25"/>
    </row>
    <row r="1599" spans="1:24" s="1" customFormat="1" x14ac:dyDescent="0.2">
      <c r="A1599" s="1927"/>
      <c r="B1599" s="1926"/>
      <c r="C1599" s="118" t="s">
        <v>104</v>
      </c>
      <c r="D1599" s="1586" t="str">
        <f t="shared" ref="D1599:D1615" si="89">CL5</f>
        <v>-</v>
      </c>
      <c r="E1599" s="1084"/>
      <c r="F1599" s="25"/>
      <c r="G1599" s="25"/>
      <c r="H1599" s="25"/>
      <c r="I1599" s="25"/>
      <c r="J1599" s="25"/>
      <c r="K1599" s="25"/>
      <c r="L1599" s="25"/>
      <c r="M1599" s="25"/>
      <c r="N1599" s="25"/>
      <c r="O1599" s="25"/>
      <c r="P1599" s="25"/>
      <c r="Q1599" s="25"/>
      <c r="R1599" s="25"/>
      <c r="S1599" s="25"/>
      <c r="T1599" s="25"/>
      <c r="U1599" s="25"/>
      <c r="V1599" s="25"/>
      <c r="W1599" s="24"/>
      <c r="X1599" s="25"/>
    </row>
    <row r="1600" spans="1:24" s="1" customFormat="1" x14ac:dyDescent="0.2">
      <c r="A1600" s="1927"/>
      <c r="B1600" s="1926"/>
      <c r="C1600" s="119" t="s">
        <v>22</v>
      </c>
      <c r="D1600" s="1586" t="str">
        <f t="shared" si="89"/>
        <v>-</v>
      </c>
      <c r="E1600" s="1084"/>
      <c r="F1600" s="25"/>
      <c r="G1600" s="25"/>
      <c r="H1600" s="25"/>
      <c r="I1600" s="25"/>
      <c r="J1600" s="25"/>
      <c r="K1600" s="25"/>
      <c r="L1600" s="25"/>
      <c r="M1600" s="25"/>
      <c r="N1600" s="25"/>
      <c r="O1600" s="25"/>
      <c r="P1600" s="25"/>
      <c r="Q1600" s="25"/>
      <c r="R1600" s="25"/>
      <c r="S1600" s="25"/>
      <c r="T1600" s="25"/>
      <c r="U1600" s="25"/>
      <c r="V1600" s="25"/>
      <c r="W1600" s="24"/>
      <c r="X1600" s="25"/>
    </row>
    <row r="1601" spans="1:24" s="1" customFormat="1" x14ac:dyDescent="0.2">
      <c r="A1601" s="1927"/>
      <c r="B1601" s="1926"/>
      <c r="C1601" s="118" t="s">
        <v>23</v>
      </c>
      <c r="D1601" s="1586" t="str">
        <f t="shared" si="89"/>
        <v>&lt;0.5</v>
      </c>
      <c r="E1601" s="1084"/>
      <c r="F1601" s="25"/>
      <c r="G1601" s="25"/>
      <c r="H1601" s="25"/>
      <c r="I1601" s="25"/>
      <c r="J1601" s="25"/>
      <c r="K1601" s="25"/>
      <c r="L1601" s="25"/>
      <c r="M1601" s="25"/>
      <c r="N1601" s="25"/>
      <c r="O1601" s="25"/>
      <c r="P1601" s="25"/>
      <c r="Q1601" s="25"/>
      <c r="R1601" s="25"/>
      <c r="S1601" s="25"/>
      <c r="T1601" s="25"/>
      <c r="U1601" s="25"/>
      <c r="V1601" s="25"/>
      <c r="W1601" s="24"/>
      <c r="X1601" s="25"/>
    </row>
    <row r="1602" spans="1:24" s="1" customFormat="1" x14ac:dyDescent="0.2">
      <c r="A1602" s="1927"/>
      <c r="B1602" s="1926"/>
      <c r="C1602" s="164" t="s">
        <v>565</v>
      </c>
      <c r="D1602" s="1586" t="str">
        <f t="shared" si="89"/>
        <v>&lt;0.5</v>
      </c>
      <c r="E1602" s="1084"/>
      <c r="F1602" s="25"/>
      <c r="G1602" s="25"/>
      <c r="H1602" s="25"/>
      <c r="I1602" s="25"/>
      <c r="J1602" s="25"/>
      <c r="K1602" s="25"/>
      <c r="L1602" s="25"/>
      <c r="M1602" s="25"/>
      <c r="N1602" s="25"/>
      <c r="O1602" s="25"/>
      <c r="P1602" s="25"/>
      <c r="Q1602" s="25"/>
      <c r="R1602" s="25"/>
      <c r="S1602" s="25"/>
      <c r="T1602" s="25"/>
      <c r="U1602" s="25"/>
      <c r="V1602" s="25"/>
      <c r="W1602" s="24"/>
      <c r="X1602" s="25"/>
    </row>
    <row r="1603" spans="1:24" s="1" customFormat="1" x14ac:dyDescent="0.2">
      <c r="A1603" s="1927"/>
      <c r="B1603" s="1926"/>
      <c r="C1603" s="164" t="s">
        <v>105</v>
      </c>
      <c r="D1603" s="1586" t="str">
        <f t="shared" si="89"/>
        <v>-</v>
      </c>
      <c r="E1603" s="1084"/>
      <c r="F1603" s="25"/>
      <c r="G1603" s="25"/>
      <c r="H1603" s="25"/>
      <c r="I1603" s="25"/>
      <c r="J1603" s="25"/>
      <c r="K1603" s="25"/>
      <c r="L1603" s="25"/>
      <c r="M1603" s="25"/>
      <c r="N1603" s="25"/>
      <c r="O1603" s="25"/>
      <c r="P1603" s="25"/>
      <c r="Q1603" s="25"/>
      <c r="R1603" s="25"/>
      <c r="S1603" s="25"/>
      <c r="T1603" s="25"/>
      <c r="U1603" s="25"/>
      <c r="V1603" s="25"/>
      <c r="W1603" s="24"/>
      <c r="X1603" s="25"/>
    </row>
    <row r="1604" spans="1:24" s="1" customFormat="1" x14ac:dyDescent="0.2">
      <c r="A1604" s="1927"/>
      <c r="B1604" s="1926"/>
      <c r="C1604" s="118" t="s">
        <v>24</v>
      </c>
      <c r="D1604" s="1586" t="str">
        <f t="shared" si="89"/>
        <v>&lt;1</v>
      </c>
      <c r="E1604" s="1084"/>
      <c r="F1604" s="25"/>
      <c r="G1604" s="25"/>
      <c r="H1604" s="25"/>
      <c r="I1604" s="25"/>
      <c r="J1604" s="25"/>
      <c r="K1604" s="25"/>
      <c r="L1604" s="25"/>
      <c r="M1604" s="25"/>
      <c r="N1604" s="25"/>
      <c r="O1604" s="25"/>
      <c r="P1604" s="25"/>
      <c r="Q1604" s="25"/>
      <c r="R1604" s="25"/>
      <c r="S1604" s="25"/>
      <c r="T1604" s="25"/>
      <c r="U1604" s="25"/>
      <c r="V1604" s="25"/>
      <c r="W1604" s="24"/>
      <c r="X1604" s="25"/>
    </row>
    <row r="1605" spans="1:24" s="1" customFormat="1" x14ac:dyDescent="0.2">
      <c r="A1605" s="1927"/>
      <c r="B1605" s="1926"/>
      <c r="C1605" s="118" t="s">
        <v>25</v>
      </c>
      <c r="D1605" s="1586">
        <f t="shared" si="89"/>
        <v>6.6</v>
      </c>
      <c r="E1605" s="1084"/>
      <c r="F1605" s="25"/>
      <c r="G1605" s="25"/>
      <c r="H1605" s="25"/>
      <c r="I1605" s="25"/>
      <c r="J1605" s="25"/>
      <c r="K1605" s="25"/>
      <c r="L1605" s="25"/>
      <c r="M1605" s="25"/>
      <c r="N1605" s="25"/>
      <c r="O1605" s="25"/>
      <c r="P1605" s="25"/>
      <c r="Q1605" s="25"/>
      <c r="R1605" s="25"/>
      <c r="S1605" s="25"/>
      <c r="T1605" s="25"/>
      <c r="U1605" s="25"/>
      <c r="V1605" s="25"/>
      <c r="W1605" s="24"/>
      <c r="X1605" s="25"/>
    </row>
    <row r="1606" spans="1:24" s="1" customFormat="1" x14ac:dyDescent="0.2">
      <c r="A1606" s="1927"/>
      <c r="B1606" s="1926"/>
      <c r="C1606" s="120" t="s">
        <v>26</v>
      </c>
      <c r="D1606" s="1586">
        <f t="shared" si="89"/>
        <v>1</v>
      </c>
      <c r="E1606" s="1084"/>
      <c r="F1606" s="25"/>
      <c r="G1606" s="25"/>
      <c r="H1606" s="25"/>
      <c r="I1606" s="25"/>
      <c r="J1606" s="25"/>
      <c r="K1606" s="25"/>
      <c r="L1606" s="25"/>
      <c r="M1606" s="25"/>
      <c r="N1606" s="25"/>
      <c r="O1606" s="25"/>
      <c r="P1606" s="25"/>
      <c r="Q1606" s="25"/>
      <c r="R1606" s="25"/>
      <c r="S1606" s="25"/>
      <c r="T1606" s="25"/>
      <c r="U1606" s="25"/>
      <c r="V1606" s="25"/>
      <c r="W1606" s="24"/>
      <c r="X1606" s="25"/>
    </row>
    <row r="1607" spans="1:24" s="1" customFormat="1" x14ac:dyDescent="0.2">
      <c r="A1607" s="1927"/>
      <c r="B1607" s="1926"/>
      <c r="C1607" s="121" t="s">
        <v>27</v>
      </c>
      <c r="D1607" s="1586">
        <f t="shared" si="89"/>
        <v>12</v>
      </c>
      <c r="E1607" s="1084"/>
      <c r="F1607" s="25"/>
      <c r="G1607" s="25"/>
      <c r="H1607" s="25"/>
      <c r="I1607" s="25"/>
      <c r="J1607" s="25"/>
      <c r="K1607" s="25"/>
      <c r="L1607" s="25"/>
      <c r="M1607" s="25"/>
      <c r="N1607" s="25"/>
      <c r="O1607" s="25"/>
      <c r="P1607" s="25"/>
      <c r="Q1607" s="25"/>
      <c r="R1607" s="25"/>
      <c r="S1607" s="25"/>
      <c r="T1607" s="25"/>
      <c r="U1607" s="25"/>
      <c r="V1607" s="25"/>
      <c r="W1607" s="24"/>
      <c r="X1607" s="25"/>
    </row>
    <row r="1608" spans="1:24" s="1" customFormat="1" x14ac:dyDescent="0.2">
      <c r="A1608" s="1927"/>
      <c r="B1608" s="1926"/>
      <c r="C1608" s="122" t="s">
        <v>28</v>
      </c>
      <c r="D1608" s="1586">
        <f t="shared" si="89"/>
        <v>0.2</v>
      </c>
      <c r="E1608" s="1084"/>
      <c r="F1608" s="25"/>
      <c r="G1608" s="25"/>
      <c r="H1608" s="25"/>
      <c r="I1608" s="25"/>
      <c r="J1608" s="25"/>
      <c r="K1608" s="25"/>
      <c r="L1608" s="25"/>
      <c r="M1608" s="25"/>
      <c r="N1608" s="25"/>
      <c r="O1608" s="25"/>
      <c r="P1608" s="25"/>
      <c r="Q1608" s="25"/>
      <c r="R1608" s="25"/>
      <c r="S1608" s="25"/>
      <c r="T1608" s="25"/>
      <c r="U1608" s="25"/>
      <c r="V1608" s="25"/>
      <c r="W1608" s="24"/>
      <c r="X1608" s="25"/>
    </row>
    <row r="1609" spans="1:24" s="1" customFormat="1" x14ac:dyDescent="0.2">
      <c r="A1609" s="1927"/>
      <c r="B1609" s="1926"/>
      <c r="C1609" s="122" t="s">
        <v>106</v>
      </c>
      <c r="D1609" s="1586" t="str">
        <f t="shared" si="89"/>
        <v>-</v>
      </c>
      <c r="E1609" s="1084"/>
      <c r="F1609" s="25"/>
      <c r="G1609" s="25"/>
      <c r="H1609" s="25"/>
      <c r="I1609" s="25"/>
      <c r="J1609" s="25"/>
      <c r="K1609" s="25"/>
      <c r="L1609" s="25"/>
      <c r="M1609" s="25"/>
      <c r="N1609" s="25"/>
      <c r="O1609" s="25"/>
      <c r="P1609" s="25"/>
      <c r="Q1609" s="25"/>
      <c r="R1609" s="25"/>
      <c r="S1609" s="25"/>
      <c r="T1609" s="25"/>
      <c r="U1609" s="25"/>
      <c r="V1609" s="25"/>
      <c r="W1609" s="24"/>
      <c r="X1609" s="25"/>
    </row>
    <row r="1610" spans="1:24" s="1" customFormat="1" x14ac:dyDescent="0.2">
      <c r="A1610" s="1927"/>
      <c r="B1610" s="1926"/>
      <c r="C1610" s="122" t="s">
        <v>29</v>
      </c>
      <c r="D1610" s="1586" t="str">
        <f t="shared" si="89"/>
        <v>-</v>
      </c>
      <c r="E1610" s="1084"/>
      <c r="F1610" s="25"/>
      <c r="G1610" s="25"/>
      <c r="H1610" s="25"/>
      <c r="I1610" s="25"/>
      <c r="J1610" s="25"/>
      <c r="K1610" s="25"/>
      <c r="L1610" s="25"/>
      <c r="M1610" s="25"/>
      <c r="N1610" s="25"/>
      <c r="O1610" s="25"/>
      <c r="P1610" s="25"/>
      <c r="Q1610" s="25"/>
      <c r="R1610" s="25"/>
      <c r="S1610" s="25"/>
      <c r="T1610" s="25"/>
      <c r="U1610" s="25"/>
      <c r="V1610" s="25"/>
      <c r="W1610" s="24"/>
      <c r="X1610" s="25"/>
    </row>
    <row r="1611" spans="1:24" s="1" customFormat="1" x14ac:dyDescent="0.2">
      <c r="A1611" s="1927"/>
      <c r="B1611" s="1926"/>
      <c r="C1611" s="123" t="s">
        <v>30</v>
      </c>
      <c r="D1611" s="1586" t="str">
        <f t="shared" si="89"/>
        <v>-</v>
      </c>
      <c r="E1611" s="1084"/>
      <c r="F1611" s="25"/>
      <c r="G1611" s="25"/>
      <c r="H1611" s="25"/>
      <c r="I1611" s="25"/>
      <c r="J1611" s="25"/>
      <c r="K1611" s="25"/>
      <c r="L1611" s="25"/>
      <c r="M1611" s="25"/>
      <c r="N1611" s="25"/>
      <c r="O1611" s="25"/>
      <c r="P1611" s="25"/>
      <c r="Q1611" s="25"/>
      <c r="R1611" s="25"/>
      <c r="S1611" s="25"/>
      <c r="T1611" s="25"/>
      <c r="U1611" s="25"/>
      <c r="V1611" s="25"/>
      <c r="W1611" s="24"/>
      <c r="X1611" s="25"/>
    </row>
    <row r="1612" spans="1:24" s="1" customFormat="1" x14ac:dyDescent="0.2">
      <c r="A1612" s="1927"/>
      <c r="B1612" s="1926"/>
      <c r="C1612" s="124" t="s">
        <v>31</v>
      </c>
      <c r="D1612" s="1586">
        <f t="shared" si="89"/>
        <v>1.1000000000000001</v>
      </c>
      <c r="E1612" s="1084"/>
      <c r="F1612" s="25"/>
      <c r="G1612" s="25"/>
      <c r="H1612" s="25"/>
      <c r="I1612" s="25"/>
      <c r="J1612" s="25"/>
      <c r="K1612" s="25"/>
      <c r="L1612" s="25"/>
      <c r="M1612" s="25"/>
      <c r="N1612" s="25"/>
      <c r="O1612" s="25"/>
      <c r="P1612" s="25"/>
      <c r="Q1612" s="25"/>
      <c r="R1612" s="25"/>
      <c r="S1612" s="25"/>
      <c r="T1612" s="25"/>
      <c r="U1612" s="25"/>
      <c r="V1612" s="25"/>
      <c r="W1612" s="24"/>
      <c r="X1612" s="25"/>
    </row>
    <row r="1613" spans="1:24" s="1" customFormat="1" x14ac:dyDescent="0.2">
      <c r="A1613" s="1927"/>
      <c r="B1613" s="1926"/>
      <c r="C1613" s="123" t="s">
        <v>107</v>
      </c>
      <c r="D1613" s="1586" t="str">
        <f t="shared" si="89"/>
        <v>-</v>
      </c>
      <c r="E1613" s="1084"/>
      <c r="F1613" s="25"/>
      <c r="G1613" s="25"/>
      <c r="H1613" s="25"/>
      <c r="I1613" s="25"/>
      <c r="J1613" s="25"/>
      <c r="K1613" s="25"/>
      <c r="L1613" s="25"/>
      <c r="M1613" s="25"/>
      <c r="N1613" s="25"/>
      <c r="O1613" s="25"/>
      <c r="P1613" s="25"/>
      <c r="Q1613" s="25"/>
      <c r="R1613" s="25"/>
      <c r="S1613" s="25"/>
      <c r="T1613" s="25"/>
      <c r="U1613" s="25"/>
      <c r="V1613" s="25"/>
      <c r="W1613" s="24"/>
      <c r="X1613" s="25"/>
    </row>
    <row r="1614" spans="1:24" s="1" customFormat="1" x14ac:dyDescent="0.2">
      <c r="A1614" s="1927"/>
      <c r="B1614" s="1926"/>
      <c r="C1614" s="125" t="s">
        <v>32</v>
      </c>
      <c r="D1614" s="1586" t="str">
        <f t="shared" si="89"/>
        <v>-</v>
      </c>
      <c r="E1614" s="1084"/>
      <c r="F1614" s="25"/>
      <c r="G1614" s="25"/>
      <c r="H1614" s="25"/>
      <c r="I1614" s="25"/>
      <c r="J1614" s="25"/>
      <c r="K1614" s="25"/>
      <c r="L1614" s="25"/>
      <c r="M1614" s="25"/>
      <c r="N1614" s="25"/>
      <c r="O1614" s="25"/>
      <c r="P1614" s="25"/>
      <c r="Q1614" s="25"/>
      <c r="R1614" s="25"/>
      <c r="S1614" s="25"/>
      <c r="T1614" s="25"/>
      <c r="U1614" s="25"/>
      <c r="V1614" s="25"/>
      <c r="W1614" s="24"/>
      <c r="X1614" s="25"/>
    </row>
    <row r="1615" spans="1:24" s="1" customFormat="1" ht="13.5" thickBot="1" x14ac:dyDescent="0.25">
      <c r="A1615" s="1927"/>
      <c r="B1615" s="1926"/>
      <c r="C1615" s="126" t="s">
        <v>108</v>
      </c>
      <c r="D1615" s="1588" t="str">
        <f t="shared" si="89"/>
        <v>-</v>
      </c>
      <c r="E1615" s="1084"/>
      <c r="F1615" s="25"/>
      <c r="G1615" s="25"/>
      <c r="H1615" s="25"/>
      <c r="I1615" s="25"/>
      <c r="J1615" s="25"/>
      <c r="K1615" s="25"/>
      <c r="L1615" s="25"/>
      <c r="M1615" s="25"/>
      <c r="N1615" s="25"/>
      <c r="O1615" s="25"/>
      <c r="P1615" s="25"/>
      <c r="Q1615" s="25"/>
      <c r="R1615" s="25"/>
      <c r="S1615" s="25"/>
      <c r="T1615" s="25"/>
      <c r="U1615" s="25"/>
      <c r="V1615" s="25"/>
      <c r="W1615" s="24"/>
      <c r="X1615" s="25"/>
    </row>
    <row r="1616" spans="1:24" s="1" customFormat="1" x14ac:dyDescent="0.2">
      <c r="C1616" s="3"/>
      <c r="D1616" s="1586"/>
      <c r="E1616" s="1084"/>
      <c r="F1616" s="25"/>
      <c r="G1616" s="25"/>
      <c r="H1616" s="25"/>
      <c r="I1616" s="25"/>
      <c r="J1616" s="25"/>
      <c r="K1616" s="25"/>
      <c r="L1616" s="25"/>
      <c r="M1616" s="25"/>
      <c r="N1616" s="25"/>
      <c r="O1616" s="25"/>
      <c r="P1616" s="25"/>
      <c r="Q1616" s="25"/>
      <c r="R1616" s="25"/>
      <c r="S1616" s="25"/>
      <c r="T1616" s="25"/>
      <c r="U1616" s="25"/>
      <c r="V1616" s="25"/>
      <c r="W1616" s="24"/>
      <c r="X1616" s="25"/>
    </row>
    <row r="1617" spans="3:24" s="1" customFormat="1" x14ac:dyDescent="0.2">
      <c r="C1617" s="3"/>
      <c r="D1617" s="1586"/>
      <c r="E1617" s="895"/>
      <c r="F1617" s="25"/>
      <c r="G1617" s="25"/>
      <c r="H1617" s="25"/>
      <c r="I1617" s="25"/>
      <c r="J1617" s="25"/>
      <c r="K1617" s="25"/>
      <c r="L1617" s="25"/>
      <c r="M1617" s="25"/>
      <c r="N1617" s="25"/>
      <c r="O1617" s="25"/>
      <c r="P1617" s="25"/>
      <c r="Q1617" s="25"/>
      <c r="R1617" s="25"/>
      <c r="S1617" s="25"/>
      <c r="T1617" s="25"/>
      <c r="U1617" s="25"/>
      <c r="V1617" s="25"/>
      <c r="W1617" s="24"/>
      <c r="X1617" s="25"/>
    </row>
    <row r="1618" spans="3:24" s="1" customFormat="1" x14ac:dyDescent="0.2">
      <c r="C1618" s="3"/>
      <c r="D1618" s="1586"/>
      <c r="E1618" s="895"/>
      <c r="F1618" s="25"/>
      <c r="G1618" s="25"/>
      <c r="H1618" s="25"/>
      <c r="I1618" s="25"/>
      <c r="J1618" s="25"/>
      <c r="K1618" s="25"/>
      <c r="L1618" s="25"/>
      <c r="M1618" s="25"/>
      <c r="N1618" s="25"/>
      <c r="O1618" s="25"/>
      <c r="P1618" s="25"/>
      <c r="Q1618" s="25"/>
      <c r="R1618" s="25"/>
      <c r="S1618" s="25"/>
      <c r="T1618" s="25"/>
      <c r="U1618" s="25"/>
      <c r="V1618" s="25"/>
      <c r="W1618" s="24"/>
      <c r="X1618" s="25"/>
    </row>
    <row r="1619" spans="3:24" s="1" customFormat="1" ht="13.5" thickBot="1" x14ac:dyDescent="0.25">
      <c r="C1619" s="3"/>
      <c r="D1619" s="1586"/>
      <c r="E1619" s="895"/>
      <c r="F1619" s="25"/>
      <c r="G1619" s="25"/>
      <c r="H1619" s="25"/>
      <c r="I1619" s="25"/>
      <c r="J1619" s="25"/>
      <c r="K1619" s="25"/>
      <c r="L1619" s="25"/>
      <c r="M1619" s="25"/>
      <c r="N1619" s="25"/>
      <c r="O1619" s="25"/>
      <c r="P1619" s="25"/>
      <c r="Q1619" s="25"/>
      <c r="R1619" s="25"/>
      <c r="S1619" s="25"/>
      <c r="T1619" s="25"/>
      <c r="U1619" s="25"/>
      <c r="V1619" s="25"/>
      <c r="W1619" s="24"/>
      <c r="X1619" s="25"/>
    </row>
    <row r="1620" spans="3:24" s="1" customFormat="1" x14ac:dyDescent="0.2">
      <c r="C1620" s="8" t="s">
        <v>109</v>
      </c>
      <c r="D1620" s="1589">
        <f t="shared" ref="D1620:D1626" si="90">D23</f>
        <v>44705</v>
      </c>
      <c r="E1620" s="1936"/>
      <c r="F1620" s="25"/>
      <c r="G1620" s="25"/>
      <c r="H1620" s="25"/>
      <c r="I1620" s="25"/>
      <c r="J1620" s="25"/>
      <c r="K1620" s="25"/>
      <c r="L1620" s="25"/>
      <c r="M1620" s="25"/>
      <c r="N1620" s="25"/>
      <c r="O1620" s="25"/>
      <c r="P1620" s="25"/>
      <c r="Q1620" s="25"/>
      <c r="R1620" s="25"/>
      <c r="S1620" s="25"/>
      <c r="T1620" s="25"/>
      <c r="U1620" s="25"/>
      <c r="V1620" s="25"/>
      <c r="W1620" s="24"/>
      <c r="X1620" s="25"/>
    </row>
    <row r="1621" spans="3:24" s="1" customFormat="1" x14ac:dyDescent="0.2">
      <c r="C1621" s="13" t="s">
        <v>284</v>
      </c>
      <c r="D1621" s="1590" t="str">
        <f t="shared" si="90"/>
        <v>晴一時雨</v>
      </c>
      <c r="E1621" s="1936"/>
      <c r="F1621" s="25"/>
      <c r="G1621" s="25"/>
      <c r="H1621" s="25"/>
      <c r="I1621" s="25"/>
      <c r="J1621" s="25"/>
      <c r="K1621" s="25"/>
      <c r="L1621" s="25"/>
      <c r="M1621" s="25"/>
      <c r="N1621" s="25"/>
      <c r="O1621" s="25"/>
      <c r="P1621" s="25"/>
      <c r="Q1621" s="25"/>
      <c r="R1621" s="25"/>
      <c r="S1621" s="25"/>
      <c r="T1621" s="25"/>
      <c r="U1621" s="25"/>
      <c r="V1621" s="25"/>
      <c r="W1621" s="24"/>
      <c r="X1621" s="25"/>
    </row>
    <row r="1622" spans="3:24" s="1" customFormat="1" x14ac:dyDescent="0.2">
      <c r="C1622" s="13" t="s">
        <v>111</v>
      </c>
      <c r="D1622" s="1590" t="str">
        <f t="shared" si="90"/>
        <v>晴後一時曇</v>
      </c>
      <c r="E1622" s="1936"/>
      <c r="F1622" s="25"/>
      <c r="G1622" s="25"/>
      <c r="H1622" s="25"/>
      <c r="I1622" s="25"/>
      <c r="J1622" s="25"/>
      <c r="K1622" s="25"/>
      <c r="L1622" s="25"/>
      <c r="M1622" s="25"/>
      <c r="N1622" s="25"/>
      <c r="O1622" s="25"/>
      <c r="P1622" s="25"/>
      <c r="Q1622" s="25"/>
      <c r="R1622" s="25"/>
      <c r="S1622" s="25"/>
      <c r="T1622" s="25"/>
      <c r="U1622" s="25"/>
      <c r="V1622" s="25"/>
      <c r="W1622" s="24"/>
      <c r="X1622" s="25"/>
    </row>
    <row r="1623" spans="3:24" s="1" customFormat="1" x14ac:dyDescent="0.2">
      <c r="C1623" s="13" t="s">
        <v>112</v>
      </c>
      <c r="D1623" s="1590" t="str">
        <f t="shared" si="90"/>
        <v>晴</v>
      </c>
      <c r="E1623" s="1936"/>
      <c r="F1623" s="25"/>
      <c r="G1623" s="25"/>
      <c r="H1623" s="25"/>
      <c r="I1623" s="25"/>
      <c r="J1623" s="25"/>
      <c r="K1623" s="25"/>
      <c r="L1623" s="25"/>
      <c r="M1623" s="25"/>
      <c r="N1623" s="25"/>
      <c r="O1623" s="25"/>
      <c r="P1623" s="25"/>
      <c r="Q1623" s="25"/>
      <c r="R1623" s="25"/>
      <c r="S1623" s="25"/>
      <c r="T1623" s="25"/>
      <c r="U1623" s="25"/>
      <c r="V1623" s="25"/>
      <c r="W1623" s="24"/>
      <c r="X1623" s="25"/>
    </row>
    <row r="1624" spans="3:24" s="1" customFormat="1" x14ac:dyDescent="0.2">
      <c r="C1624" s="13" t="s">
        <v>113</v>
      </c>
      <c r="D1624" s="1590">
        <f t="shared" si="90"/>
        <v>25.5</v>
      </c>
      <c r="E1624" s="1936"/>
      <c r="F1624" s="25"/>
      <c r="G1624" s="25"/>
      <c r="H1624" s="25"/>
      <c r="I1624" s="25"/>
      <c r="J1624" s="25"/>
      <c r="K1624" s="25"/>
      <c r="L1624" s="25"/>
      <c r="M1624" s="25"/>
      <c r="N1624" s="25"/>
      <c r="O1624" s="25"/>
      <c r="P1624" s="25"/>
      <c r="Q1624" s="25"/>
      <c r="R1624" s="25"/>
      <c r="S1624" s="25"/>
      <c r="T1624" s="25"/>
      <c r="U1624" s="25"/>
      <c r="V1624" s="25"/>
      <c r="W1624" s="24"/>
      <c r="X1624" s="25"/>
    </row>
    <row r="1625" spans="3:24" s="1" customFormat="1" x14ac:dyDescent="0.2">
      <c r="C1625" s="13" t="s">
        <v>33</v>
      </c>
      <c r="D1625" s="1590">
        <f t="shared" si="90"/>
        <v>166010</v>
      </c>
      <c r="E1625" s="1936"/>
      <c r="F1625" s="25"/>
      <c r="G1625" s="25"/>
      <c r="H1625" s="25"/>
      <c r="I1625" s="25"/>
      <c r="J1625" s="25"/>
      <c r="K1625" s="25"/>
      <c r="L1625" s="25"/>
      <c r="M1625" s="25"/>
      <c r="N1625" s="25"/>
      <c r="O1625" s="25"/>
      <c r="P1625" s="25"/>
      <c r="Q1625" s="25"/>
      <c r="R1625" s="25"/>
      <c r="S1625" s="25"/>
      <c r="T1625" s="25"/>
      <c r="U1625" s="25"/>
      <c r="V1625" s="25"/>
      <c r="W1625" s="24"/>
      <c r="X1625" s="25"/>
    </row>
    <row r="1626" spans="3:24" s="1" customFormat="1" ht="13.5" thickBot="1" x14ac:dyDescent="0.25">
      <c r="C1626" s="19" t="s">
        <v>114</v>
      </c>
      <c r="D1626" s="1590" t="str">
        <f t="shared" si="90"/>
        <v>岡野内　晃代</v>
      </c>
      <c r="E1626" s="1936"/>
      <c r="F1626" s="25"/>
      <c r="G1626" s="25"/>
      <c r="H1626" s="25"/>
      <c r="I1626" s="25"/>
      <c r="J1626" s="25"/>
      <c r="K1626" s="25"/>
      <c r="L1626" s="25"/>
      <c r="M1626" s="25"/>
      <c r="N1626" s="25"/>
      <c r="O1626" s="25"/>
      <c r="P1626" s="25"/>
      <c r="Q1626" s="25"/>
      <c r="R1626" s="25"/>
      <c r="S1626" s="25"/>
      <c r="T1626" s="25"/>
      <c r="U1626" s="25"/>
      <c r="V1626" s="25"/>
      <c r="W1626" s="24"/>
      <c r="X1626" s="25"/>
    </row>
    <row r="1627" spans="3:24" s="1" customFormat="1" x14ac:dyDescent="0.2">
      <c r="C1627" s="8" t="s">
        <v>109</v>
      </c>
      <c r="D1627" s="1589">
        <f t="shared" ref="D1627:D1633" si="91">W23</f>
        <v>44705</v>
      </c>
      <c r="E1627" s="1936"/>
      <c r="F1627" s="25"/>
      <c r="G1627" s="25"/>
      <c r="H1627" s="25"/>
      <c r="I1627" s="25"/>
      <c r="J1627" s="25"/>
      <c r="K1627" s="25"/>
      <c r="L1627" s="25"/>
      <c r="M1627" s="25"/>
      <c r="N1627" s="25"/>
      <c r="O1627" s="25"/>
      <c r="P1627" s="25"/>
      <c r="Q1627" s="25"/>
      <c r="R1627" s="25"/>
      <c r="S1627" s="25"/>
      <c r="T1627" s="25"/>
      <c r="U1627" s="25"/>
      <c r="V1627" s="25"/>
      <c r="W1627" s="24"/>
      <c r="X1627" s="25"/>
    </row>
    <row r="1628" spans="3:24" s="1" customFormat="1" x14ac:dyDescent="0.2">
      <c r="C1628" s="13" t="s">
        <v>110</v>
      </c>
      <c r="D1628" s="1590" t="str">
        <f t="shared" si="91"/>
        <v>晴一時雨</v>
      </c>
      <c r="E1628" s="1936"/>
      <c r="F1628" s="25"/>
      <c r="G1628" s="25"/>
      <c r="H1628" s="25"/>
      <c r="I1628" s="25"/>
      <c r="J1628" s="25"/>
      <c r="K1628" s="25"/>
      <c r="L1628" s="25"/>
      <c r="M1628" s="25"/>
      <c r="N1628" s="25"/>
      <c r="O1628" s="25"/>
      <c r="P1628" s="25"/>
      <c r="Q1628" s="25"/>
      <c r="R1628" s="25"/>
      <c r="S1628" s="25"/>
      <c r="T1628" s="25"/>
      <c r="U1628" s="25"/>
      <c r="V1628" s="25"/>
      <c r="W1628" s="24"/>
      <c r="X1628" s="25"/>
    </row>
    <row r="1629" spans="3:24" s="1" customFormat="1" x14ac:dyDescent="0.2">
      <c r="C1629" s="13" t="s">
        <v>111</v>
      </c>
      <c r="D1629" s="1590" t="str">
        <f t="shared" si="91"/>
        <v>晴後一時曇</v>
      </c>
      <c r="E1629" s="1936"/>
      <c r="F1629" s="25"/>
      <c r="G1629" s="25"/>
      <c r="H1629" s="25"/>
      <c r="I1629" s="25"/>
      <c r="J1629" s="25"/>
      <c r="K1629" s="25"/>
      <c r="L1629" s="25"/>
      <c r="M1629" s="25"/>
      <c r="N1629" s="25"/>
      <c r="O1629" s="25"/>
      <c r="P1629" s="25"/>
      <c r="Q1629" s="25"/>
      <c r="R1629" s="25"/>
      <c r="S1629" s="25"/>
      <c r="T1629" s="25"/>
      <c r="U1629" s="25"/>
      <c r="V1629" s="25"/>
      <c r="W1629" s="24"/>
      <c r="X1629" s="25"/>
    </row>
    <row r="1630" spans="3:24" s="1" customFormat="1" x14ac:dyDescent="0.2">
      <c r="C1630" s="13" t="s">
        <v>112</v>
      </c>
      <c r="D1630" s="1590" t="str">
        <f t="shared" si="91"/>
        <v>晴</v>
      </c>
      <c r="E1630" s="1936"/>
      <c r="F1630" s="25"/>
      <c r="G1630" s="25"/>
      <c r="H1630" s="25"/>
      <c r="I1630" s="25"/>
      <c r="J1630" s="25"/>
      <c r="K1630" s="25"/>
      <c r="L1630" s="25"/>
      <c r="M1630" s="25"/>
      <c r="N1630" s="25"/>
      <c r="O1630" s="25"/>
      <c r="P1630" s="25"/>
      <c r="Q1630" s="25"/>
      <c r="R1630" s="25"/>
      <c r="S1630" s="25"/>
      <c r="T1630" s="25"/>
      <c r="U1630" s="25"/>
      <c r="V1630" s="25"/>
      <c r="W1630" s="24"/>
      <c r="X1630" s="25"/>
    </row>
    <row r="1631" spans="3:24" s="1" customFormat="1" x14ac:dyDescent="0.2">
      <c r="C1631" s="13" t="s">
        <v>113</v>
      </c>
      <c r="D1631" s="1590">
        <f t="shared" si="91"/>
        <v>22.5</v>
      </c>
      <c r="E1631" s="1936"/>
      <c r="F1631" s="25"/>
      <c r="G1631" s="25"/>
      <c r="H1631" s="25"/>
      <c r="I1631" s="25"/>
      <c r="J1631" s="25"/>
      <c r="K1631" s="25"/>
      <c r="L1631" s="25"/>
      <c r="M1631" s="25"/>
      <c r="N1631" s="25"/>
      <c r="O1631" s="25"/>
      <c r="P1631" s="25"/>
      <c r="Q1631" s="25"/>
      <c r="R1631" s="25"/>
      <c r="S1631" s="25"/>
      <c r="T1631" s="25"/>
      <c r="U1631" s="25"/>
      <c r="V1631" s="25"/>
      <c r="W1631" s="24"/>
      <c r="X1631" s="25"/>
    </row>
    <row r="1632" spans="3:24" s="1" customFormat="1" x14ac:dyDescent="0.2">
      <c r="C1632" s="13" t="s">
        <v>33</v>
      </c>
      <c r="D1632" s="1590">
        <f t="shared" si="91"/>
        <v>10059</v>
      </c>
      <c r="E1632" s="1936"/>
      <c r="F1632" s="25"/>
      <c r="G1632" s="25"/>
      <c r="H1632" s="25"/>
      <c r="I1632" s="25"/>
      <c r="J1632" s="25"/>
      <c r="K1632" s="25"/>
      <c r="L1632" s="25"/>
      <c r="M1632" s="25"/>
      <c r="N1632" s="25"/>
      <c r="O1632" s="25"/>
      <c r="P1632" s="25"/>
      <c r="Q1632" s="25"/>
      <c r="R1632" s="25"/>
      <c r="S1632" s="25"/>
      <c r="T1632" s="25"/>
      <c r="U1632" s="25"/>
      <c r="V1632" s="25"/>
      <c r="W1632" s="24"/>
      <c r="X1632" s="25"/>
    </row>
    <row r="1633" spans="3:24" s="1" customFormat="1" ht="13.5" thickBot="1" x14ac:dyDescent="0.25">
      <c r="C1633" s="19" t="s">
        <v>114</v>
      </c>
      <c r="D1633" s="1590" t="str">
        <f t="shared" si="91"/>
        <v>山本　卓志</v>
      </c>
      <c r="E1633" s="1936"/>
      <c r="F1633" s="25"/>
      <c r="G1633" s="25"/>
      <c r="H1633" s="25"/>
      <c r="I1633" s="25"/>
      <c r="J1633" s="25"/>
      <c r="K1633" s="25"/>
      <c r="L1633" s="25"/>
      <c r="M1633" s="25"/>
      <c r="N1633" s="25"/>
      <c r="O1633" s="25"/>
      <c r="P1633" s="25"/>
      <c r="Q1633" s="25"/>
      <c r="R1633" s="25"/>
      <c r="S1633" s="25"/>
      <c r="T1633" s="25"/>
      <c r="U1633" s="25"/>
      <c r="V1633" s="25"/>
      <c r="W1633" s="24"/>
      <c r="X1633" s="25"/>
    </row>
    <row r="1634" spans="3:24" s="1" customFormat="1" x14ac:dyDescent="0.2">
      <c r="C1634" s="8" t="s">
        <v>109</v>
      </c>
      <c r="D1634" s="1589">
        <f t="shared" ref="D1634:D1640" si="92">AE23</f>
        <v>44705</v>
      </c>
      <c r="E1634" s="1936"/>
      <c r="F1634" s="25"/>
      <c r="G1634" s="25"/>
      <c r="H1634" s="25"/>
      <c r="I1634" s="25"/>
      <c r="J1634" s="25"/>
      <c r="K1634" s="25"/>
      <c r="L1634" s="25"/>
      <c r="M1634" s="25"/>
      <c r="N1634" s="25"/>
      <c r="O1634" s="25"/>
      <c r="P1634" s="25"/>
      <c r="Q1634" s="25"/>
      <c r="R1634" s="25"/>
      <c r="S1634" s="25"/>
      <c r="T1634" s="25"/>
      <c r="U1634" s="25"/>
      <c r="V1634" s="25"/>
      <c r="W1634" s="24"/>
      <c r="X1634" s="25"/>
    </row>
    <row r="1635" spans="3:24" s="1" customFormat="1" x14ac:dyDescent="0.2">
      <c r="C1635" s="13" t="s">
        <v>110</v>
      </c>
      <c r="D1635" s="1590" t="str">
        <f t="shared" si="92"/>
        <v>晴一時雨</v>
      </c>
      <c r="E1635" s="1936"/>
      <c r="F1635" s="25"/>
      <c r="G1635" s="25"/>
      <c r="H1635" s="25"/>
      <c r="I1635" s="25"/>
      <c r="J1635" s="25"/>
      <c r="K1635" s="25"/>
      <c r="L1635" s="25"/>
      <c r="M1635" s="25"/>
      <c r="N1635" s="25"/>
      <c r="O1635" s="25"/>
      <c r="P1635" s="25"/>
      <c r="Q1635" s="25"/>
      <c r="R1635" s="25"/>
      <c r="S1635" s="25"/>
      <c r="T1635" s="25"/>
      <c r="U1635" s="25"/>
      <c r="V1635" s="25"/>
      <c r="W1635" s="24"/>
      <c r="X1635" s="25"/>
    </row>
    <row r="1636" spans="3:24" s="1" customFormat="1" x14ac:dyDescent="0.2">
      <c r="C1636" s="13" t="s">
        <v>111</v>
      </c>
      <c r="D1636" s="1590" t="str">
        <f t="shared" si="92"/>
        <v>晴後一時曇</v>
      </c>
      <c r="E1636" s="1936"/>
      <c r="F1636" s="25"/>
      <c r="G1636" s="25"/>
      <c r="H1636" s="25"/>
      <c r="I1636" s="25"/>
      <c r="J1636" s="25"/>
      <c r="K1636" s="25"/>
      <c r="L1636" s="25"/>
      <c r="M1636" s="25"/>
      <c r="N1636" s="25"/>
      <c r="O1636" s="25"/>
      <c r="P1636" s="25"/>
      <c r="Q1636" s="25"/>
      <c r="R1636" s="25"/>
      <c r="S1636" s="25"/>
      <c r="T1636" s="25"/>
      <c r="U1636" s="25"/>
      <c r="V1636" s="25"/>
      <c r="W1636" s="24"/>
      <c r="X1636" s="25"/>
    </row>
    <row r="1637" spans="3:24" s="1" customFormat="1" x14ac:dyDescent="0.2">
      <c r="C1637" s="13" t="s">
        <v>112</v>
      </c>
      <c r="D1637" s="1590" t="str">
        <f t="shared" si="92"/>
        <v>晴</v>
      </c>
      <c r="E1637" s="1936"/>
      <c r="F1637" s="25"/>
      <c r="G1637" s="25"/>
      <c r="H1637" s="25"/>
      <c r="I1637" s="25"/>
      <c r="J1637" s="25"/>
      <c r="K1637" s="25"/>
      <c r="L1637" s="25"/>
      <c r="M1637" s="25"/>
      <c r="N1637" s="25"/>
      <c r="O1637" s="25"/>
      <c r="P1637" s="25"/>
      <c r="Q1637" s="25"/>
      <c r="R1637" s="25"/>
      <c r="S1637" s="25"/>
      <c r="T1637" s="25"/>
      <c r="U1637" s="25"/>
      <c r="V1637" s="25"/>
      <c r="W1637" s="24"/>
      <c r="X1637" s="25"/>
    </row>
    <row r="1638" spans="3:24" s="1" customFormat="1" x14ac:dyDescent="0.2">
      <c r="C1638" s="13" t="s">
        <v>113</v>
      </c>
      <c r="D1638" s="1590">
        <f t="shared" si="92"/>
        <v>23</v>
      </c>
      <c r="E1638" s="1936"/>
      <c r="F1638" s="25"/>
      <c r="G1638" s="25"/>
      <c r="H1638" s="25"/>
      <c r="I1638" s="25"/>
      <c r="J1638" s="25"/>
      <c r="K1638" s="25"/>
      <c r="L1638" s="25"/>
      <c r="M1638" s="25"/>
      <c r="N1638" s="25"/>
      <c r="O1638" s="25"/>
      <c r="P1638" s="25"/>
      <c r="Q1638" s="25"/>
      <c r="R1638" s="25"/>
      <c r="S1638" s="25"/>
      <c r="T1638" s="25"/>
      <c r="U1638" s="25"/>
      <c r="V1638" s="25"/>
      <c r="W1638" s="24"/>
      <c r="X1638" s="25"/>
    </row>
    <row r="1639" spans="3:24" s="1" customFormat="1" x14ac:dyDescent="0.2">
      <c r="C1639" s="13" t="s">
        <v>33</v>
      </c>
      <c r="D1639" s="1590">
        <f t="shared" si="92"/>
        <v>16037</v>
      </c>
      <c r="E1639" s="1936"/>
      <c r="F1639" s="25"/>
      <c r="G1639" s="25"/>
      <c r="H1639" s="25"/>
      <c r="I1639" s="25"/>
      <c r="J1639" s="25"/>
      <c r="K1639" s="25"/>
      <c r="L1639" s="25"/>
      <c r="M1639" s="25"/>
      <c r="N1639" s="25"/>
      <c r="O1639" s="25"/>
      <c r="P1639" s="25"/>
      <c r="Q1639" s="25"/>
      <c r="R1639" s="25"/>
      <c r="S1639" s="25"/>
      <c r="T1639" s="25"/>
      <c r="U1639" s="25"/>
      <c r="V1639" s="25"/>
      <c r="W1639" s="24"/>
      <c r="X1639" s="25"/>
    </row>
    <row r="1640" spans="3:24" s="1" customFormat="1" ht="13.5" thickBot="1" x14ac:dyDescent="0.25">
      <c r="C1640" s="19" t="s">
        <v>114</v>
      </c>
      <c r="D1640" s="1590" t="str">
        <f t="shared" si="92"/>
        <v>田中　俊路</v>
      </c>
      <c r="E1640" s="1936"/>
      <c r="F1640" s="25"/>
      <c r="G1640" s="25"/>
      <c r="H1640" s="25"/>
      <c r="I1640" s="25"/>
      <c r="J1640" s="25"/>
      <c r="K1640" s="25"/>
      <c r="L1640" s="25"/>
      <c r="M1640" s="25"/>
      <c r="N1640" s="25"/>
      <c r="O1640" s="25"/>
      <c r="P1640" s="25"/>
      <c r="Q1640" s="25"/>
      <c r="R1640" s="25"/>
      <c r="S1640" s="25"/>
      <c r="T1640" s="25"/>
      <c r="U1640" s="25"/>
      <c r="V1640" s="25"/>
      <c r="W1640" s="24"/>
      <c r="X1640" s="25"/>
    </row>
    <row r="1641" spans="3:24" s="1" customFormat="1" x14ac:dyDescent="0.2">
      <c r="C1641" s="8" t="s">
        <v>109</v>
      </c>
      <c r="D1641" s="1589">
        <f t="shared" ref="D1641:D1647" si="93">AS23</f>
        <v>44705</v>
      </c>
      <c r="E1641" s="1936"/>
      <c r="F1641" s="25"/>
      <c r="G1641" s="25"/>
      <c r="H1641" s="25"/>
      <c r="I1641" s="25"/>
      <c r="J1641" s="25"/>
      <c r="K1641" s="25"/>
      <c r="L1641" s="25"/>
      <c r="M1641" s="25"/>
      <c r="N1641" s="25"/>
      <c r="O1641" s="25"/>
      <c r="P1641" s="25"/>
      <c r="Q1641" s="25"/>
      <c r="R1641" s="25"/>
      <c r="S1641" s="25"/>
      <c r="T1641" s="25"/>
      <c r="U1641" s="25"/>
      <c r="V1641" s="25"/>
      <c r="W1641" s="24"/>
      <c r="X1641" s="25"/>
    </row>
    <row r="1642" spans="3:24" s="1" customFormat="1" x14ac:dyDescent="0.2">
      <c r="C1642" s="13" t="s">
        <v>110</v>
      </c>
      <c r="D1642" s="1590" t="str">
        <f t="shared" si="93"/>
        <v>晴一時雨</v>
      </c>
      <c r="E1642" s="1936"/>
      <c r="F1642" s="25"/>
      <c r="G1642" s="25"/>
      <c r="H1642" s="25"/>
      <c r="I1642" s="25"/>
      <c r="J1642" s="25"/>
      <c r="K1642" s="25"/>
      <c r="L1642" s="25"/>
      <c r="M1642" s="25"/>
      <c r="N1642" s="25"/>
      <c r="O1642" s="25"/>
      <c r="P1642" s="25"/>
      <c r="Q1642" s="25"/>
      <c r="R1642" s="25"/>
      <c r="S1642" s="25"/>
      <c r="T1642" s="25"/>
      <c r="U1642" s="25"/>
      <c r="V1642" s="25"/>
      <c r="W1642" s="24"/>
      <c r="X1642" s="25"/>
    </row>
    <row r="1643" spans="3:24" s="1" customFormat="1" x14ac:dyDescent="0.2">
      <c r="C1643" s="13" t="s">
        <v>111</v>
      </c>
      <c r="D1643" s="1590" t="str">
        <f t="shared" si="93"/>
        <v>晴後一時曇</v>
      </c>
      <c r="E1643" s="1936"/>
      <c r="F1643" s="25"/>
      <c r="G1643" s="25"/>
      <c r="H1643" s="25"/>
      <c r="I1643" s="25"/>
      <c r="J1643" s="25"/>
      <c r="K1643" s="25"/>
      <c r="L1643" s="25"/>
      <c r="M1643" s="25"/>
      <c r="N1643" s="25"/>
      <c r="O1643" s="25"/>
      <c r="P1643" s="25"/>
      <c r="Q1643" s="25"/>
      <c r="R1643" s="25"/>
      <c r="S1643" s="25"/>
      <c r="T1643" s="25"/>
      <c r="U1643" s="25"/>
      <c r="V1643" s="25"/>
      <c r="W1643" s="24"/>
      <c r="X1643" s="25"/>
    </row>
    <row r="1644" spans="3:24" s="1" customFormat="1" x14ac:dyDescent="0.2">
      <c r="C1644" s="13" t="s">
        <v>112</v>
      </c>
      <c r="D1644" s="1590" t="str">
        <f t="shared" si="93"/>
        <v>晴</v>
      </c>
      <c r="E1644" s="1936"/>
      <c r="F1644" s="25"/>
      <c r="G1644" s="25"/>
      <c r="H1644" s="25"/>
      <c r="I1644" s="25"/>
      <c r="J1644" s="25"/>
      <c r="K1644" s="25"/>
      <c r="L1644" s="25"/>
      <c r="M1644" s="25"/>
      <c r="N1644" s="25"/>
      <c r="O1644" s="25"/>
      <c r="P1644" s="25"/>
      <c r="Q1644" s="25"/>
      <c r="R1644" s="25"/>
      <c r="S1644" s="25"/>
      <c r="T1644" s="25"/>
      <c r="U1644" s="25"/>
      <c r="V1644" s="25"/>
      <c r="W1644" s="24"/>
      <c r="X1644" s="25"/>
    </row>
    <row r="1645" spans="3:24" s="1" customFormat="1" x14ac:dyDescent="0.2">
      <c r="C1645" s="13" t="s">
        <v>113</v>
      </c>
      <c r="D1645" s="1590">
        <f t="shared" si="93"/>
        <v>21</v>
      </c>
      <c r="E1645" s="1936"/>
      <c r="F1645" s="25"/>
      <c r="G1645" s="25"/>
      <c r="H1645" s="25"/>
      <c r="I1645" s="25"/>
      <c r="J1645" s="25"/>
      <c r="K1645" s="25"/>
      <c r="L1645" s="25"/>
      <c r="M1645" s="25"/>
      <c r="N1645" s="25"/>
      <c r="O1645" s="25"/>
      <c r="P1645" s="25"/>
      <c r="Q1645" s="25"/>
      <c r="R1645" s="25"/>
      <c r="S1645" s="25"/>
      <c r="T1645" s="25"/>
      <c r="U1645" s="25"/>
      <c r="V1645" s="25"/>
      <c r="W1645" s="24"/>
      <c r="X1645" s="25"/>
    </row>
    <row r="1646" spans="3:24" s="1" customFormat="1" x14ac:dyDescent="0.2">
      <c r="C1646" s="13" t="s">
        <v>33</v>
      </c>
      <c r="D1646" s="1590">
        <f t="shared" si="93"/>
        <v>87569</v>
      </c>
      <c r="E1646" s="1936"/>
      <c r="F1646" s="25"/>
      <c r="G1646" s="25"/>
      <c r="H1646" s="25"/>
      <c r="I1646" s="25"/>
      <c r="J1646" s="25"/>
      <c r="K1646" s="25"/>
      <c r="L1646" s="25"/>
      <c r="M1646" s="25"/>
      <c r="N1646" s="25"/>
      <c r="O1646" s="25"/>
      <c r="P1646" s="25"/>
      <c r="Q1646" s="25"/>
      <c r="R1646" s="25"/>
      <c r="S1646" s="25"/>
      <c r="T1646" s="25"/>
      <c r="U1646" s="25"/>
      <c r="V1646" s="25"/>
      <c r="W1646" s="24"/>
      <c r="X1646" s="25"/>
    </row>
    <row r="1647" spans="3:24" s="1" customFormat="1" ht="13.5" thickBot="1" x14ac:dyDescent="0.25">
      <c r="C1647" s="19" t="s">
        <v>114</v>
      </c>
      <c r="D1647" s="1590" t="str">
        <f t="shared" si="93"/>
        <v>石倉　綾美</v>
      </c>
      <c r="E1647" s="1936"/>
      <c r="F1647" s="25"/>
      <c r="G1647" s="25"/>
      <c r="H1647" s="25"/>
      <c r="I1647" s="25"/>
      <c r="J1647" s="25"/>
      <c r="K1647" s="25"/>
      <c r="L1647" s="25"/>
      <c r="M1647" s="25"/>
      <c r="N1647" s="25"/>
      <c r="O1647" s="25"/>
      <c r="P1647" s="25"/>
      <c r="Q1647" s="25"/>
      <c r="R1647" s="25"/>
      <c r="S1647" s="25"/>
      <c r="T1647" s="25"/>
      <c r="U1647" s="25"/>
      <c r="V1647" s="25"/>
      <c r="W1647" s="24"/>
      <c r="X1647" s="25"/>
    </row>
    <row r="1648" spans="3:24" s="1" customFormat="1" x14ac:dyDescent="0.2">
      <c r="C1648" s="8" t="s">
        <v>109</v>
      </c>
      <c r="D1648" s="1589">
        <f t="shared" ref="D1648:D1654" si="94">BM23</f>
        <v>44705</v>
      </c>
      <c r="E1648" s="1936"/>
      <c r="F1648" s="25"/>
      <c r="G1648" s="25"/>
      <c r="H1648" s="25"/>
      <c r="I1648" s="25"/>
      <c r="J1648" s="25"/>
      <c r="K1648" s="25"/>
      <c r="L1648" s="25"/>
      <c r="M1648" s="25"/>
      <c r="N1648" s="25"/>
      <c r="O1648" s="25"/>
      <c r="P1648" s="25"/>
      <c r="Q1648" s="25"/>
      <c r="R1648" s="25"/>
      <c r="S1648" s="25"/>
      <c r="T1648" s="25"/>
      <c r="U1648" s="25"/>
      <c r="V1648" s="25"/>
      <c r="W1648" s="24"/>
      <c r="X1648" s="25"/>
    </row>
    <row r="1649" spans="3:24" s="1" customFormat="1" x14ac:dyDescent="0.2">
      <c r="C1649" s="13" t="s">
        <v>110</v>
      </c>
      <c r="D1649" s="1590" t="str">
        <f t="shared" si="94"/>
        <v>晴一時雨</v>
      </c>
      <c r="E1649" s="1936"/>
      <c r="F1649" s="25"/>
      <c r="G1649" s="25"/>
      <c r="H1649" s="25"/>
      <c r="I1649" s="25"/>
      <c r="J1649" s="25"/>
      <c r="K1649" s="25"/>
      <c r="L1649" s="25"/>
      <c r="M1649" s="25"/>
      <c r="N1649" s="25"/>
      <c r="O1649" s="25"/>
      <c r="P1649" s="25"/>
      <c r="Q1649" s="25"/>
      <c r="R1649" s="25"/>
      <c r="S1649" s="25"/>
      <c r="T1649" s="25"/>
      <c r="U1649" s="25"/>
      <c r="V1649" s="25"/>
      <c r="W1649" s="24"/>
      <c r="X1649" s="25"/>
    </row>
    <row r="1650" spans="3:24" s="1" customFormat="1" x14ac:dyDescent="0.2">
      <c r="C1650" s="13" t="s">
        <v>111</v>
      </c>
      <c r="D1650" s="1590" t="str">
        <f t="shared" si="94"/>
        <v>晴後一時曇</v>
      </c>
      <c r="E1650" s="1936"/>
      <c r="F1650" s="25"/>
      <c r="G1650" s="25"/>
      <c r="H1650" s="25"/>
      <c r="I1650" s="25"/>
      <c r="J1650" s="25"/>
      <c r="K1650" s="25"/>
      <c r="L1650" s="25"/>
      <c r="M1650" s="25"/>
      <c r="N1650" s="25"/>
      <c r="O1650" s="25"/>
      <c r="P1650" s="25"/>
      <c r="Q1650" s="25"/>
      <c r="R1650" s="25"/>
      <c r="S1650" s="25"/>
      <c r="T1650" s="25"/>
      <c r="U1650" s="25"/>
      <c r="V1650" s="25"/>
      <c r="W1650" s="24"/>
      <c r="X1650" s="25"/>
    </row>
    <row r="1651" spans="3:24" s="1" customFormat="1" x14ac:dyDescent="0.2">
      <c r="C1651" s="13" t="s">
        <v>112</v>
      </c>
      <c r="D1651" s="1590" t="str">
        <f t="shared" si="94"/>
        <v>晴</v>
      </c>
      <c r="E1651" s="1936"/>
      <c r="F1651" s="25"/>
      <c r="G1651" s="25"/>
      <c r="H1651" s="25"/>
      <c r="I1651" s="25"/>
      <c r="J1651" s="25"/>
      <c r="K1651" s="25"/>
      <c r="L1651" s="25"/>
      <c r="M1651" s="25"/>
      <c r="N1651" s="25"/>
      <c r="O1651" s="25"/>
      <c r="P1651" s="25"/>
      <c r="Q1651" s="25"/>
      <c r="R1651" s="25"/>
      <c r="S1651" s="25"/>
      <c r="T1651" s="25"/>
      <c r="U1651" s="25"/>
      <c r="V1651" s="25"/>
      <c r="W1651" s="24"/>
      <c r="X1651" s="25"/>
    </row>
    <row r="1652" spans="3:24" s="1" customFormat="1" x14ac:dyDescent="0.2">
      <c r="C1652" s="13" t="s">
        <v>113</v>
      </c>
      <c r="D1652" s="1590">
        <f t="shared" si="94"/>
        <v>23.5</v>
      </c>
      <c r="E1652" s="1936"/>
      <c r="F1652" s="25"/>
      <c r="G1652" s="25"/>
      <c r="H1652" s="25"/>
      <c r="I1652" s="25"/>
      <c r="J1652" s="25"/>
      <c r="K1652" s="25"/>
      <c r="L1652" s="25"/>
      <c r="M1652" s="25"/>
      <c r="N1652" s="25"/>
      <c r="O1652" s="25"/>
      <c r="P1652" s="25"/>
      <c r="Q1652" s="25"/>
      <c r="R1652" s="25"/>
      <c r="S1652" s="25"/>
      <c r="T1652" s="25"/>
      <c r="U1652" s="25"/>
      <c r="V1652" s="25"/>
      <c r="W1652" s="24"/>
      <c r="X1652" s="25"/>
    </row>
    <row r="1653" spans="3:24" s="1" customFormat="1" x14ac:dyDescent="0.2">
      <c r="C1653" s="13" t="s">
        <v>33</v>
      </c>
      <c r="D1653" s="1590">
        <f t="shared" si="94"/>
        <v>129550</v>
      </c>
      <c r="E1653" s="1936"/>
      <c r="F1653" s="25"/>
      <c r="G1653" s="25"/>
      <c r="H1653" s="25"/>
      <c r="I1653" s="25"/>
      <c r="J1653" s="25"/>
      <c r="K1653" s="25"/>
      <c r="L1653" s="25"/>
      <c r="M1653" s="25"/>
      <c r="N1653" s="25"/>
      <c r="O1653" s="25"/>
      <c r="P1653" s="25"/>
      <c r="Q1653" s="25"/>
      <c r="R1653" s="25"/>
      <c r="S1653" s="25"/>
      <c r="T1653" s="25"/>
      <c r="U1653" s="25"/>
      <c r="V1653" s="25"/>
      <c r="W1653" s="24"/>
      <c r="X1653" s="25"/>
    </row>
    <row r="1654" spans="3:24" s="1" customFormat="1" ht="13.5" thickBot="1" x14ac:dyDescent="0.25">
      <c r="C1654" s="19" t="s">
        <v>114</v>
      </c>
      <c r="D1654" s="1590" t="str">
        <f t="shared" si="94"/>
        <v>佐藤　礼次郎</v>
      </c>
      <c r="E1654" s="1936"/>
      <c r="F1654" s="25"/>
      <c r="G1654" s="25"/>
      <c r="H1654" s="25"/>
      <c r="I1654" s="25"/>
      <c r="J1654" s="25"/>
      <c r="K1654" s="25"/>
      <c r="L1654" s="25"/>
      <c r="M1654" s="25"/>
      <c r="N1654" s="25"/>
      <c r="O1654" s="25"/>
      <c r="P1654" s="25"/>
      <c r="Q1654" s="25"/>
      <c r="R1654" s="25"/>
      <c r="S1654" s="25"/>
      <c r="T1654" s="25"/>
      <c r="U1654" s="25"/>
      <c r="V1654" s="25"/>
      <c r="W1654" s="24"/>
      <c r="X1654" s="25"/>
    </row>
    <row r="1655" spans="3:24" s="1" customFormat="1" x14ac:dyDescent="0.2">
      <c r="C1655" s="8" t="s">
        <v>109</v>
      </c>
      <c r="D1655" s="1589">
        <f t="shared" ref="D1655:D1661" si="95">CA23</f>
        <v>44705</v>
      </c>
      <c r="E1655" s="1936"/>
      <c r="F1655" s="25"/>
      <c r="G1655" s="25"/>
      <c r="H1655" s="25"/>
      <c r="I1655" s="25"/>
      <c r="J1655" s="25"/>
      <c r="K1655" s="25"/>
      <c r="L1655" s="25"/>
      <c r="M1655" s="25"/>
      <c r="N1655" s="25"/>
      <c r="O1655" s="25"/>
      <c r="P1655" s="25"/>
      <c r="Q1655" s="25"/>
      <c r="R1655" s="25"/>
      <c r="S1655" s="25"/>
      <c r="T1655" s="25"/>
      <c r="U1655" s="25"/>
      <c r="V1655" s="25"/>
      <c r="W1655" s="24"/>
      <c r="X1655" s="25"/>
    </row>
    <row r="1656" spans="3:24" s="1" customFormat="1" x14ac:dyDescent="0.2">
      <c r="C1656" s="13" t="s">
        <v>110</v>
      </c>
      <c r="D1656" s="1590" t="str">
        <f t="shared" si="95"/>
        <v>晴一時雨</v>
      </c>
      <c r="E1656" s="1936"/>
      <c r="F1656" s="25"/>
      <c r="G1656" s="25"/>
      <c r="H1656" s="25"/>
      <c r="I1656" s="25"/>
      <c r="J1656" s="25"/>
      <c r="K1656" s="25"/>
      <c r="L1656" s="25"/>
      <c r="M1656" s="25"/>
      <c r="N1656" s="25"/>
      <c r="O1656" s="25"/>
      <c r="P1656" s="25"/>
      <c r="Q1656" s="25"/>
      <c r="R1656" s="25"/>
      <c r="S1656" s="25"/>
      <c r="T1656" s="25"/>
      <c r="U1656" s="25"/>
      <c r="V1656" s="25"/>
      <c r="W1656" s="24"/>
      <c r="X1656" s="25"/>
    </row>
    <row r="1657" spans="3:24" s="1" customFormat="1" x14ac:dyDescent="0.2">
      <c r="C1657" s="13" t="s">
        <v>111</v>
      </c>
      <c r="D1657" s="1590" t="str">
        <f t="shared" si="95"/>
        <v>晴後一時曇</v>
      </c>
      <c r="E1657" s="1936"/>
      <c r="F1657" s="25"/>
      <c r="G1657" s="25"/>
      <c r="H1657" s="25"/>
      <c r="I1657" s="25"/>
      <c r="J1657" s="25"/>
      <c r="K1657" s="25"/>
      <c r="L1657" s="25"/>
      <c r="M1657" s="25"/>
      <c r="N1657" s="25"/>
      <c r="O1657" s="25"/>
      <c r="P1657" s="25"/>
      <c r="Q1657" s="25"/>
      <c r="R1657" s="25"/>
      <c r="S1657" s="25"/>
      <c r="T1657" s="25"/>
      <c r="U1657" s="25"/>
      <c r="V1657" s="25"/>
      <c r="W1657" s="24"/>
      <c r="X1657" s="25"/>
    </row>
    <row r="1658" spans="3:24" s="1" customFormat="1" x14ac:dyDescent="0.2">
      <c r="C1658" s="13" t="s">
        <v>112</v>
      </c>
      <c r="D1658" s="1590" t="str">
        <f t="shared" si="95"/>
        <v>晴</v>
      </c>
      <c r="E1658" s="1936"/>
      <c r="F1658" s="25"/>
      <c r="G1658" s="25"/>
      <c r="H1658" s="25"/>
      <c r="I1658" s="25"/>
      <c r="J1658" s="25"/>
      <c r="K1658" s="25"/>
      <c r="L1658" s="25"/>
      <c r="M1658" s="25"/>
      <c r="N1658" s="25"/>
      <c r="O1658" s="25"/>
      <c r="P1658" s="25"/>
      <c r="Q1658" s="25"/>
      <c r="R1658" s="25"/>
      <c r="S1658" s="25"/>
      <c r="T1658" s="25"/>
      <c r="U1658" s="25"/>
      <c r="V1658" s="25"/>
      <c r="W1658" s="24"/>
      <c r="X1658" s="25"/>
    </row>
    <row r="1659" spans="3:24" s="1" customFormat="1" x14ac:dyDescent="0.2">
      <c r="C1659" s="13" t="s">
        <v>113</v>
      </c>
      <c r="D1659" s="1590">
        <f t="shared" si="95"/>
        <v>23</v>
      </c>
      <c r="E1659" s="1936"/>
      <c r="F1659" s="25"/>
      <c r="G1659" s="25"/>
      <c r="H1659" s="25"/>
      <c r="I1659" s="25"/>
      <c r="J1659" s="25"/>
      <c r="K1659" s="25"/>
      <c r="L1659" s="25"/>
      <c r="M1659" s="25"/>
      <c r="N1659" s="25"/>
      <c r="O1659" s="25"/>
      <c r="P1659" s="25"/>
      <c r="Q1659" s="25"/>
      <c r="R1659" s="25"/>
      <c r="S1659" s="25"/>
      <c r="T1659" s="25"/>
      <c r="U1659" s="25"/>
      <c r="V1659" s="25"/>
      <c r="W1659" s="24"/>
      <c r="X1659" s="25"/>
    </row>
    <row r="1660" spans="3:24" s="1" customFormat="1" x14ac:dyDescent="0.2">
      <c r="C1660" s="13" t="s">
        <v>33</v>
      </c>
      <c r="D1660" s="1590">
        <f t="shared" si="95"/>
        <v>67391</v>
      </c>
      <c r="E1660" s="1936"/>
      <c r="F1660" s="25"/>
      <c r="G1660" s="25"/>
      <c r="H1660" s="25"/>
      <c r="I1660" s="25"/>
      <c r="J1660" s="25"/>
      <c r="K1660" s="25"/>
      <c r="L1660" s="25"/>
      <c r="M1660" s="25"/>
      <c r="N1660" s="25"/>
      <c r="O1660" s="25"/>
      <c r="P1660" s="25"/>
      <c r="Q1660" s="25"/>
      <c r="R1660" s="25"/>
      <c r="S1660" s="25"/>
      <c r="T1660" s="25"/>
      <c r="U1660" s="25"/>
      <c r="V1660" s="25"/>
      <c r="W1660" s="24"/>
      <c r="X1660" s="25"/>
    </row>
    <row r="1661" spans="3:24" s="1" customFormat="1" x14ac:dyDescent="0.2">
      <c r="C1661" s="19" t="s">
        <v>114</v>
      </c>
      <c r="D1661" s="1590" t="str">
        <f t="shared" si="95"/>
        <v>灘　重樹</v>
      </c>
      <c r="E1661" s="1936"/>
      <c r="F1661" s="25"/>
      <c r="G1661" s="25"/>
      <c r="H1661" s="25"/>
      <c r="I1661" s="25"/>
      <c r="J1661" s="25"/>
      <c r="K1661" s="25"/>
      <c r="L1661" s="25"/>
      <c r="M1661" s="25"/>
      <c r="N1661" s="25"/>
      <c r="O1661" s="25"/>
      <c r="P1661" s="25"/>
      <c r="Q1661" s="25"/>
      <c r="R1661" s="25"/>
      <c r="S1661" s="25"/>
      <c r="T1661" s="25"/>
      <c r="U1661" s="25"/>
      <c r="V1661" s="25"/>
      <c r="W1661" s="24"/>
      <c r="X1661" s="25"/>
    </row>
    <row r="1662" spans="3:24" s="1" customFormat="1" x14ac:dyDescent="0.2">
      <c r="C1662" s="13"/>
      <c r="D1662" s="1590"/>
      <c r="E1662" s="1936"/>
      <c r="F1662" s="25"/>
      <c r="G1662" s="25"/>
      <c r="H1662" s="25"/>
      <c r="I1662" s="25"/>
      <c r="J1662" s="25"/>
      <c r="K1662" s="25"/>
      <c r="L1662" s="25"/>
      <c r="M1662" s="25"/>
      <c r="N1662" s="25"/>
      <c r="O1662" s="25"/>
      <c r="P1662" s="25"/>
      <c r="Q1662" s="25"/>
      <c r="R1662" s="25"/>
      <c r="S1662" s="25"/>
      <c r="T1662" s="25"/>
      <c r="U1662" s="25"/>
      <c r="V1662" s="25"/>
      <c r="W1662" s="24"/>
      <c r="X1662" s="25"/>
    </row>
    <row r="1663" spans="3:24" s="1" customFormat="1" x14ac:dyDescent="0.2">
      <c r="C1663" s="13"/>
      <c r="D1663" s="1590"/>
      <c r="E1663" s="1936"/>
      <c r="F1663" s="25"/>
      <c r="G1663" s="25"/>
      <c r="H1663" s="25"/>
      <c r="I1663" s="25"/>
      <c r="J1663" s="25"/>
      <c r="K1663" s="25"/>
      <c r="L1663" s="25"/>
      <c r="M1663" s="25"/>
      <c r="N1663" s="25"/>
      <c r="O1663" s="25"/>
      <c r="P1663" s="25"/>
      <c r="Q1663" s="25"/>
      <c r="R1663" s="25"/>
      <c r="S1663" s="25"/>
      <c r="T1663" s="25"/>
      <c r="U1663" s="25"/>
      <c r="V1663" s="25"/>
      <c r="W1663" s="24"/>
      <c r="X1663" s="25"/>
    </row>
    <row r="1664" spans="3:24" s="1" customFormat="1" x14ac:dyDescent="0.2">
      <c r="C1664" s="13"/>
      <c r="D1664" s="1590"/>
      <c r="E1664" s="1936"/>
      <c r="F1664" s="25"/>
      <c r="G1664" s="25"/>
      <c r="H1664" s="25"/>
      <c r="I1664" s="25"/>
      <c r="J1664" s="25"/>
      <c r="K1664" s="25"/>
      <c r="L1664" s="25"/>
      <c r="M1664" s="25"/>
      <c r="N1664" s="25"/>
      <c r="O1664" s="25"/>
      <c r="P1664" s="25"/>
      <c r="Q1664" s="25"/>
      <c r="R1664" s="25"/>
      <c r="S1664" s="25"/>
      <c r="T1664" s="25"/>
      <c r="U1664" s="25"/>
      <c r="V1664" s="25"/>
      <c r="W1664" s="24"/>
      <c r="X1664" s="25"/>
    </row>
    <row r="1665" spans="3:24" s="1" customFormat="1" x14ac:dyDescent="0.2">
      <c r="C1665" s="13"/>
      <c r="D1665" s="1590"/>
      <c r="E1665" s="1936"/>
      <c r="F1665" s="25"/>
      <c r="G1665" s="25"/>
      <c r="H1665" s="25"/>
      <c r="I1665" s="25"/>
      <c r="J1665" s="25"/>
      <c r="K1665" s="25"/>
      <c r="L1665" s="25"/>
      <c r="M1665" s="25"/>
      <c r="N1665" s="25"/>
      <c r="O1665" s="25"/>
      <c r="P1665" s="25"/>
      <c r="Q1665" s="25"/>
      <c r="R1665" s="25"/>
      <c r="S1665" s="25"/>
      <c r="T1665" s="25"/>
      <c r="U1665" s="25"/>
      <c r="V1665" s="25"/>
      <c r="W1665" s="24"/>
      <c r="X1665" s="25"/>
    </row>
    <row r="1666" spans="3:24" s="1" customFormat="1" x14ac:dyDescent="0.2">
      <c r="C1666" s="19"/>
      <c r="D1666" s="1590"/>
      <c r="E1666" s="1936"/>
      <c r="F1666" s="25"/>
      <c r="G1666" s="25"/>
      <c r="H1666" s="25"/>
      <c r="I1666" s="25"/>
      <c r="J1666" s="25"/>
      <c r="K1666" s="25"/>
      <c r="L1666" s="25"/>
      <c r="M1666" s="25"/>
      <c r="N1666" s="25"/>
      <c r="O1666" s="25"/>
      <c r="P1666" s="25"/>
      <c r="Q1666" s="25"/>
      <c r="R1666" s="25"/>
      <c r="S1666" s="25"/>
      <c r="T1666" s="25"/>
      <c r="U1666" s="25"/>
      <c r="V1666" s="25"/>
      <c r="W1666" s="24"/>
      <c r="X1666" s="25"/>
    </row>
    <row r="1667" spans="3:24" s="1" customFormat="1" ht="13.5" thickBot="1" x14ac:dyDescent="0.25">
      <c r="C1667" s="23"/>
      <c r="D1667" s="1590"/>
      <c r="E1667" s="1936"/>
      <c r="F1667" s="25"/>
      <c r="G1667" s="25"/>
      <c r="H1667" s="25"/>
      <c r="I1667" s="25"/>
      <c r="J1667" s="25"/>
      <c r="K1667" s="25"/>
      <c r="L1667" s="25"/>
      <c r="M1667" s="25"/>
      <c r="N1667" s="25"/>
      <c r="O1667" s="25"/>
      <c r="P1667" s="25"/>
      <c r="Q1667" s="25"/>
      <c r="R1667" s="25"/>
      <c r="S1667" s="25"/>
      <c r="T1667" s="25"/>
      <c r="U1667" s="25"/>
      <c r="V1667" s="25"/>
      <c r="W1667" s="24"/>
      <c r="X1667" s="25"/>
    </row>
    <row r="1668" spans="3:24" x14ac:dyDescent="0.2">
      <c r="C1668" s="8" t="s">
        <v>109</v>
      </c>
      <c r="D1668" s="1589">
        <f>D23</f>
        <v>44705</v>
      </c>
      <c r="E1668" s="1936"/>
    </row>
    <row r="1669" spans="3:24" x14ac:dyDescent="0.2">
      <c r="C1669" s="1409" t="s">
        <v>627</v>
      </c>
      <c r="D1669" s="1590">
        <f>J26</f>
        <v>2.5</v>
      </c>
      <c r="E1669" s="1936"/>
    </row>
    <row r="1670" spans="3:24" x14ac:dyDescent="0.2">
      <c r="C1670" s="1409" t="s">
        <v>625</v>
      </c>
      <c r="D1670" s="1590">
        <f>K26</f>
        <v>0</v>
      </c>
      <c r="E1670" s="1936"/>
    </row>
    <row r="1671" spans="3:24" x14ac:dyDescent="0.2">
      <c r="C1671" s="1409" t="s">
        <v>626</v>
      </c>
      <c r="D1671" s="1590">
        <f>L26</f>
        <v>0</v>
      </c>
      <c r="E1671" s="1936"/>
    </row>
    <row r="1672" spans="3:24" x14ac:dyDescent="0.2">
      <c r="C1672" s="13" t="s">
        <v>113</v>
      </c>
      <c r="D1672" s="1591">
        <f>D27</f>
        <v>25.5</v>
      </c>
      <c r="E1672" s="1936"/>
    </row>
    <row r="1673" spans="3:24" x14ac:dyDescent="0.2">
      <c r="C1673" s="13" t="s">
        <v>33</v>
      </c>
      <c r="D1673" s="1592">
        <f>D28</f>
        <v>166010</v>
      </c>
      <c r="E1673" s="1936"/>
    </row>
    <row r="1674" spans="3:24" ht="13.5" thickBot="1" x14ac:dyDescent="0.25">
      <c r="C1674" s="19" t="s">
        <v>114</v>
      </c>
      <c r="D1674" s="1590" t="str">
        <f>D29</f>
        <v>岡野内　晃代</v>
      </c>
      <c r="E1674" s="1936"/>
    </row>
    <row r="1675" spans="3:24" x14ac:dyDescent="0.2">
      <c r="C1675" s="8" t="s">
        <v>109</v>
      </c>
      <c r="D1675" s="1589">
        <f>W23</f>
        <v>44705</v>
      </c>
      <c r="E1675" s="1936"/>
    </row>
    <row r="1676" spans="3:24" x14ac:dyDescent="0.2">
      <c r="C1676" s="1409" t="s">
        <v>627</v>
      </c>
      <c r="D1676" s="1590">
        <f>AB26</f>
        <v>3</v>
      </c>
      <c r="E1676" s="1936"/>
    </row>
    <row r="1677" spans="3:24" x14ac:dyDescent="0.2">
      <c r="C1677" s="1409" t="s">
        <v>625</v>
      </c>
      <c r="D1677" s="1590">
        <f>AC26</f>
        <v>0</v>
      </c>
      <c r="E1677" s="1936"/>
    </row>
    <row r="1678" spans="3:24" x14ac:dyDescent="0.2">
      <c r="C1678" s="1409" t="s">
        <v>626</v>
      </c>
      <c r="D1678" s="1590">
        <f>AD26</f>
        <v>0</v>
      </c>
      <c r="E1678" s="1936"/>
    </row>
    <row r="1679" spans="3:24" x14ac:dyDescent="0.2">
      <c r="C1679" s="13" t="s">
        <v>113</v>
      </c>
      <c r="D1679" s="1590">
        <f>W27</f>
        <v>22.5</v>
      </c>
      <c r="E1679" s="1936"/>
    </row>
    <row r="1680" spans="3:24" x14ac:dyDescent="0.2">
      <c r="C1680" s="13" t="s">
        <v>33</v>
      </c>
      <c r="D1680" s="1590">
        <f>W28</f>
        <v>10059</v>
      </c>
      <c r="E1680" s="1936"/>
    </row>
    <row r="1681" spans="3:5" ht="13.5" thickBot="1" x14ac:dyDescent="0.25">
      <c r="C1681" s="19" t="s">
        <v>114</v>
      </c>
      <c r="D1681" s="1590" t="str">
        <f>W29</f>
        <v>山本　卓志</v>
      </c>
      <c r="E1681" s="1936"/>
    </row>
    <row r="1682" spans="3:5" x14ac:dyDescent="0.2">
      <c r="C1682" s="8" t="s">
        <v>109</v>
      </c>
      <c r="D1682" s="1589">
        <f>AE23</f>
        <v>44705</v>
      </c>
      <c r="E1682" s="1936"/>
    </row>
    <row r="1683" spans="3:5" x14ac:dyDescent="0.2">
      <c r="C1683" s="1409" t="s">
        <v>627</v>
      </c>
      <c r="D1683" s="1590">
        <f>AJ26</f>
        <v>3.5</v>
      </c>
      <c r="E1683" s="1936"/>
    </row>
    <row r="1684" spans="3:5" x14ac:dyDescent="0.2">
      <c r="C1684" s="1409" t="s">
        <v>625</v>
      </c>
      <c r="D1684" s="1590">
        <f>AK26</f>
        <v>0</v>
      </c>
      <c r="E1684" s="1936"/>
    </row>
    <row r="1685" spans="3:5" x14ac:dyDescent="0.2">
      <c r="C1685" s="1409" t="s">
        <v>626</v>
      </c>
      <c r="D1685" s="1590">
        <f>AL26</f>
        <v>0</v>
      </c>
      <c r="E1685" s="1936"/>
    </row>
    <row r="1686" spans="3:5" x14ac:dyDescent="0.2">
      <c r="C1686" s="13" t="s">
        <v>113</v>
      </c>
      <c r="D1686" s="1590">
        <f>AE27</f>
        <v>23</v>
      </c>
      <c r="E1686" s="1936"/>
    </row>
    <row r="1687" spans="3:5" x14ac:dyDescent="0.2">
      <c r="C1687" s="13" t="s">
        <v>33</v>
      </c>
      <c r="D1687" s="1590">
        <f>AE28</f>
        <v>16037</v>
      </c>
      <c r="E1687" s="1936"/>
    </row>
    <row r="1688" spans="3:5" ht="13.5" thickBot="1" x14ac:dyDescent="0.25">
      <c r="C1688" s="19" t="s">
        <v>114</v>
      </c>
      <c r="D1688" s="1590" t="str">
        <f>AE29</f>
        <v>田中　俊路</v>
      </c>
      <c r="E1688" s="1936"/>
    </row>
    <row r="1689" spans="3:5" x14ac:dyDescent="0.2">
      <c r="C1689" s="8" t="s">
        <v>109</v>
      </c>
      <c r="D1689" s="1589">
        <f>AS23</f>
        <v>44705</v>
      </c>
      <c r="E1689" s="1936"/>
    </row>
    <row r="1690" spans="3:5" x14ac:dyDescent="0.2">
      <c r="C1690" s="1409" t="s">
        <v>627</v>
      </c>
      <c r="D1690" s="1593">
        <f>AX26</f>
        <v>3.5</v>
      </c>
      <c r="E1690" s="1936"/>
    </row>
    <row r="1691" spans="3:5" x14ac:dyDescent="0.2">
      <c r="C1691" s="1409" t="s">
        <v>625</v>
      </c>
      <c r="D1691" s="1593">
        <f>AY26</f>
        <v>0</v>
      </c>
      <c r="E1691" s="1936"/>
    </row>
    <row r="1692" spans="3:5" x14ac:dyDescent="0.2">
      <c r="C1692" s="1409" t="s">
        <v>626</v>
      </c>
      <c r="D1692" s="1593">
        <f>AZ26</f>
        <v>0</v>
      </c>
      <c r="E1692" s="1936"/>
    </row>
    <row r="1693" spans="3:5" x14ac:dyDescent="0.2">
      <c r="C1693" s="13" t="s">
        <v>113</v>
      </c>
      <c r="D1693" s="1593">
        <f>AS27</f>
        <v>21</v>
      </c>
      <c r="E1693" s="1936"/>
    </row>
    <row r="1694" spans="3:5" x14ac:dyDescent="0.2">
      <c r="C1694" s="13" t="s">
        <v>33</v>
      </c>
      <c r="D1694" s="1594">
        <f>AS28</f>
        <v>87569</v>
      </c>
      <c r="E1694" s="1936"/>
    </row>
    <row r="1695" spans="3:5" ht="13.5" thickBot="1" x14ac:dyDescent="0.25">
      <c r="C1695" s="19" t="s">
        <v>114</v>
      </c>
      <c r="D1695" s="1594" t="str">
        <f>AS29</f>
        <v>石倉　綾美</v>
      </c>
      <c r="E1695" s="1936"/>
    </row>
    <row r="1696" spans="3:5" x14ac:dyDescent="0.2">
      <c r="C1696" s="8" t="s">
        <v>109</v>
      </c>
      <c r="D1696" s="1589">
        <f>BM23</f>
        <v>44705</v>
      </c>
      <c r="E1696" s="1936"/>
    </row>
    <row r="1697" spans="3:5" x14ac:dyDescent="0.2">
      <c r="C1697" s="1409" t="s">
        <v>627</v>
      </c>
      <c r="D1697" s="1590">
        <f>BR26</f>
        <v>0</v>
      </c>
      <c r="E1697" s="1936"/>
    </row>
    <row r="1698" spans="3:5" x14ac:dyDescent="0.2">
      <c r="C1698" s="1409" t="s">
        <v>625</v>
      </c>
      <c r="D1698" s="1590">
        <f>BS26</f>
        <v>0</v>
      </c>
      <c r="E1698" s="1936"/>
    </row>
    <row r="1699" spans="3:5" x14ac:dyDescent="0.2">
      <c r="C1699" s="1409" t="s">
        <v>626</v>
      </c>
      <c r="D1699" s="1590">
        <f>BT26</f>
        <v>0</v>
      </c>
      <c r="E1699" s="1936"/>
    </row>
    <row r="1700" spans="3:5" x14ac:dyDescent="0.2">
      <c r="C1700" s="13" t="s">
        <v>113</v>
      </c>
      <c r="D1700" s="1593">
        <f>BM27</f>
        <v>23.5</v>
      </c>
      <c r="E1700" s="1936"/>
    </row>
    <row r="1701" spans="3:5" x14ac:dyDescent="0.2">
      <c r="C1701" s="13" t="s">
        <v>33</v>
      </c>
      <c r="D1701" s="1594">
        <f>BM28</f>
        <v>129550</v>
      </c>
      <c r="E1701" s="1936"/>
    </row>
    <row r="1702" spans="3:5" ht="13.5" thickBot="1" x14ac:dyDescent="0.25">
      <c r="C1702" s="19" t="s">
        <v>114</v>
      </c>
      <c r="D1702" s="1590" t="str">
        <f>BM29</f>
        <v>佐藤　礼次郎</v>
      </c>
      <c r="E1702" s="1936"/>
    </row>
    <row r="1703" spans="3:5" x14ac:dyDescent="0.2">
      <c r="C1703" s="8" t="s">
        <v>109</v>
      </c>
      <c r="D1703" s="1589">
        <f>+CA23</f>
        <v>44705</v>
      </c>
      <c r="E1703" s="1936"/>
    </row>
    <row r="1704" spans="3:5" x14ac:dyDescent="0.2">
      <c r="C1704" s="1409" t="s">
        <v>627</v>
      </c>
      <c r="D1704" s="1593">
        <f>CF26</f>
        <v>0</v>
      </c>
      <c r="E1704" s="1936"/>
    </row>
    <row r="1705" spans="3:5" x14ac:dyDescent="0.2">
      <c r="C1705" s="1409" t="s">
        <v>625</v>
      </c>
      <c r="D1705" s="1593">
        <f>CG26</f>
        <v>0</v>
      </c>
      <c r="E1705" s="1936"/>
    </row>
    <row r="1706" spans="3:5" x14ac:dyDescent="0.2">
      <c r="C1706" s="1409" t="s">
        <v>626</v>
      </c>
      <c r="D1706" s="1593">
        <f>CH26</f>
        <v>0</v>
      </c>
      <c r="E1706" s="1936"/>
    </row>
    <row r="1707" spans="3:5" x14ac:dyDescent="0.2">
      <c r="C1707" s="13" t="s">
        <v>113</v>
      </c>
      <c r="D1707" s="1591">
        <f>CA27</f>
        <v>23</v>
      </c>
      <c r="E1707" s="1936"/>
    </row>
    <row r="1708" spans="3:5" x14ac:dyDescent="0.2">
      <c r="C1708" s="13" t="s">
        <v>33</v>
      </c>
      <c r="D1708" s="1592">
        <f>CA28</f>
        <v>67391</v>
      </c>
      <c r="E1708" s="1936"/>
    </row>
    <row r="1709" spans="3:5" x14ac:dyDescent="0.2">
      <c r="C1709" s="19" t="s">
        <v>114</v>
      </c>
      <c r="D1709" s="1590" t="str">
        <f>CA29</f>
        <v>灘　重樹</v>
      </c>
      <c r="E1709" s="1936"/>
    </row>
    <row r="1710" spans="3:5" x14ac:dyDescent="0.2">
      <c r="C1710" s="13"/>
      <c r="D1710" s="1590"/>
      <c r="E1710" s="1936"/>
    </row>
    <row r="1711" spans="3:5" x14ac:dyDescent="0.2">
      <c r="C1711" s="13"/>
      <c r="D1711" s="1590"/>
      <c r="E1711" s="1936"/>
    </row>
    <row r="1712" spans="3:5" x14ac:dyDescent="0.2">
      <c r="C1712" s="13"/>
      <c r="D1712" s="1590"/>
      <c r="E1712" s="1936"/>
    </row>
    <row r="1713" spans="3:5" x14ac:dyDescent="0.2">
      <c r="C1713" s="13"/>
      <c r="D1713" s="1590"/>
      <c r="E1713" s="1936"/>
    </row>
    <row r="1714" spans="3:5" x14ac:dyDescent="0.2">
      <c r="C1714" s="19"/>
      <c r="D1714" s="1590"/>
      <c r="E1714" s="1936"/>
    </row>
    <row r="1715" spans="3:5" ht="13.5" thickBot="1" x14ac:dyDescent="0.25">
      <c r="C1715" s="23"/>
      <c r="D1715" s="1590"/>
      <c r="E1715" s="1936"/>
    </row>
  </sheetData>
  <mergeCells count="208">
    <mergeCell ref="E1668:E1675"/>
    <mergeCell ref="E1676:E1683"/>
    <mergeCell ref="E1684:E1691"/>
    <mergeCell ref="E1692:E1699"/>
    <mergeCell ref="E1700:E1707"/>
    <mergeCell ref="E1708:E1715"/>
    <mergeCell ref="AO2:AR2"/>
    <mergeCell ref="AT2:AY2"/>
    <mergeCell ref="AZ2:BE2"/>
    <mergeCell ref="H2:K2"/>
    <mergeCell ref="AN2:AN3"/>
    <mergeCell ref="AF2:AG2"/>
    <mergeCell ref="AH2:AI2"/>
    <mergeCell ref="M2:P2"/>
    <mergeCell ref="AM2:AM3"/>
    <mergeCell ref="AA2:AD2"/>
    <mergeCell ref="AJ2:AL2"/>
    <mergeCell ref="S2:V2"/>
    <mergeCell ref="E1660:E1667"/>
    <mergeCell ref="CE2:CF2"/>
    <mergeCell ref="CI2:CL2"/>
    <mergeCell ref="CG2:CH2"/>
    <mergeCell ref="CC2:CD2"/>
    <mergeCell ref="BT2:BV2"/>
    <mergeCell ref="BW2:BZ2"/>
    <mergeCell ref="BQ2:BS2"/>
    <mergeCell ref="BI2:BL2"/>
    <mergeCell ref="BN2:BP2"/>
    <mergeCell ref="A122:A139"/>
    <mergeCell ref="B122:B139"/>
    <mergeCell ref="A104:A121"/>
    <mergeCell ref="B104:B121"/>
    <mergeCell ref="E1636:E1643"/>
    <mergeCell ref="E1644:E1651"/>
    <mergeCell ref="A50:A67"/>
    <mergeCell ref="B50:B67"/>
    <mergeCell ref="E1620:E1627"/>
    <mergeCell ref="A86:A103"/>
    <mergeCell ref="B86:B103"/>
    <mergeCell ref="E1628:E1635"/>
    <mergeCell ref="A68:A85"/>
    <mergeCell ref="B68:B85"/>
    <mergeCell ref="A212:A229"/>
    <mergeCell ref="B212:B229"/>
    <mergeCell ref="A176:A193"/>
    <mergeCell ref="B176:B193"/>
    <mergeCell ref="A194:A211"/>
    <mergeCell ref="B194:B211"/>
    <mergeCell ref="A410:A427"/>
    <mergeCell ref="B410:B427"/>
    <mergeCell ref="A356:A373"/>
    <mergeCell ref="B356:B373"/>
    <mergeCell ref="A140:A157"/>
    <mergeCell ref="B140:B157"/>
    <mergeCell ref="A158:A175"/>
    <mergeCell ref="B158:B175"/>
    <mergeCell ref="E1652:E1659"/>
    <mergeCell ref="A320:A337"/>
    <mergeCell ref="B320:B337"/>
    <mergeCell ref="A338:A355"/>
    <mergeCell ref="B338:B355"/>
    <mergeCell ref="A266:A283"/>
    <mergeCell ref="B266:B283"/>
    <mergeCell ref="A284:A301"/>
    <mergeCell ref="B284:B301"/>
    <mergeCell ref="A230:A247"/>
    <mergeCell ref="B230:B247"/>
    <mergeCell ref="A248:A265"/>
    <mergeCell ref="B248:B265"/>
    <mergeCell ref="A428:A445"/>
    <mergeCell ref="B428:B445"/>
    <mergeCell ref="A446:A463"/>
    <mergeCell ref="B446:B463"/>
    <mergeCell ref="A392:A409"/>
    <mergeCell ref="B392:B409"/>
    <mergeCell ref="A374:A391"/>
    <mergeCell ref="B374:B391"/>
    <mergeCell ref="A536:A553"/>
    <mergeCell ref="B536:B553"/>
    <mergeCell ref="A500:A517"/>
    <mergeCell ref="B500:B517"/>
    <mergeCell ref="A518:A535"/>
    <mergeCell ref="B518:B535"/>
    <mergeCell ref="A464:A481"/>
    <mergeCell ref="B464:B481"/>
    <mergeCell ref="A482:A499"/>
    <mergeCell ref="B482:B499"/>
    <mergeCell ref="A626:A643"/>
    <mergeCell ref="B626:B643"/>
    <mergeCell ref="A644:A661"/>
    <mergeCell ref="B644:B661"/>
    <mergeCell ref="A590:A607"/>
    <mergeCell ref="B590:B607"/>
    <mergeCell ref="A608:A625"/>
    <mergeCell ref="B608:B625"/>
    <mergeCell ref="A554:A571"/>
    <mergeCell ref="B554:B571"/>
    <mergeCell ref="A572:A589"/>
    <mergeCell ref="B572:B589"/>
    <mergeCell ref="A734:A751"/>
    <mergeCell ref="B734:B751"/>
    <mergeCell ref="A752:A769"/>
    <mergeCell ref="B752:B769"/>
    <mergeCell ref="A698:A715"/>
    <mergeCell ref="B698:B715"/>
    <mergeCell ref="A716:A733"/>
    <mergeCell ref="B716:B733"/>
    <mergeCell ref="A662:A679"/>
    <mergeCell ref="B662:B679"/>
    <mergeCell ref="A680:A697"/>
    <mergeCell ref="B680:B697"/>
    <mergeCell ref="A842:A859"/>
    <mergeCell ref="B842:B859"/>
    <mergeCell ref="A806:A823"/>
    <mergeCell ref="B806:B823"/>
    <mergeCell ref="A824:A841"/>
    <mergeCell ref="B824:B841"/>
    <mergeCell ref="A770:A787"/>
    <mergeCell ref="B770:B787"/>
    <mergeCell ref="A788:A805"/>
    <mergeCell ref="B788:B805"/>
    <mergeCell ref="A932:A949"/>
    <mergeCell ref="B932:B949"/>
    <mergeCell ref="A896:A913"/>
    <mergeCell ref="B896:B913"/>
    <mergeCell ref="A914:A931"/>
    <mergeCell ref="B914:B931"/>
    <mergeCell ref="A860:A877"/>
    <mergeCell ref="B860:B877"/>
    <mergeCell ref="A878:A895"/>
    <mergeCell ref="B878:B895"/>
    <mergeCell ref="A986:A1003"/>
    <mergeCell ref="B986:B1003"/>
    <mergeCell ref="A1004:A1021"/>
    <mergeCell ref="B1004:B1021"/>
    <mergeCell ref="A1076:A1093"/>
    <mergeCell ref="B1076:B1093"/>
    <mergeCell ref="A950:A967"/>
    <mergeCell ref="B950:B967"/>
    <mergeCell ref="A968:A985"/>
    <mergeCell ref="B968:B985"/>
    <mergeCell ref="B1184:B1201"/>
    <mergeCell ref="A1202:A1219"/>
    <mergeCell ref="B1202:B1219"/>
    <mergeCell ref="A1238:A1255"/>
    <mergeCell ref="B1238:B1255"/>
    <mergeCell ref="A1148:A1165"/>
    <mergeCell ref="B1148:B1165"/>
    <mergeCell ref="A1166:A1183"/>
    <mergeCell ref="B1166:B1183"/>
    <mergeCell ref="B1112:B1129"/>
    <mergeCell ref="A1382:A1399"/>
    <mergeCell ref="B1382:B1399"/>
    <mergeCell ref="A1022:A1039"/>
    <mergeCell ref="B1022:B1039"/>
    <mergeCell ref="A1346:A1363"/>
    <mergeCell ref="B1346:B1363"/>
    <mergeCell ref="A1364:A1381"/>
    <mergeCell ref="B1364:B1381"/>
    <mergeCell ref="A1058:A1075"/>
    <mergeCell ref="B1058:B1075"/>
    <mergeCell ref="A1328:A1345"/>
    <mergeCell ref="B1328:B1345"/>
    <mergeCell ref="A1274:A1291"/>
    <mergeCell ref="B1274:B1291"/>
    <mergeCell ref="A1292:A1309"/>
    <mergeCell ref="B1292:B1309"/>
    <mergeCell ref="A1256:A1273"/>
    <mergeCell ref="B1256:B1273"/>
    <mergeCell ref="A1220:A1237"/>
    <mergeCell ref="B1220:B1237"/>
    <mergeCell ref="A1310:A1327"/>
    <mergeCell ref="B1310:B1327"/>
    <mergeCell ref="A1184:A1201"/>
    <mergeCell ref="A1598:A1615"/>
    <mergeCell ref="B1598:B1615"/>
    <mergeCell ref="A1544:A1561"/>
    <mergeCell ref="B1544:B1561"/>
    <mergeCell ref="A1562:A1579"/>
    <mergeCell ref="B1562:B1579"/>
    <mergeCell ref="A1490:A1507"/>
    <mergeCell ref="B1490:B1507"/>
    <mergeCell ref="A1454:A1471"/>
    <mergeCell ref="B1454:B1471"/>
    <mergeCell ref="BH29:BI29"/>
    <mergeCell ref="A302:A319"/>
    <mergeCell ref="B302:B319"/>
    <mergeCell ref="A1580:A1597"/>
    <mergeCell ref="B1580:B1597"/>
    <mergeCell ref="A1508:A1525"/>
    <mergeCell ref="B1508:B1525"/>
    <mergeCell ref="A1526:A1543"/>
    <mergeCell ref="B1526:B1543"/>
    <mergeCell ref="A1472:A1489"/>
    <mergeCell ref="B1472:B1489"/>
    <mergeCell ref="A1418:A1435"/>
    <mergeCell ref="B1418:B1435"/>
    <mergeCell ref="A1436:A1453"/>
    <mergeCell ref="B1436:B1453"/>
    <mergeCell ref="A1040:A1057"/>
    <mergeCell ref="B1040:B1057"/>
    <mergeCell ref="A1130:A1147"/>
    <mergeCell ref="B1130:B1147"/>
    <mergeCell ref="A1400:A1417"/>
    <mergeCell ref="B1400:B1417"/>
    <mergeCell ref="A1094:A1111"/>
    <mergeCell ref="B1094:B1111"/>
    <mergeCell ref="A1112:A1129"/>
  </mergeCells>
  <phoneticPr fontId="3"/>
  <pageMargins left="0.35" right="0.2" top="1.73" bottom="0.5" header="0.93" footer="0.21"/>
  <pageSetup paperSize="9" scale="68" orientation="landscape" horizontalDpi="300" verticalDpi="300" r:id="rId1"/>
  <headerFooter alignWithMargins="0">
    <oddHeader>&amp;L&amp;"ＭＳ Ｐゴシック,太字"&amp;14&amp;E平成20年 月&amp;C&amp;"ＭＳ Ｐゴシック,太字"&amp;14処理場維持管理試験(運転管理：水処理)&amp;R&amp;"ＭＳ Ｐゴシック,太字 斜体"&amp;12(前半・後半)</oddHeader>
  </headerFooter>
  <colBreaks count="7" manualBreakCount="7">
    <brk id="22" max="29" man="1"/>
    <brk id="30" max="29" man="1"/>
    <brk id="44" max="29" man="1"/>
    <brk id="57" max="29" man="1"/>
    <brk id="64" max="29" man="1"/>
    <brk id="78" max="29" man="1"/>
    <brk id="90" max="29" man="1"/>
  </colBreaks>
  <ignoredErrors>
    <ignoredError sqref="C12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workbookViewId="0">
      <selection activeCell="F16" sqref="F16"/>
    </sheetView>
  </sheetViews>
  <sheetFormatPr defaultRowHeight="13" x14ac:dyDescent="0.2"/>
  <cols>
    <col min="1" max="1" width="7.453125" customWidth="1"/>
    <col min="3" max="6" width="8" customWidth="1"/>
    <col min="7" max="7" width="7.36328125" customWidth="1"/>
    <col min="8" max="14" width="8" customWidth="1"/>
    <col min="15" max="16" width="8" style="1853" customWidth="1"/>
    <col min="17" max="20" width="8" customWidth="1"/>
    <col min="21" max="21" width="7.90625" customWidth="1"/>
  </cols>
  <sheetData>
    <row r="1" spans="1:23" s="35" customFormat="1" ht="21" customHeight="1" x14ac:dyDescent="0.25">
      <c r="A1" s="1913" t="s">
        <v>730</v>
      </c>
      <c r="B1" s="763"/>
      <c r="C1" s="763"/>
      <c r="D1" s="763"/>
      <c r="E1" s="763"/>
      <c r="F1" s="763"/>
      <c r="G1" s="763"/>
      <c r="H1" s="763"/>
      <c r="I1" s="763"/>
      <c r="J1" s="763"/>
      <c r="K1" s="763"/>
      <c r="L1" s="763"/>
      <c r="M1" s="763"/>
      <c r="N1" s="763"/>
      <c r="O1" s="763"/>
      <c r="P1" s="353"/>
      <c r="R1" s="2093" t="s">
        <v>154</v>
      </c>
      <c r="S1" s="2093"/>
      <c r="T1" s="2094">
        <v>45524</v>
      </c>
      <c r="U1" s="2094"/>
    </row>
    <row r="2" spans="1:23" s="1765" customFormat="1" ht="25.5" customHeight="1" thickBot="1" x14ac:dyDescent="0.25">
      <c r="A2" s="2095" t="s">
        <v>155</v>
      </c>
      <c r="B2" s="2096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  <c r="P2" s="342"/>
      <c r="Q2" s="342"/>
      <c r="R2" s="342"/>
      <c r="S2" s="343"/>
    </row>
    <row r="3" spans="1:23" s="106" customFormat="1" ht="21" customHeight="1" x14ac:dyDescent="0.2">
      <c r="A3" s="2055" t="s">
        <v>38</v>
      </c>
      <c r="B3" s="2056"/>
      <c r="C3" s="1918" t="s">
        <v>115</v>
      </c>
      <c r="D3" s="344" t="s">
        <v>315</v>
      </c>
      <c r="E3" s="2059" t="s">
        <v>147</v>
      </c>
      <c r="F3" s="2038"/>
      <c r="G3" s="2097"/>
      <c r="H3" s="2059" t="s">
        <v>148</v>
      </c>
      <c r="I3" s="2038"/>
      <c r="J3" s="2097"/>
      <c r="K3" s="2151" t="s">
        <v>149</v>
      </c>
      <c r="L3" s="2152"/>
      <c r="M3" s="2152"/>
      <c r="N3" s="2152"/>
      <c r="O3" s="2153"/>
      <c r="P3" s="2059" t="s">
        <v>150</v>
      </c>
      <c r="Q3" s="2097"/>
      <c r="R3" s="1825"/>
      <c r="S3" s="354"/>
      <c r="T3" s="354"/>
    </row>
    <row r="4" spans="1:23" s="106" customFormat="1" ht="21" customHeight="1" x14ac:dyDescent="0.2">
      <c r="A4" s="2063" t="s">
        <v>116</v>
      </c>
      <c r="B4" s="2064"/>
      <c r="C4" s="2074" t="s">
        <v>156</v>
      </c>
      <c r="D4" s="2029" t="s">
        <v>156</v>
      </c>
      <c r="E4" s="2035" t="s">
        <v>156</v>
      </c>
      <c r="F4" s="2036"/>
      <c r="G4" s="2037"/>
      <c r="H4" s="2035" t="s">
        <v>156</v>
      </c>
      <c r="I4" s="2076"/>
      <c r="J4" s="2077" t="s">
        <v>157</v>
      </c>
      <c r="K4" s="2050" t="s">
        <v>156</v>
      </c>
      <c r="L4" s="2053"/>
      <c r="M4" s="2053"/>
      <c r="N4" s="2053"/>
      <c r="O4" s="2144"/>
      <c r="P4" s="2145" t="s">
        <v>156</v>
      </c>
      <c r="Q4" s="2147" t="s">
        <v>693</v>
      </c>
      <c r="R4" s="1611"/>
      <c r="S4" s="354"/>
      <c r="T4" s="354"/>
    </row>
    <row r="5" spans="1:23" s="106" customFormat="1" ht="21" customHeight="1" thickBot="1" x14ac:dyDescent="0.25">
      <c r="A5" s="2043"/>
      <c r="B5" s="2044"/>
      <c r="C5" s="2075"/>
      <c r="D5" s="2030"/>
      <c r="E5" s="532" t="s">
        <v>316</v>
      </c>
      <c r="F5" s="533" t="s">
        <v>317</v>
      </c>
      <c r="G5" s="534" t="s">
        <v>318</v>
      </c>
      <c r="H5" s="532" t="s">
        <v>319</v>
      </c>
      <c r="I5" s="533" t="s">
        <v>320</v>
      </c>
      <c r="J5" s="2078"/>
      <c r="K5" s="536" t="s">
        <v>728</v>
      </c>
      <c r="L5" s="536" t="s">
        <v>727</v>
      </c>
      <c r="M5" s="533" t="s">
        <v>319</v>
      </c>
      <c r="N5" s="536" t="s">
        <v>320</v>
      </c>
      <c r="O5" s="534" t="s">
        <v>318</v>
      </c>
      <c r="P5" s="2146"/>
      <c r="Q5" s="2148"/>
      <c r="R5" s="1916"/>
      <c r="S5" s="354"/>
      <c r="T5" s="354"/>
    </row>
    <row r="6" spans="1:23" s="106" customFormat="1" ht="21" customHeight="1" thickTop="1" x14ac:dyDescent="0.2">
      <c r="A6" s="355" t="s">
        <v>158</v>
      </c>
      <c r="B6" s="356" t="s">
        <v>159</v>
      </c>
      <c r="C6" s="357">
        <v>960</v>
      </c>
      <c r="D6" s="358">
        <v>900</v>
      </c>
      <c r="E6" s="359">
        <v>1100</v>
      </c>
      <c r="F6" s="360">
        <v>1200</v>
      </c>
      <c r="G6" s="361">
        <v>900</v>
      </c>
      <c r="H6" s="362">
        <v>800</v>
      </c>
      <c r="I6" s="360">
        <v>540</v>
      </c>
      <c r="J6" s="361">
        <v>740</v>
      </c>
      <c r="K6" s="363">
        <v>920</v>
      </c>
      <c r="L6" s="363">
        <v>540</v>
      </c>
      <c r="M6" s="360">
        <v>1300</v>
      </c>
      <c r="N6" s="363">
        <v>1300</v>
      </c>
      <c r="O6" s="361">
        <v>970</v>
      </c>
      <c r="P6" s="731">
        <v>830</v>
      </c>
      <c r="Q6" s="361">
        <v>2600</v>
      </c>
      <c r="R6" s="1826"/>
    </row>
    <row r="7" spans="1:23" s="106" customFormat="1" ht="21" customHeight="1" thickBot="1" x14ac:dyDescent="0.25">
      <c r="A7" s="365" t="s">
        <v>160</v>
      </c>
      <c r="B7" s="366" t="s">
        <v>159</v>
      </c>
      <c r="C7" s="352">
        <v>240</v>
      </c>
      <c r="D7" s="348">
        <v>170</v>
      </c>
      <c r="E7" s="350">
        <v>190</v>
      </c>
      <c r="F7" s="367">
        <v>150</v>
      </c>
      <c r="G7" s="351">
        <v>140</v>
      </c>
      <c r="H7" s="346">
        <v>170</v>
      </c>
      <c r="I7" s="367">
        <v>110</v>
      </c>
      <c r="J7" s="351">
        <v>190</v>
      </c>
      <c r="K7" s="349">
        <v>160</v>
      </c>
      <c r="L7" s="349">
        <v>99</v>
      </c>
      <c r="M7" s="367">
        <v>230</v>
      </c>
      <c r="N7" s="349">
        <v>220</v>
      </c>
      <c r="O7" s="351">
        <v>170</v>
      </c>
      <c r="P7" s="732">
        <v>160</v>
      </c>
      <c r="Q7" s="351">
        <v>900</v>
      </c>
      <c r="R7" s="1826"/>
      <c r="S7" s="354"/>
      <c r="T7" s="354"/>
    </row>
    <row r="8" spans="1:23" s="106" customFormat="1" ht="21" customHeight="1" x14ac:dyDescent="0.2">
      <c r="A8" s="368" t="s">
        <v>87</v>
      </c>
      <c r="B8" s="369" t="s">
        <v>161</v>
      </c>
      <c r="C8" s="1645">
        <v>2.3471882640586799</v>
      </c>
      <c r="D8" s="1646">
        <v>1.7208413001912042</v>
      </c>
      <c r="E8" s="1647">
        <v>3.4920634920634921</v>
      </c>
      <c r="F8" s="1648">
        <v>3.8338658146964857</v>
      </c>
      <c r="G8" s="1649">
        <v>3.169014084507042</v>
      </c>
      <c r="H8" s="1650">
        <v>3.9215686274509802</v>
      </c>
      <c r="I8" s="1651">
        <v>5.454545454545455</v>
      </c>
      <c r="J8" s="1649">
        <v>6.3247863247863263</v>
      </c>
      <c r="K8" s="1652">
        <v>3.4328358208955225</v>
      </c>
      <c r="L8" s="1652">
        <v>3.9416058394160585</v>
      </c>
      <c r="M8" s="1653">
        <v>5.2</v>
      </c>
      <c r="N8" s="1653">
        <v>6.8062827225130889</v>
      </c>
      <c r="O8" s="1649">
        <v>4.4495412844036695</v>
      </c>
      <c r="P8" s="1654">
        <v>4.8255813953488369</v>
      </c>
      <c r="Q8" s="1649">
        <v>6.32603406326034</v>
      </c>
      <c r="R8" s="1827"/>
      <c r="S8" s="354"/>
      <c r="T8" s="354"/>
    </row>
    <row r="9" spans="1:23" s="106" customFormat="1" ht="21" customHeight="1" thickBot="1" x14ac:dyDescent="0.25">
      <c r="A9" s="365" t="s">
        <v>88</v>
      </c>
      <c r="B9" s="366" t="s">
        <v>89</v>
      </c>
      <c r="C9" s="1655">
        <v>0.58679706601466997</v>
      </c>
      <c r="D9" s="1656">
        <v>0.32504780114722748</v>
      </c>
      <c r="E9" s="1657">
        <v>0.60317460317460314</v>
      </c>
      <c r="F9" s="1658">
        <v>0.47923322683706071</v>
      </c>
      <c r="G9" s="1659">
        <v>0.49295774647887325</v>
      </c>
      <c r="H9" s="1660">
        <v>0.83333333333333337</v>
      </c>
      <c r="I9" s="1661">
        <v>1.1111111111111112</v>
      </c>
      <c r="J9" s="1659">
        <v>1.6239316239316242</v>
      </c>
      <c r="K9" s="1662">
        <v>0.59701492537313428</v>
      </c>
      <c r="L9" s="1662">
        <v>0.72262773722627727</v>
      </c>
      <c r="M9" s="1663">
        <v>0.91999999999999993</v>
      </c>
      <c r="N9" s="1663">
        <v>1.1518324607329842</v>
      </c>
      <c r="O9" s="1659">
        <v>0.77981651376146788</v>
      </c>
      <c r="P9" s="1664">
        <v>0.93023255813953487</v>
      </c>
      <c r="Q9" s="1659">
        <v>2.1897810218978098</v>
      </c>
      <c r="R9" s="1827"/>
      <c r="S9" s="354"/>
      <c r="T9" s="354"/>
    </row>
    <row r="10" spans="1:23" s="106" customFormat="1" ht="21" customHeight="1" thickBot="1" x14ac:dyDescent="0.25">
      <c r="A10" s="370" t="s">
        <v>162</v>
      </c>
      <c r="B10" s="371" t="s">
        <v>321</v>
      </c>
      <c r="C10" s="372">
        <v>4.09</v>
      </c>
      <c r="D10" s="373">
        <v>5.23</v>
      </c>
      <c r="E10" s="374">
        <v>3.15</v>
      </c>
      <c r="F10" s="375">
        <v>3.13</v>
      </c>
      <c r="G10" s="376">
        <v>2.84</v>
      </c>
      <c r="H10" s="377">
        <v>2.04</v>
      </c>
      <c r="I10" s="378">
        <v>0.99</v>
      </c>
      <c r="J10" s="376">
        <v>1.17</v>
      </c>
      <c r="K10" s="730">
        <v>2.68</v>
      </c>
      <c r="L10" s="730">
        <v>1.37</v>
      </c>
      <c r="M10" s="733">
        <v>2.5</v>
      </c>
      <c r="N10" s="378">
        <v>1.91</v>
      </c>
      <c r="O10" s="372">
        <v>2.1800000000000002</v>
      </c>
      <c r="P10" s="379">
        <v>1.72</v>
      </c>
      <c r="Q10" s="376">
        <v>4.1100000000000003</v>
      </c>
      <c r="R10" s="1828"/>
      <c r="S10" s="354"/>
      <c r="T10" s="354"/>
    </row>
    <row r="11" spans="1:23" s="108" customFormat="1" ht="25.5" customHeight="1" thickBot="1" x14ac:dyDescent="0.25">
      <c r="A11" s="2149" t="s">
        <v>163</v>
      </c>
      <c r="B11" s="2150"/>
      <c r="C11" s="380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1"/>
      <c r="Q11" s="381"/>
      <c r="R11" s="381"/>
      <c r="S11" s="159"/>
      <c r="T11" s="354"/>
    </row>
    <row r="12" spans="1:23" s="106" customFormat="1" ht="21" customHeight="1" x14ac:dyDescent="0.2">
      <c r="A12" s="2086" t="s">
        <v>38</v>
      </c>
      <c r="B12" s="2087"/>
      <c r="C12" s="2082" t="s">
        <v>115</v>
      </c>
      <c r="D12" s="2080"/>
      <c r="E12" s="2080"/>
      <c r="F12" s="2080"/>
      <c r="G12" s="2081"/>
      <c r="H12" s="382" t="s">
        <v>315</v>
      </c>
      <c r="I12" s="2088" t="s">
        <v>147</v>
      </c>
      <c r="J12" s="2089"/>
      <c r="K12" s="2089"/>
      <c r="L12" s="2068" t="s">
        <v>148</v>
      </c>
      <c r="M12" s="2090"/>
      <c r="N12" s="2079" t="s">
        <v>149</v>
      </c>
      <c r="O12" s="2080"/>
      <c r="P12" s="2080"/>
      <c r="Q12" s="2080"/>
      <c r="R12" s="2081"/>
      <c r="S12" s="2068" t="s">
        <v>150</v>
      </c>
      <c r="T12" s="2069"/>
      <c r="U12" s="2070"/>
      <c r="V12" s="354"/>
      <c r="W12" s="354"/>
    </row>
    <row r="13" spans="1:23" s="106" customFormat="1" ht="21" customHeight="1" x14ac:dyDescent="0.2">
      <c r="A13" s="2063" t="s">
        <v>116</v>
      </c>
      <c r="B13" s="2064"/>
      <c r="C13" s="2065" t="s">
        <v>164</v>
      </c>
      <c r="D13" s="2066"/>
      <c r="E13" s="2066"/>
      <c r="F13" s="2066"/>
      <c r="G13" s="2067"/>
      <c r="H13" s="2029" t="s">
        <v>164</v>
      </c>
      <c r="I13" s="2035" t="s">
        <v>164</v>
      </c>
      <c r="J13" s="2036"/>
      <c r="K13" s="2037"/>
      <c r="L13" s="2035" t="s">
        <v>164</v>
      </c>
      <c r="M13" s="2037"/>
      <c r="N13" s="2050" t="s">
        <v>164</v>
      </c>
      <c r="O13" s="2053"/>
      <c r="P13" s="2053"/>
      <c r="Q13" s="2053"/>
      <c r="R13" s="2144"/>
      <c r="S13" s="2035" t="s">
        <v>164</v>
      </c>
      <c r="T13" s="2036"/>
      <c r="U13" s="2037"/>
      <c r="V13" s="354"/>
      <c r="W13" s="354"/>
    </row>
    <row r="14" spans="1:23" s="106" customFormat="1" ht="21" customHeight="1" thickBot="1" x14ac:dyDescent="0.25">
      <c r="A14" s="2043"/>
      <c r="B14" s="2044"/>
      <c r="C14" s="530" t="s">
        <v>152</v>
      </c>
      <c r="D14" s="400" t="s">
        <v>665</v>
      </c>
      <c r="E14" s="400" t="s">
        <v>666</v>
      </c>
      <c r="F14" s="531" t="s">
        <v>334</v>
      </c>
      <c r="G14" s="402" t="s">
        <v>335</v>
      </c>
      <c r="H14" s="2030"/>
      <c r="I14" s="532" t="s">
        <v>165</v>
      </c>
      <c r="J14" s="533" t="s">
        <v>166</v>
      </c>
      <c r="K14" s="534" t="s">
        <v>167</v>
      </c>
      <c r="L14" s="532" t="s">
        <v>168</v>
      </c>
      <c r="M14" s="534" t="s">
        <v>169</v>
      </c>
      <c r="N14" s="536" t="s">
        <v>728</v>
      </c>
      <c r="O14" s="536" t="s">
        <v>727</v>
      </c>
      <c r="P14" s="536" t="s">
        <v>168</v>
      </c>
      <c r="Q14" s="536" t="s">
        <v>169</v>
      </c>
      <c r="R14" s="534" t="s">
        <v>167</v>
      </c>
      <c r="S14" s="532" t="s">
        <v>170</v>
      </c>
      <c r="T14" s="533" t="s">
        <v>171</v>
      </c>
      <c r="U14" s="534" t="s">
        <v>172</v>
      </c>
      <c r="V14" s="354"/>
      <c r="W14" s="354"/>
    </row>
    <row r="15" spans="1:23" s="106" customFormat="1" ht="21" customHeight="1" thickTop="1" x14ac:dyDescent="0.2">
      <c r="A15" s="355" t="s">
        <v>158</v>
      </c>
      <c r="B15" s="356" t="s">
        <v>159</v>
      </c>
      <c r="C15" s="362">
        <v>340</v>
      </c>
      <c r="D15" s="360">
        <v>360</v>
      </c>
      <c r="E15" s="360">
        <v>430</v>
      </c>
      <c r="F15" s="363">
        <v>270</v>
      </c>
      <c r="G15" s="361">
        <v>350</v>
      </c>
      <c r="H15" s="358">
        <v>460</v>
      </c>
      <c r="I15" s="362">
        <v>510</v>
      </c>
      <c r="J15" s="360">
        <v>690</v>
      </c>
      <c r="K15" s="363">
        <v>590</v>
      </c>
      <c r="L15" s="359">
        <v>400</v>
      </c>
      <c r="M15" s="361">
        <v>390</v>
      </c>
      <c r="N15" s="363">
        <v>650</v>
      </c>
      <c r="O15" s="363">
        <v>410</v>
      </c>
      <c r="P15" s="363">
        <v>440</v>
      </c>
      <c r="Q15" s="363">
        <v>340</v>
      </c>
      <c r="R15" s="361">
        <v>330</v>
      </c>
      <c r="S15" s="383">
        <v>390</v>
      </c>
      <c r="T15" s="384">
        <v>410</v>
      </c>
      <c r="U15" s="385">
        <v>400</v>
      </c>
      <c r="V15" s="354"/>
      <c r="W15" s="354"/>
    </row>
    <row r="16" spans="1:23" s="106" customFormat="1" ht="21" customHeight="1" thickBot="1" x14ac:dyDescent="0.25">
      <c r="A16" s="365" t="s">
        <v>160</v>
      </c>
      <c r="B16" s="366" t="s">
        <v>159</v>
      </c>
      <c r="C16" s="386">
        <v>160</v>
      </c>
      <c r="D16" s="346">
        <v>190</v>
      </c>
      <c r="E16" s="346">
        <v>190</v>
      </c>
      <c r="F16" s="349">
        <v>120</v>
      </c>
      <c r="G16" s="351">
        <v>190</v>
      </c>
      <c r="H16" s="348">
        <v>200</v>
      </c>
      <c r="I16" s="346">
        <v>210</v>
      </c>
      <c r="J16" s="367">
        <v>270</v>
      </c>
      <c r="K16" s="349">
        <v>290</v>
      </c>
      <c r="L16" s="350">
        <v>210</v>
      </c>
      <c r="M16" s="351">
        <v>160</v>
      </c>
      <c r="N16" s="363">
        <v>350</v>
      </c>
      <c r="O16" s="363">
        <v>210</v>
      </c>
      <c r="P16" s="349">
        <v>100</v>
      </c>
      <c r="Q16" s="349">
        <v>190</v>
      </c>
      <c r="R16" s="351">
        <v>100</v>
      </c>
      <c r="S16" s="387">
        <v>190</v>
      </c>
      <c r="T16" s="388">
        <v>220</v>
      </c>
      <c r="U16" s="389">
        <v>210</v>
      </c>
      <c r="V16" s="354"/>
      <c r="W16" s="354"/>
    </row>
    <row r="17" spans="1:23" s="106" customFormat="1" ht="21" customHeight="1" x14ac:dyDescent="0.2">
      <c r="A17" s="368" t="s">
        <v>731</v>
      </c>
      <c r="B17" s="369" t="s">
        <v>89</v>
      </c>
      <c r="C17" s="1665">
        <v>8</v>
      </c>
      <c r="D17" s="1650">
        <v>8.2568807339449553</v>
      </c>
      <c r="E17" s="1650">
        <v>9.2672413793103452</v>
      </c>
      <c r="F17" s="1653">
        <v>8.3076923076923084</v>
      </c>
      <c r="G17" s="1649">
        <v>7.0707070707070701</v>
      </c>
      <c r="H17" s="1646">
        <v>8.185053380782918</v>
      </c>
      <c r="I17" s="1650">
        <v>8.279220779220779</v>
      </c>
      <c r="J17" s="1651">
        <v>8.0890973036342331</v>
      </c>
      <c r="K17" s="1653">
        <v>8.0932784636488346</v>
      </c>
      <c r="L17" s="1647">
        <v>8.2644628099173563</v>
      </c>
      <c r="M17" s="1649">
        <v>9.1121495327102799</v>
      </c>
      <c r="N17" s="1653">
        <v>6.8710359408033828</v>
      </c>
      <c r="O17" s="1653">
        <v>6.7545304777594728</v>
      </c>
      <c r="P17" s="1653">
        <v>8.6274509803921564</v>
      </c>
      <c r="Q17" s="1653">
        <v>9.0425531914893629</v>
      </c>
      <c r="R17" s="1649">
        <v>8.7071240105540895</v>
      </c>
      <c r="S17" s="1647">
        <v>8.0412371134020617</v>
      </c>
      <c r="T17" s="1651">
        <v>8.350305498981669</v>
      </c>
      <c r="U17" s="1666">
        <v>8.2474226804123703</v>
      </c>
      <c r="V17" s="354"/>
      <c r="W17" s="354"/>
    </row>
    <row r="18" spans="1:23" s="106" customFormat="1" ht="21" customHeight="1" thickBot="1" x14ac:dyDescent="0.25">
      <c r="A18" s="365" t="s">
        <v>732</v>
      </c>
      <c r="B18" s="366" t="s">
        <v>89</v>
      </c>
      <c r="C18" s="1667">
        <v>3.7647058823529407</v>
      </c>
      <c r="D18" s="1660">
        <v>4.3577981651376145</v>
      </c>
      <c r="E18" s="1660">
        <v>4.0948275862068968</v>
      </c>
      <c r="F18" s="1663">
        <v>3.6923076923076925</v>
      </c>
      <c r="G18" s="1659">
        <v>3.8383838383838382</v>
      </c>
      <c r="H18" s="1656">
        <v>3.5587188612099649</v>
      </c>
      <c r="I18" s="1660">
        <v>3.4090909090909087</v>
      </c>
      <c r="J18" s="1661">
        <v>3.1652989449003512</v>
      </c>
      <c r="K18" s="1663">
        <v>3.9780521262002746</v>
      </c>
      <c r="L18" s="1657">
        <v>4.338842975206612</v>
      </c>
      <c r="M18" s="1659">
        <v>3.7383177570093453</v>
      </c>
      <c r="N18" s="1663">
        <v>3.6997885835095139</v>
      </c>
      <c r="O18" s="1663">
        <v>3.4596375617792421</v>
      </c>
      <c r="P18" s="1663">
        <v>1.9607843137254901</v>
      </c>
      <c r="Q18" s="1663">
        <v>5.0531914893617014</v>
      </c>
      <c r="R18" s="1659">
        <v>2.6385224274406331</v>
      </c>
      <c r="S18" s="1657">
        <v>3.9175257731958761</v>
      </c>
      <c r="T18" s="1661">
        <v>4.4806517311608962</v>
      </c>
      <c r="U18" s="1668">
        <v>4.3298969072164946</v>
      </c>
      <c r="V18" s="354"/>
      <c r="W18" s="354"/>
    </row>
    <row r="19" spans="1:23" s="108" customFormat="1" ht="21" customHeight="1" thickBot="1" x14ac:dyDescent="0.25">
      <c r="A19" s="390" t="s">
        <v>733</v>
      </c>
      <c r="B19" s="391" t="s">
        <v>322</v>
      </c>
      <c r="C19" s="392">
        <v>4250</v>
      </c>
      <c r="D19" s="393">
        <v>4360</v>
      </c>
      <c r="E19" s="393">
        <v>4640</v>
      </c>
      <c r="F19" s="394">
        <v>3250</v>
      </c>
      <c r="G19" s="397">
        <v>4950</v>
      </c>
      <c r="H19" s="395">
        <v>5620</v>
      </c>
      <c r="I19" s="392">
        <v>6160</v>
      </c>
      <c r="J19" s="393">
        <v>8530</v>
      </c>
      <c r="K19" s="394">
        <v>7290</v>
      </c>
      <c r="L19" s="396">
        <v>4840</v>
      </c>
      <c r="M19" s="397">
        <v>4280</v>
      </c>
      <c r="N19" s="394">
        <v>9460</v>
      </c>
      <c r="O19" s="394">
        <v>6070</v>
      </c>
      <c r="P19" s="393">
        <v>5100</v>
      </c>
      <c r="Q19" s="393">
        <v>3760</v>
      </c>
      <c r="R19" s="397">
        <v>3790</v>
      </c>
      <c r="S19" s="396">
        <v>4850</v>
      </c>
      <c r="T19" s="393">
        <v>4910</v>
      </c>
      <c r="U19" s="397">
        <v>4850</v>
      </c>
      <c r="V19" s="354"/>
      <c r="W19" s="354"/>
    </row>
    <row r="20" spans="1:23" s="108" customFormat="1" ht="21" customHeight="1" x14ac:dyDescent="0.2">
      <c r="A20" s="1923" t="s">
        <v>734</v>
      </c>
      <c r="B20" s="1920"/>
      <c r="C20" s="1922"/>
      <c r="D20" s="1922"/>
      <c r="E20" s="1921"/>
      <c r="F20" s="1921"/>
      <c r="G20" s="1921"/>
      <c r="H20" s="1921"/>
      <c r="I20" s="1921"/>
      <c r="J20" s="1921"/>
      <c r="K20" s="1921"/>
      <c r="L20" s="1921"/>
      <c r="M20" s="1921"/>
      <c r="N20" s="1921"/>
      <c r="O20" s="1921"/>
      <c r="P20" s="1921"/>
      <c r="Q20" s="1921"/>
      <c r="R20" s="1921"/>
      <c r="S20" s="1921"/>
      <c r="T20" s="1921"/>
      <c r="U20" s="1921"/>
      <c r="V20" s="354"/>
      <c r="W20" s="354"/>
    </row>
    <row r="21" spans="1:23" s="108" customFormat="1" ht="25.5" customHeight="1" thickBot="1" x14ac:dyDescent="0.25">
      <c r="A21" s="2143" t="s">
        <v>173</v>
      </c>
      <c r="B21" s="2143"/>
      <c r="C21" s="2143"/>
      <c r="D21" s="2143"/>
      <c r="E21" s="380"/>
      <c r="F21" s="380"/>
      <c r="G21" s="380"/>
      <c r="H21" s="380"/>
      <c r="I21" s="380"/>
      <c r="J21" s="381"/>
      <c r="K21" s="381"/>
      <c r="L21" s="381"/>
      <c r="M21" s="381"/>
      <c r="N21" s="381"/>
      <c r="O21" s="381"/>
      <c r="P21" s="381"/>
      <c r="Q21" s="381"/>
      <c r="R21" s="381"/>
      <c r="S21" s="159"/>
      <c r="T21" s="354"/>
    </row>
    <row r="22" spans="1:23" s="106" customFormat="1" ht="21" customHeight="1" x14ac:dyDescent="0.2">
      <c r="A22" s="2055" t="s">
        <v>38</v>
      </c>
      <c r="B22" s="2056"/>
      <c r="C22" s="2057" t="s">
        <v>115</v>
      </c>
      <c r="D22" s="2038"/>
      <c r="E22" s="2058"/>
      <c r="F22" s="2016"/>
      <c r="G22" s="2059" t="s">
        <v>148</v>
      </c>
      <c r="H22" s="2060"/>
      <c r="I22" s="2059" t="s">
        <v>149</v>
      </c>
      <c r="J22" s="2061"/>
      <c r="K22" s="2061"/>
      <c r="L22" s="2062"/>
      <c r="M22" s="2038" t="s">
        <v>150</v>
      </c>
      <c r="N22" s="2038"/>
      <c r="O22" s="2038"/>
      <c r="P22" s="398" t="s">
        <v>115</v>
      </c>
      <c r="Q22" s="344" t="s">
        <v>315</v>
      </c>
      <c r="R22" s="1917" t="s">
        <v>148</v>
      </c>
      <c r="S22" s="345" t="s">
        <v>149</v>
      </c>
      <c r="T22" s="1919" t="s">
        <v>150</v>
      </c>
    </row>
    <row r="23" spans="1:23" s="106" customFormat="1" ht="21" customHeight="1" x14ac:dyDescent="0.2">
      <c r="A23" s="2041" t="s">
        <v>116</v>
      </c>
      <c r="B23" s="2042"/>
      <c r="C23" s="2045" t="s">
        <v>174</v>
      </c>
      <c r="D23" s="2046"/>
      <c r="E23" s="2047"/>
      <c r="F23" s="2048" t="s">
        <v>350</v>
      </c>
      <c r="G23" s="2050" t="s">
        <v>174</v>
      </c>
      <c r="H23" s="2026"/>
      <c r="I23" s="2035" t="s">
        <v>174</v>
      </c>
      <c r="J23" s="2051"/>
      <c r="K23" s="2051"/>
      <c r="L23" s="2052"/>
      <c r="M23" s="2053" t="s">
        <v>174</v>
      </c>
      <c r="N23" s="2053"/>
      <c r="O23" s="2053"/>
      <c r="P23" s="2027" t="s">
        <v>175</v>
      </c>
      <c r="Q23" s="2029" t="s">
        <v>176</v>
      </c>
      <c r="R23" s="2031" t="s">
        <v>175</v>
      </c>
      <c r="S23" s="2031" t="s">
        <v>175</v>
      </c>
      <c r="T23" s="2033" t="s">
        <v>47</v>
      </c>
    </row>
    <row r="24" spans="1:23" s="106" customFormat="1" ht="21" customHeight="1" thickBot="1" x14ac:dyDescent="0.25">
      <c r="A24" s="2043"/>
      <c r="B24" s="2044"/>
      <c r="C24" s="399" t="s">
        <v>344</v>
      </c>
      <c r="D24" s="400" t="s">
        <v>345</v>
      </c>
      <c r="E24" s="531" t="s">
        <v>346</v>
      </c>
      <c r="F24" s="2049"/>
      <c r="G24" s="401" t="s">
        <v>153</v>
      </c>
      <c r="H24" s="402" t="s">
        <v>169</v>
      </c>
      <c r="I24" s="401" t="s">
        <v>302</v>
      </c>
      <c r="J24" s="400" t="s">
        <v>303</v>
      </c>
      <c r="K24" s="400" t="s">
        <v>304</v>
      </c>
      <c r="L24" s="402" t="s">
        <v>294</v>
      </c>
      <c r="M24" s="399" t="s">
        <v>168</v>
      </c>
      <c r="N24" s="400" t="s">
        <v>169</v>
      </c>
      <c r="O24" s="403" t="s">
        <v>336</v>
      </c>
      <c r="P24" s="2028"/>
      <c r="Q24" s="2030"/>
      <c r="R24" s="2040"/>
      <c r="S24" s="2032"/>
      <c r="T24" s="2034"/>
    </row>
    <row r="25" spans="1:23" s="107" customFormat="1" ht="21" customHeight="1" thickTop="1" x14ac:dyDescent="0.2">
      <c r="A25" s="404" t="s">
        <v>87</v>
      </c>
      <c r="B25" s="356" t="s">
        <v>159</v>
      </c>
      <c r="C25" s="362">
        <v>1500</v>
      </c>
      <c r="D25" s="360">
        <v>1500</v>
      </c>
      <c r="E25" s="364">
        <v>1500</v>
      </c>
      <c r="F25" s="340">
        <v>1300</v>
      </c>
      <c r="G25" s="359">
        <v>2300</v>
      </c>
      <c r="H25" s="361">
        <v>2300</v>
      </c>
      <c r="I25" s="359">
        <v>2000</v>
      </c>
      <c r="J25" s="360">
        <v>2000</v>
      </c>
      <c r="K25" s="360">
        <v>1900</v>
      </c>
      <c r="L25" s="361">
        <v>2100</v>
      </c>
      <c r="M25" s="362">
        <v>2400</v>
      </c>
      <c r="N25" s="360">
        <v>2200</v>
      </c>
      <c r="O25" s="405">
        <v>2200</v>
      </c>
      <c r="P25" s="406">
        <v>13000</v>
      </c>
      <c r="Q25" s="358">
        <v>400</v>
      </c>
      <c r="R25" s="363">
        <v>15000</v>
      </c>
      <c r="S25" s="358">
        <v>12000</v>
      </c>
      <c r="T25" s="357">
        <v>12000</v>
      </c>
    </row>
    <row r="26" spans="1:23" s="107" customFormat="1" ht="21" customHeight="1" thickBot="1" x14ac:dyDescent="0.25">
      <c r="A26" s="407" t="s">
        <v>88</v>
      </c>
      <c r="B26" s="366" t="s">
        <v>159</v>
      </c>
      <c r="C26" s="346">
        <v>520</v>
      </c>
      <c r="D26" s="367">
        <v>560</v>
      </c>
      <c r="E26" s="347">
        <v>680</v>
      </c>
      <c r="F26" s="351">
        <v>390</v>
      </c>
      <c r="G26" s="350">
        <v>960</v>
      </c>
      <c r="H26" s="351">
        <v>940</v>
      </c>
      <c r="I26" s="350">
        <v>640</v>
      </c>
      <c r="J26" s="367">
        <v>650</v>
      </c>
      <c r="K26" s="367">
        <v>680</v>
      </c>
      <c r="L26" s="351">
        <v>710</v>
      </c>
      <c r="M26" s="346">
        <v>790</v>
      </c>
      <c r="N26" s="367">
        <v>690</v>
      </c>
      <c r="O26" s="408">
        <v>740</v>
      </c>
      <c r="P26" s="409">
        <v>7100</v>
      </c>
      <c r="Q26" s="348">
        <v>170</v>
      </c>
      <c r="R26" s="349">
        <v>6900</v>
      </c>
      <c r="S26" s="348">
        <v>5900</v>
      </c>
      <c r="T26" s="352">
        <v>5300</v>
      </c>
    </row>
    <row r="27" spans="1:23" s="106" customFormat="1" ht="21" customHeight="1" x14ac:dyDescent="0.2">
      <c r="A27" s="355" t="s">
        <v>158</v>
      </c>
      <c r="B27" s="356" t="s">
        <v>324</v>
      </c>
      <c r="C27" s="1669">
        <v>11.02941176470588</v>
      </c>
      <c r="D27" s="1670">
        <v>10.791366906474821</v>
      </c>
      <c r="E27" s="1671">
        <v>10.791366906474821</v>
      </c>
      <c r="F27" s="1672">
        <v>9.7744360902255636</v>
      </c>
      <c r="G27" s="1673">
        <v>10.502283105022832</v>
      </c>
      <c r="H27" s="1674">
        <v>10.407239819004525</v>
      </c>
      <c r="I27" s="1675">
        <v>11.299435028248588</v>
      </c>
      <c r="J27" s="1676">
        <v>10.582010582010582</v>
      </c>
      <c r="K27" s="1676">
        <v>10.382513661202186</v>
      </c>
      <c r="L27" s="1674">
        <v>10.096153846153845</v>
      </c>
      <c r="M27" s="1669">
        <v>11.483253588516748</v>
      </c>
      <c r="N27" s="1670">
        <v>12.5</v>
      </c>
      <c r="O27" s="1677">
        <v>11.891891891891891</v>
      </c>
      <c r="P27" s="1678">
        <v>6.09375</v>
      </c>
      <c r="Q27" s="1679">
        <v>5</v>
      </c>
      <c r="R27" s="1680">
        <v>6.4794816414686833</v>
      </c>
      <c r="S27" s="1679">
        <v>7.1005917159763312</v>
      </c>
      <c r="T27" s="1681">
        <v>6.3829787234042561</v>
      </c>
    </row>
    <row r="28" spans="1:23" s="106" customFormat="1" ht="21" customHeight="1" thickBot="1" x14ac:dyDescent="0.25">
      <c r="A28" s="365" t="s">
        <v>160</v>
      </c>
      <c r="B28" s="366" t="s">
        <v>324</v>
      </c>
      <c r="C28" s="1682">
        <v>3.8235294117647056</v>
      </c>
      <c r="D28" s="1683">
        <v>4.0287769784172669</v>
      </c>
      <c r="E28" s="1684">
        <v>4.8920863309352525</v>
      </c>
      <c r="F28" s="1685">
        <v>2.9323308270676689</v>
      </c>
      <c r="G28" s="1686">
        <v>4.3835616438356162</v>
      </c>
      <c r="H28" s="1685">
        <v>4.253393665158371</v>
      </c>
      <c r="I28" s="1686">
        <v>3.615819209039548</v>
      </c>
      <c r="J28" s="1683">
        <v>3.4391534391534395</v>
      </c>
      <c r="K28" s="1683">
        <v>3.7158469945355188</v>
      </c>
      <c r="L28" s="1685">
        <v>3.4134615384615383</v>
      </c>
      <c r="M28" s="1682">
        <v>3.7799043062200957</v>
      </c>
      <c r="N28" s="1683">
        <v>3.9204545454545459</v>
      </c>
      <c r="O28" s="1687">
        <v>4</v>
      </c>
      <c r="P28" s="1688">
        <v>3.328125</v>
      </c>
      <c r="Q28" s="1656">
        <v>2.125</v>
      </c>
      <c r="R28" s="1663">
        <v>2.9805615550755942</v>
      </c>
      <c r="S28" s="1656">
        <v>3.4911242603550301</v>
      </c>
      <c r="T28" s="1655">
        <v>2.8191489361702127</v>
      </c>
    </row>
    <row r="29" spans="1:23" s="108" customFormat="1" ht="21" customHeight="1" thickBot="1" x14ac:dyDescent="0.25">
      <c r="A29" s="370" t="s">
        <v>162</v>
      </c>
      <c r="B29" s="371" t="s">
        <v>321</v>
      </c>
      <c r="C29" s="377">
        <v>1.36</v>
      </c>
      <c r="D29" s="378">
        <v>1.39</v>
      </c>
      <c r="E29" s="375">
        <v>1.39</v>
      </c>
      <c r="F29" s="376">
        <v>1.33</v>
      </c>
      <c r="G29" s="374">
        <v>2.19</v>
      </c>
      <c r="H29" s="376">
        <v>2.21</v>
      </c>
      <c r="I29" s="410">
        <v>1.77</v>
      </c>
      <c r="J29" s="411">
        <v>1.89</v>
      </c>
      <c r="K29" s="411">
        <v>1.83</v>
      </c>
      <c r="L29" s="412">
        <v>2.08</v>
      </c>
      <c r="M29" s="413">
        <v>2.09</v>
      </c>
      <c r="N29" s="411">
        <v>1.76</v>
      </c>
      <c r="O29" s="414">
        <v>1.85</v>
      </c>
      <c r="P29" s="415">
        <v>21.333333333333332</v>
      </c>
      <c r="Q29" s="373">
        <v>0.8</v>
      </c>
      <c r="R29" s="556">
        <v>23.15</v>
      </c>
      <c r="S29" s="416">
        <v>16.899999999999999</v>
      </c>
      <c r="T29" s="416">
        <v>18.8</v>
      </c>
    </row>
  </sheetData>
  <mergeCells count="48">
    <mergeCell ref="R1:S1"/>
    <mergeCell ref="T1:U1"/>
    <mergeCell ref="A2:B2"/>
    <mergeCell ref="A3:B3"/>
    <mergeCell ref="E3:G3"/>
    <mergeCell ref="H3:J3"/>
    <mergeCell ref="K3:O3"/>
    <mergeCell ref="P3:Q3"/>
    <mergeCell ref="K4:O4"/>
    <mergeCell ref="P4:P5"/>
    <mergeCell ref="Q4:Q5"/>
    <mergeCell ref="A11:B11"/>
    <mergeCell ref="A12:B12"/>
    <mergeCell ref="C12:G12"/>
    <mergeCell ref="I12:K12"/>
    <mergeCell ref="L12:M12"/>
    <mergeCell ref="N12:R12"/>
    <mergeCell ref="A4:B5"/>
    <mergeCell ref="C4:C5"/>
    <mergeCell ref="D4:D5"/>
    <mergeCell ref="E4:G4"/>
    <mergeCell ref="H4:I4"/>
    <mergeCell ref="J4:J5"/>
    <mergeCell ref="S12:U12"/>
    <mergeCell ref="A13:B14"/>
    <mergeCell ref="C13:G13"/>
    <mergeCell ref="H13:H14"/>
    <mergeCell ref="I13:K13"/>
    <mergeCell ref="L13:M13"/>
    <mergeCell ref="N13:R13"/>
    <mergeCell ref="S13:U13"/>
    <mergeCell ref="M23:O23"/>
    <mergeCell ref="A21:D21"/>
    <mergeCell ref="A22:B22"/>
    <mergeCell ref="C22:F22"/>
    <mergeCell ref="G22:H22"/>
    <mergeCell ref="I22:L22"/>
    <mergeCell ref="M22:O22"/>
    <mergeCell ref="A23:B24"/>
    <mergeCell ref="C23:E23"/>
    <mergeCell ref="F23:F24"/>
    <mergeCell ref="G23:H23"/>
    <mergeCell ref="I23:L23"/>
    <mergeCell ref="P23:P24"/>
    <mergeCell ref="Q23:Q24"/>
    <mergeCell ref="R23:R24"/>
    <mergeCell ref="S23:S24"/>
    <mergeCell ref="T23:T24"/>
  </mergeCells>
  <phoneticPr fontId="8"/>
  <pageMargins left="0.74803149606299213" right="0.19685039370078741" top="0.6692913385826772" bottom="0.23622047244094491" header="0.19685039370078741" footer="0.23622047244094491"/>
  <pageSetup paperSize="9" scale="82" orientation="landscape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workbookViewId="0">
      <selection activeCell="F16" sqref="F16"/>
    </sheetView>
  </sheetViews>
  <sheetFormatPr defaultRowHeight="13" x14ac:dyDescent="0.2"/>
  <cols>
    <col min="1" max="1" width="7.453125" customWidth="1"/>
    <col min="3" max="6" width="8" customWidth="1"/>
    <col min="7" max="7" width="7.36328125" customWidth="1"/>
    <col min="8" max="14" width="8" customWidth="1"/>
    <col min="15" max="16" width="8" style="1853" customWidth="1"/>
    <col min="17" max="20" width="8" customWidth="1"/>
    <col min="21" max="21" width="7.90625" customWidth="1"/>
  </cols>
  <sheetData>
    <row r="1" spans="1:23" s="35" customFormat="1" ht="21" customHeight="1" x14ac:dyDescent="0.25">
      <c r="A1" s="1913" t="s">
        <v>730</v>
      </c>
      <c r="B1" s="763"/>
      <c r="C1" s="763"/>
      <c r="D1" s="763"/>
      <c r="E1" s="763"/>
      <c r="F1" s="763"/>
      <c r="G1" s="763"/>
      <c r="H1" s="763"/>
      <c r="I1" s="763"/>
      <c r="J1" s="763"/>
      <c r="K1" s="763"/>
      <c r="L1" s="763"/>
      <c r="M1" s="763"/>
      <c r="N1" s="763"/>
      <c r="O1" s="763"/>
      <c r="P1" s="353"/>
      <c r="R1" s="2093" t="s">
        <v>154</v>
      </c>
      <c r="S1" s="2093"/>
      <c r="T1" s="2094">
        <v>45615</v>
      </c>
      <c r="U1" s="2094"/>
    </row>
    <row r="2" spans="1:23" s="1765" customFormat="1" ht="25.5" customHeight="1" thickBot="1" x14ac:dyDescent="0.25">
      <c r="A2" s="2095" t="s">
        <v>155</v>
      </c>
      <c r="B2" s="2096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  <c r="P2" s="342"/>
      <c r="Q2" s="342"/>
      <c r="R2" s="342"/>
      <c r="S2" s="343"/>
    </row>
    <row r="3" spans="1:23" s="106" customFormat="1" ht="21" customHeight="1" x14ac:dyDescent="0.2">
      <c r="A3" s="2055" t="s">
        <v>38</v>
      </c>
      <c r="B3" s="2056"/>
      <c r="C3" s="1918" t="s">
        <v>115</v>
      </c>
      <c r="D3" s="344" t="s">
        <v>315</v>
      </c>
      <c r="E3" s="2059" t="s">
        <v>147</v>
      </c>
      <c r="F3" s="2038"/>
      <c r="G3" s="2097"/>
      <c r="H3" s="2059" t="s">
        <v>148</v>
      </c>
      <c r="I3" s="2038"/>
      <c r="J3" s="2097"/>
      <c r="K3" s="2151" t="s">
        <v>149</v>
      </c>
      <c r="L3" s="2152"/>
      <c r="M3" s="2152"/>
      <c r="N3" s="2152"/>
      <c r="O3" s="2153"/>
      <c r="P3" s="2059" t="s">
        <v>150</v>
      </c>
      <c r="Q3" s="2097"/>
      <c r="R3" s="1825"/>
      <c r="S3" s="354"/>
      <c r="T3" s="354"/>
    </row>
    <row r="4" spans="1:23" s="106" customFormat="1" ht="21" customHeight="1" x14ac:dyDescent="0.2">
      <c r="A4" s="2063" t="s">
        <v>116</v>
      </c>
      <c r="B4" s="2064"/>
      <c r="C4" s="2074" t="s">
        <v>156</v>
      </c>
      <c r="D4" s="2029" t="s">
        <v>156</v>
      </c>
      <c r="E4" s="2035" t="s">
        <v>156</v>
      </c>
      <c r="F4" s="2036"/>
      <c r="G4" s="2037"/>
      <c r="H4" s="2035" t="s">
        <v>156</v>
      </c>
      <c r="I4" s="2076"/>
      <c r="J4" s="2077" t="s">
        <v>157</v>
      </c>
      <c r="K4" s="2050" t="s">
        <v>156</v>
      </c>
      <c r="L4" s="2053"/>
      <c r="M4" s="2053"/>
      <c r="N4" s="2053"/>
      <c r="O4" s="2144"/>
      <c r="P4" s="2145" t="s">
        <v>156</v>
      </c>
      <c r="Q4" s="2147" t="s">
        <v>693</v>
      </c>
      <c r="R4" s="1611"/>
      <c r="S4" s="354"/>
      <c r="T4" s="354"/>
    </row>
    <row r="5" spans="1:23" s="106" customFormat="1" ht="21" customHeight="1" thickBot="1" x14ac:dyDescent="0.25">
      <c r="A5" s="2043"/>
      <c r="B5" s="2044"/>
      <c r="C5" s="2075"/>
      <c r="D5" s="2030"/>
      <c r="E5" s="532" t="s">
        <v>316</v>
      </c>
      <c r="F5" s="533" t="s">
        <v>317</v>
      </c>
      <c r="G5" s="534" t="s">
        <v>318</v>
      </c>
      <c r="H5" s="532" t="s">
        <v>319</v>
      </c>
      <c r="I5" s="533" t="s">
        <v>320</v>
      </c>
      <c r="J5" s="2078"/>
      <c r="K5" s="536" t="s">
        <v>728</v>
      </c>
      <c r="L5" s="536" t="s">
        <v>727</v>
      </c>
      <c r="M5" s="533" t="s">
        <v>319</v>
      </c>
      <c r="N5" s="536" t="s">
        <v>320</v>
      </c>
      <c r="O5" s="534" t="s">
        <v>318</v>
      </c>
      <c r="P5" s="2146"/>
      <c r="Q5" s="2148"/>
      <c r="R5" s="1916"/>
      <c r="S5" s="354"/>
      <c r="T5" s="354"/>
    </row>
    <row r="6" spans="1:23" s="106" customFormat="1" ht="21" customHeight="1" thickTop="1" x14ac:dyDescent="0.2">
      <c r="A6" s="355" t="s">
        <v>158</v>
      </c>
      <c r="B6" s="356" t="s">
        <v>159</v>
      </c>
      <c r="C6" s="357">
        <v>1100</v>
      </c>
      <c r="D6" s="358">
        <v>470</v>
      </c>
      <c r="E6" s="359">
        <v>920</v>
      </c>
      <c r="F6" s="360">
        <v>1200</v>
      </c>
      <c r="G6" s="361">
        <v>1200</v>
      </c>
      <c r="H6" s="362">
        <v>870</v>
      </c>
      <c r="I6" s="360">
        <v>600</v>
      </c>
      <c r="J6" s="361">
        <v>400</v>
      </c>
      <c r="K6" s="363">
        <v>850</v>
      </c>
      <c r="L6" s="363">
        <v>890</v>
      </c>
      <c r="M6" s="360">
        <v>1300</v>
      </c>
      <c r="N6" s="363">
        <v>1400</v>
      </c>
      <c r="O6" s="361">
        <v>1100</v>
      </c>
      <c r="P6" s="731">
        <v>660</v>
      </c>
      <c r="Q6" s="361">
        <v>2600</v>
      </c>
      <c r="R6" s="1826"/>
    </row>
    <row r="7" spans="1:23" s="106" customFormat="1" ht="21" customHeight="1" thickBot="1" x14ac:dyDescent="0.25">
      <c r="A7" s="365" t="s">
        <v>160</v>
      </c>
      <c r="B7" s="366" t="s">
        <v>159</v>
      </c>
      <c r="C7" s="352">
        <v>250</v>
      </c>
      <c r="D7" s="348">
        <v>87</v>
      </c>
      <c r="E7" s="350">
        <v>160</v>
      </c>
      <c r="F7" s="367">
        <v>210</v>
      </c>
      <c r="G7" s="351">
        <v>220</v>
      </c>
      <c r="H7" s="346">
        <v>190</v>
      </c>
      <c r="I7" s="367">
        <v>120</v>
      </c>
      <c r="J7" s="351">
        <v>59</v>
      </c>
      <c r="K7" s="349">
        <v>160</v>
      </c>
      <c r="L7" s="349">
        <v>170</v>
      </c>
      <c r="M7" s="367">
        <v>240</v>
      </c>
      <c r="N7" s="349">
        <v>270</v>
      </c>
      <c r="O7" s="351">
        <v>180</v>
      </c>
      <c r="P7" s="732">
        <v>160</v>
      </c>
      <c r="Q7" s="351">
        <v>820</v>
      </c>
      <c r="R7" s="1826"/>
      <c r="S7" s="354"/>
      <c r="T7" s="354"/>
    </row>
    <row r="8" spans="1:23" s="106" customFormat="1" ht="21" customHeight="1" x14ac:dyDescent="0.2">
      <c r="A8" s="368" t="s">
        <v>87</v>
      </c>
      <c r="B8" s="369" t="s">
        <v>161</v>
      </c>
      <c r="C8" s="1645">
        <v>4.5643153526970952</v>
      </c>
      <c r="D8" s="1646">
        <v>2.5</v>
      </c>
      <c r="E8" s="1647">
        <v>4.3601895734597163</v>
      </c>
      <c r="F8" s="1648">
        <v>3.1413612565445024</v>
      </c>
      <c r="G8" s="1649">
        <v>4.2105263157894735</v>
      </c>
      <c r="H8" s="1650">
        <v>3.4661354581673312</v>
      </c>
      <c r="I8" s="1651">
        <v>3.8461538461538458</v>
      </c>
      <c r="J8" s="1649">
        <v>6.4516129032258061</v>
      </c>
      <c r="K8" s="1652">
        <v>3.5416666666666665</v>
      </c>
      <c r="L8" s="1652">
        <v>3.5317460317460316</v>
      </c>
      <c r="M8" s="1653">
        <v>5.5084745762711869</v>
      </c>
      <c r="N8" s="1653">
        <v>6.5420560747663545</v>
      </c>
      <c r="O8" s="1649">
        <v>4.9549549549549541</v>
      </c>
      <c r="P8" s="1654">
        <v>4.6808510638297873</v>
      </c>
      <c r="Q8" s="1649">
        <v>6.117647058823529</v>
      </c>
      <c r="R8" s="1827"/>
      <c r="S8" s="354"/>
      <c r="T8" s="354"/>
    </row>
    <row r="9" spans="1:23" s="106" customFormat="1" ht="21" customHeight="1" thickBot="1" x14ac:dyDescent="0.25">
      <c r="A9" s="365" t="s">
        <v>88</v>
      </c>
      <c r="B9" s="366" t="s">
        <v>89</v>
      </c>
      <c r="C9" s="1655">
        <v>1.0373443983402488</v>
      </c>
      <c r="D9" s="1656">
        <v>0.46276595744680854</v>
      </c>
      <c r="E9" s="1657">
        <v>0.7582938388625593</v>
      </c>
      <c r="F9" s="1658">
        <v>0.54973821989528804</v>
      </c>
      <c r="G9" s="1659">
        <v>0.77192982456140347</v>
      </c>
      <c r="H9" s="1660">
        <v>0.75697211155378497</v>
      </c>
      <c r="I9" s="1661">
        <v>0.76923076923076916</v>
      </c>
      <c r="J9" s="1659">
        <v>0.95161290322580638</v>
      </c>
      <c r="K9" s="1662">
        <v>0.66666666666666674</v>
      </c>
      <c r="L9" s="1662">
        <v>0.67460317460317454</v>
      </c>
      <c r="M9" s="1663">
        <v>1.0169491525423728</v>
      </c>
      <c r="N9" s="1663">
        <v>1.261682242990654</v>
      </c>
      <c r="O9" s="1659">
        <v>0.81081081081081086</v>
      </c>
      <c r="P9" s="1664">
        <v>1.1347517730496455</v>
      </c>
      <c r="Q9" s="1659">
        <v>1.9294117647058822</v>
      </c>
      <c r="R9" s="1827"/>
      <c r="S9" s="354"/>
      <c r="T9" s="354"/>
    </row>
    <row r="10" spans="1:23" s="106" customFormat="1" ht="21" customHeight="1" thickBot="1" x14ac:dyDescent="0.25">
      <c r="A10" s="370" t="s">
        <v>162</v>
      </c>
      <c r="B10" s="371" t="s">
        <v>321</v>
      </c>
      <c r="C10" s="372">
        <v>2.41</v>
      </c>
      <c r="D10" s="373">
        <v>1.88</v>
      </c>
      <c r="E10" s="374">
        <v>2.11</v>
      </c>
      <c r="F10" s="375">
        <v>3.82</v>
      </c>
      <c r="G10" s="376">
        <v>2.85</v>
      </c>
      <c r="H10" s="377">
        <v>2.5099999999999998</v>
      </c>
      <c r="I10" s="378">
        <v>1.56</v>
      </c>
      <c r="J10" s="376">
        <v>0.62</v>
      </c>
      <c r="K10" s="730">
        <v>2.4</v>
      </c>
      <c r="L10" s="730">
        <v>2.52</v>
      </c>
      <c r="M10" s="733">
        <v>2.36</v>
      </c>
      <c r="N10" s="378">
        <v>2.14</v>
      </c>
      <c r="O10" s="372">
        <v>2.2200000000000002</v>
      </c>
      <c r="P10" s="379">
        <v>1.41</v>
      </c>
      <c r="Q10" s="376">
        <v>4.25</v>
      </c>
      <c r="R10" s="1828"/>
      <c r="S10" s="354"/>
      <c r="T10" s="354"/>
    </row>
    <row r="11" spans="1:23" s="108" customFormat="1" ht="25.5" customHeight="1" thickBot="1" x14ac:dyDescent="0.25">
      <c r="A11" s="2149" t="s">
        <v>163</v>
      </c>
      <c r="B11" s="2150"/>
      <c r="C11" s="380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1"/>
      <c r="Q11" s="381"/>
      <c r="R11" s="381"/>
      <c r="S11" s="159"/>
      <c r="T11" s="354"/>
    </row>
    <row r="12" spans="1:23" s="106" customFormat="1" ht="21" customHeight="1" x14ac:dyDescent="0.2">
      <c r="A12" s="2086" t="s">
        <v>38</v>
      </c>
      <c r="B12" s="2087"/>
      <c r="C12" s="2082" t="s">
        <v>115</v>
      </c>
      <c r="D12" s="2080"/>
      <c r="E12" s="2080"/>
      <c r="F12" s="2080"/>
      <c r="G12" s="2081"/>
      <c r="H12" s="382" t="s">
        <v>315</v>
      </c>
      <c r="I12" s="2088" t="s">
        <v>147</v>
      </c>
      <c r="J12" s="2089"/>
      <c r="K12" s="2089"/>
      <c r="L12" s="2068" t="s">
        <v>148</v>
      </c>
      <c r="M12" s="2090"/>
      <c r="N12" s="2079" t="s">
        <v>149</v>
      </c>
      <c r="O12" s="2080"/>
      <c r="P12" s="2080"/>
      <c r="Q12" s="2080"/>
      <c r="R12" s="2081"/>
      <c r="S12" s="2068" t="s">
        <v>150</v>
      </c>
      <c r="T12" s="2069"/>
      <c r="U12" s="2070"/>
      <c r="V12" s="354"/>
      <c r="W12" s="354"/>
    </row>
    <row r="13" spans="1:23" s="106" customFormat="1" ht="21" customHeight="1" x14ac:dyDescent="0.2">
      <c r="A13" s="2063" t="s">
        <v>116</v>
      </c>
      <c r="B13" s="2064"/>
      <c r="C13" s="2065" t="s">
        <v>164</v>
      </c>
      <c r="D13" s="2066"/>
      <c r="E13" s="2066"/>
      <c r="F13" s="2066"/>
      <c r="G13" s="2067"/>
      <c r="H13" s="2029" t="s">
        <v>164</v>
      </c>
      <c r="I13" s="2035" t="s">
        <v>164</v>
      </c>
      <c r="J13" s="2036"/>
      <c r="K13" s="2037"/>
      <c r="L13" s="2035" t="s">
        <v>164</v>
      </c>
      <c r="M13" s="2037"/>
      <c r="N13" s="2050" t="s">
        <v>164</v>
      </c>
      <c r="O13" s="2053"/>
      <c r="P13" s="2053"/>
      <c r="Q13" s="2053"/>
      <c r="R13" s="2144"/>
      <c r="S13" s="2035" t="s">
        <v>164</v>
      </c>
      <c r="T13" s="2036"/>
      <c r="U13" s="2037"/>
      <c r="V13" s="354"/>
      <c r="W13" s="354"/>
    </row>
    <row r="14" spans="1:23" s="106" customFormat="1" ht="21" customHeight="1" thickBot="1" x14ac:dyDescent="0.25">
      <c r="A14" s="2043"/>
      <c r="B14" s="2044"/>
      <c r="C14" s="530" t="s">
        <v>152</v>
      </c>
      <c r="D14" s="400" t="s">
        <v>665</v>
      </c>
      <c r="E14" s="400" t="s">
        <v>666</v>
      </c>
      <c r="F14" s="531" t="s">
        <v>334</v>
      </c>
      <c r="G14" s="402" t="s">
        <v>335</v>
      </c>
      <c r="H14" s="2030"/>
      <c r="I14" s="532" t="s">
        <v>165</v>
      </c>
      <c r="J14" s="533" t="s">
        <v>166</v>
      </c>
      <c r="K14" s="534" t="s">
        <v>167</v>
      </c>
      <c r="L14" s="532" t="s">
        <v>168</v>
      </c>
      <c r="M14" s="534" t="s">
        <v>169</v>
      </c>
      <c r="N14" s="536" t="s">
        <v>728</v>
      </c>
      <c r="O14" s="536" t="s">
        <v>727</v>
      </c>
      <c r="P14" s="536" t="s">
        <v>168</v>
      </c>
      <c r="Q14" s="536" t="s">
        <v>169</v>
      </c>
      <c r="R14" s="534" t="s">
        <v>167</v>
      </c>
      <c r="S14" s="532" t="s">
        <v>170</v>
      </c>
      <c r="T14" s="533" t="s">
        <v>171</v>
      </c>
      <c r="U14" s="534" t="s">
        <v>172</v>
      </c>
      <c r="V14" s="354"/>
      <c r="W14" s="354"/>
    </row>
    <row r="15" spans="1:23" s="106" customFormat="1" ht="21" customHeight="1" thickTop="1" x14ac:dyDescent="0.2">
      <c r="A15" s="355" t="s">
        <v>158</v>
      </c>
      <c r="B15" s="356" t="s">
        <v>159</v>
      </c>
      <c r="C15" s="362">
        <v>400</v>
      </c>
      <c r="D15" s="360">
        <v>440</v>
      </c>
      <c r="E15" s="360">
        <v>430</v>
      </c>
      <c r="F15" s="363">
        <v>420</v>
      </c>
      <c r="G15" s="361">
        <v>350</v>
      </c>
      <c r="H15" s="358">
        <v>520</v>
      </c>
      <c r="I15" s="362">
        <v>600</v>
      </c>
      <c r="J15" s="360">
        <v>650</v>
      </c>
      <c r="K15" s="363">
        <v>560</v>
      </c>
      <c r="L15" s="359">
        <v>370</v>
      </c>
      <c r="M15" s="361">
        <v>310</v>
      </c>
      <c r="N15" s="363">
        <v>780</v>
      </c>
      <c r="O15" s="363">
        <v>790</v>
      </c>
      <c r="P15" s="363">
        <v>470</v>
      </c>
      <c r="Q15" s="363">
        <v>420</v>
      </c>
      <c r="R15" s="361">
        <v>360</v>
      </c>
      <c r="S15" s="383">
        <v>400</v>
      </c>
      <c r="T15" s="384">
        <v>400</v>
      </c>
      <c r="U15" s="385">
        <v>440</v>
      </c>
      <c r="V15" s="354"/>
      <c r="W15" s="354"/>
    </row>
    <row r="16" spans="1:23" s="106" customFormat="1" ht="21" customHeight="1" thickBot="1" x14ac:dyDescent="0.25">
      <c r="A16" s="365" t="s">
        <v>160</v>
      </c>
      <c r="B16" s="366" t="s">
        <v>159</v>
      </c>
      <c r="C16" s="386">
        <v>170</v>
      </c>
      <c r="D16" s="346">
        <v>200</v>
      </c>
      <c r="E16" s="346">
        <v>190</v>
      </c>
      <c r="F16" s="349">
        <v>190</v>
      </c>
      <c r="G16" s="351">
        <v>160</v>
      </c>
      <c r="H16" s="348">
        <v>210</v>
      </c>
      <c r="I16" s="346">
        <v>190</v>
      </c>
      <c r="J16" s="367">
        <v>260</v>
      </c>
      <c r="K16" s="349">
        <v>210</v>
      </c>
      <c r="L16" s="350">
        <v>160</v>
      </c>
      <c r="M16" s="351">
        <v>120</v>
      </c>
      <c r="N16" s="363">
        <v>370</v>
      </c>
      <c r="O16" s="363">
        <v>360</v>
      </c>
      <c r="P16" s="349">
        <v>86</v>
      </c>
      <c r="Q16" s="349">
        <v>210</v>
      </c>
      <c r="R16" s="351">
        <v>91</v>
      </c>
      <c r="S16" s="387">
        <v>140</v>
      </c>
      <c r="T16" s="388">
        <v>180</v>
      </c>
      <c r="U16" s="389">
        <v>200</v>
      </c>
      <c r="V16" s="354"/>
      <c r="W16" s="354"/>
    </row>
    <row r="17" spans="1:23" s="106" customFormat="1" ht="21" customHeight="1" x14ac:dyDescent="0.2">
      <c r="A17" s="368" t="s">
        <v>731</v>
      </c>
      <c r="B17" s="369" t="s">
        <v>89</v>
      </c>
      <c r="C17" s="1665">
        <v>8.4388185654008439</v>
      </c>
      <c r="D17" s="1650">
        <v>8.5603112840466924</v>
      </c>
      <c r="E17" s="1650">
        <v>8.3333333333333321</v>
      </c>
      <c r="F17" s="1653">
        <v>8.0769230769230766</v>
      </c>
      <c r="G17" s="1649">
        <v>7.9908675799086755</v>
      </c>
      <c r="H17" s="1646">
        <v>7.6358296622613802</v>
      </c>
      <c r="I17" s="1650">
        <v>8.8365243004418268</v>
      </c>
      <c r="J17" s="1651">
        <v>8.8195386702849383</v>
      </c>
      <c r="K17" s="1653">
        <v>7.8431372549019605</v>
      </c>
      <c r="L17" s="1647">
        <v>8.2039911308204001</v>
      </c>
      <c r="M17" s="1649">
        <v>8.6592178770949726</v>
      </c>
      <c r="N17" s="1653">
        <v>7.5435203094777563</v>
      </c>
      <c r="O17" s="1653">
        <v>7.5961538461538458</v>
      </c>
      <c r="P17" s="1653">
        <v>9.1439688715953302</v>
      </c>
      <c r="Q17" s="1653">
        <v>9.0322580645161281</v>
      </c>
      <c r="R17" s="1649">
        <v>9.0909090909090917</v>
      </c>
      <c r="S17" s="1647">
        <v>9.0702947845804989</v>
      </c>
      <c r="T17" s="1651">
        <v>8.6580086580086579</v>
      </c>
      <c r="U17" s="1666">
        <v>8.3650190114068437</v>
      </c>
      <c r="V17" s="354"/>
      <c r="W17" s="354"/>
    </row>
    <row r="18" spans="1:23" s="106" customFormat="1" ht="21" customHeight="1" thickBot="1" x14ac:dyDescent="0.25">
      <c r="A18" s="365" t="s">
        <v>732</v>
      </c>
      <c r="B18" s="366" t="s">
        <v>89</v>
      </c>
      <c r="C18" s="1667">
        <v>3.5864978902953584</v>
      </c>
      <c r="D18" s="1660">
        <v>3.8910505836575875</v>
      </c>
      <c r="E18" s="1660">
        <v>3.6821705426356592</v>
      </c>
      <c r="F18" s="1663">
        <v>3.6538461538461542</v>
      </c>
      <c r="G18" s="1659">
        <v>3.6529680365296802</v>
      </c>
      <c r="H18" s="1656">
        <v>3.0837004405286343</v>
      </c>
      <c r="I18" s="1660">
        <v>2.7982326951399119</v>
      </c>
      <c r="J18" s="1661">
        <v>3.5278154681139755</v>
      </c>
      <c r="K18" s="1663">
        <v>2.9411764705882351</v>
      </c>
      <c r="L18" s="1657">
        <v>3.5476718403547673</v>
      </c>
      <c r="M18" s="1659">
        <v>3.3519553072625698</v>
      </c>
      <c r="N18" s="1663">
        <v>3.5783365570599615</v>
      </c>
      <c r="O18" s="1663">
        <v>3.4615384615384617</v>
      </c>
      <c r="P18" s="1663">
        <v>1.6731517509727627</v>
      </c>
      <c r="Q18" s="1663">
        <v>4.5161290322580641</v>
      </c>
      <c r="R18" s="1659">
        <v>2.297979797979798</v>
      </c>
      <c r="S18" s="1657">
        <v>3.1746031746031744</v>
      </c>
      <c r="T18" s="1661">
        <v>3.8961038961038961</v>
      </c>
      <c r="U18" s="1668">
        <v>3.8022813688212929</v>
      </c>
      <c r="V18" s="354"/>
      <c r="W18" s="354"/>
    </row>
    <row r="19" spans="1:23" s="108" customFormat="1" ht="21" customHeight="1" thickBot="1" x14ac:dyDescent="0.25">
      <c r="A19" s="390" t="s">
        <v>733</v>
      </c>
      <c r="B19" s="391" t="s">
        <v>322</v>
      </c>
      <c r="C19" s="392">
        <v>4740</v>
      </c>
      <c r="D19" s="393">
        <v>5140</v>
      </c>
      <c r="E19" s="393">
        <v>5160</v>
      </c>
      <c r="F19" s="394">
        <v>5200</v>
      </c>
      <c r="G19" s="397">
        <v>4380</v>
      </c>
      <c r="H19" s="395">
        <v>6810</v>
      </c>
      <c r="I19" s="392">
        <v>6790</v>
      </c>
      <c r="J19" s="393">
        <v>7370</v>
      </c>
      <c r="K19" s="394">
        <v>7140</v>
      </c>
      <c r="L19" s="396">
        <v>4510</v>
      </c>
      <c r="M19" s="397">
        <v>3580</v>
      </c>
      <c r="N19" s="394">
        <v>10340</v>
      </c>
      <c r="O19" s="394">
        <v>10400</v>
      </c>
      <c r="P19" s="393">
        <v>5140</v>
      </c>
      <c r="Q19" s="393">
        <v>4650</v>
      </c>
      <c r="R19" s="397">
        <v>3960</v>
      </c>
      <c r="S19" s="396">
        <v>4410</v>
      </c>
      <c r="T19" s="393">
        <v>4620</v>
      </c>
      <c r="U19" s="397">
        <v>5260</v>
      </c>
      <c r="V19" s="354"/>
      <c r="W19" s="354"/>
    </row>
    <row r="20" spans="1:23" s="108" customFormat="1" ht="21" customHeight="1" x14ac:dyDescent="0.2">
      <c r="A20" s="1923" t="s">
        <v>734</v>
      </c>
      <c r="B20" s="1920"/>
      <c r="C20" s="1922"/>
      <c r="D20" s="1922"/>
      <c r="E20" s="1921"/>
      <c r="F20" s="1921"/>
      <c r="G20" s="1921"/>
      <c r="H20" s="1921"/>
      <c r="I20" s="1921"/>
      <c r="J20" s="1921"/>
      <c r="K20" s="1921"/>
      <c r="L20" s="1921"/>
      <c r="M20" s="1921"/>
      <c r="N20" s="1921"/>
      <c r="O20" s="1921"/>
      <c r="P20" s="1921"/>
      <c r="Q20" s="1921"/>
      <c r="R20" s="1921"/>
      <c r="S20" s="1921"/>
      <c r="T20" s="1921"/>
      <c r="U20" s="1921"/>
      <c r="V20" s="354"/>
      <c r="W20" s="354"/>
    </row>
    <row r="21" spans="1:23" s="108" customFormat="1" ht="25.5" customHeight="1" thickBot="1" x14ac:dyDescent="0.25">
      <c r="A21" s="2143" t="s">
        <v>173</v>
      </c>
      <c r="B21" s="2143"/>
      <c r="C21" s="2143"/>
      <c r="D21" s="2143"/>
      <c r="E21" s="380"/>
      <c r="F21" s="380"/>
      <c r="G21" s="380"/>
      <c r="H21" s="380"/>
      <c r="I21" s="380"/>
      <c r="J21" s="381"/>
      <c r="K21" s="381"/>
      <c r="L21" s="381"/>
      <c r="M21" s="381"/>
      <c r="N21" s="381"/>
      <c r="O21" s="381"/>
      <c r="P21" s="381"/>
      <c r="Q21" s="381"/>
      <c r="R21" s="381"/>
      <c r="S21" s="159"/>
      <c r="T21" s="354"/>
    </row>
    <row r="22" spans="1:23" s="106" customFormat="1" ht="21" customHeight="1" x14ac:dyDescent="0.2">
      <c r="A22" s="2055" t="s">
        <v>38</v>
      </c>
      <c r="B22" s="2056"/>
      <c r="C22" s="2057" t="s">
        <v>115</v>
      </c>
      <c r="D22" s="2038"/>
      <c r="E22" s="2058"/>
      <c r="F22" s="2016"/>
      <c r="G22" s="2059" t="s">
        <v>148</v>
      </c>
      <c r="H22" s="2060"/>
      <c r="I22" s="2059" t="s">
        <v>149</v>
      </c>
      <c r="J22" s="2061"/>
      <c r="K22" s="2061"/>
      <c r="L22" s="2062"/>
      <c r="M22" s="2038" t="s">
        <v>150</v>
      </c>
      <c r="N22" s="2038"/>
      <c r="O22" s="2038"/>
      <c r="P22" s="398" t="s">
        <v>115</v>
      </c>
      <c r="Q22" s="344" t="s">
        <v>315</v>
      </c>
      <c r="R22" s="1917" t="s">
        <v>148</v>
      </c>
      <c r="S22" s="345" t="s">
        <v>149</v>
      </c>
      <c r="T22" s="1919" t="s">
        <v>150</v>
      </c>
    </row>
    <row r="23" spans="1:23" s="106" customFormat="1" ht="21" customHeight="1" x14ac:dyDescent="0.2">
      <c r="A23" s="2041" t="s">
        <v>116</v>
      </c>
      <c r="B23" s="2042"/>
      <c r="C23" s="2045" t="s">
        <v>174</v>
      </c>
      <c r="D23" s="2046"/>
      <c r="E23" s="2047"/>
      <c r="F23" s="2048" t="s">
        <v>350</v>
      </c>
      <c r="G23" s="2050" t="s">
        <v>174</v>
      </c>
      <c r="H23" s="2026"/>
      <c r="I23" s="2035" t="s">
        <v>174</v>
      </c>
      <c r="J23" s="2051"/>
      <c r="K23" s="2051"/>
      <c r="L23" s="2052"/>
      <c r="M23" s="2053" t="s">
        <v>174</v>
      </c>
      <c r="N23" s="2053"/>
      <c r="O23" s="2053"/>
      <c r="P23" s="2027" t="s">
        <v>175</v>
      </c>
      <c r="Q23" s="2029" t="s">
        <v>176</v>
      </c>
      <c r="R23" s="2031" t="s">
        <v>175</v>
      </c>
      <c r="S23" s="2031" t="s">
        <v>175</v>
      </c>
      <c r="T23" s="2033" t="s">
        <v>47</v>
      </c>
    </row>
    <row r="24" spans="1:23" s="106" customFormat="1" ht="21" customHeight="1" thickBot="1" x14ac:dyDescent="0.25">
      <c r="A24" s="2043"/>
      <c r="B24" s="2044"/>
      <c r="C24" s="399" t="s">
        <v>344</v>
      </c>
      <c r="D24" s="400" t="s">
        <v>345</v>
      </c>
      <c r="E24" s="531" t="s">
        <v>346</v>
      </c>
      <c r="F24" s="2049"/>
      <c r="G24" s="401" t="s">
        <v>153</v>
      </c>
      <c r="H24" s="402" t="s">
        <v>169</v>
      </c>
      <c r="I24" s="401" t="s">
        <v>302</v>
      </c>
      <c r="J24" s="400" t="s">
        <v>303</v>
      </c>
      <c r="K24" s="400" t="s">
        <v>304</v>
      </c>
      <c r="L24" s="402" t="s">
        <v>294</v>
      </c>
      <c r="M24" s="399" t="s">
        <v>168</v>
      </c>
      <c r="N24" s="400" t="s">
        <v>169</v>
      </c>
      <c r="O24" s="403" t="s">
        <v>336</v>
      </c>
      <c r="P24" s="2028"/>
      <c r="Q24" s="2030"/>
      <c r="R24" s="2040"/>
      <c r="S24" s="2032"/>
      <c r="T24" s="2034"/>
    </row>
    <row r="25" spans="1:23" s="107" customFormat="1" ht="21" customHeight="1" thickTop="1" x14ac:dyDescent="0.2">
      <c r="A25" s="404" t="s">
        <v>87</v>
      </c>
      <c r="B25" s="356" t="s">
        <v>159</v>
      </c>
      <c r="C25" s="362">
        <v>1600</v>
      </c>
      <c r="D25" s="360">
        <v>1600</v>
      </c>
      <c r="E25" s="364">
        <v>1600</v>
      </c>
      <c r="F25" s="340">
        <v>1500</v>
      </c>
      <c r="G25" s="359">
        <v>2400</v>
      </c>
      <c r="H25" s="361">
        <v>2400</v>
      </c>
      <c r="I25" s="359">
        <v>2200</v>
      </c>
      <c r="J25" s="360">
        <v>2400</v>
      </c>
      <c r="K25" s="360">
        <v>2300</v>
      </c>
      <c r="L25" s="361">
        <v>2500</v>
      </c>
      <c r="M25" s="362">
        <v>2400</v>
      </c>
      <c r="N25" s="360">
        <v>2300</v>
      </c>
      <c r="O25" s="405">
        <v>2400</v>
      </c>
      <c r="P25" s="406">
        <v>12000</v>
      </c>
      <c r="Q25" s="358">
        <v>430</v>
      </c>
      <c r="R25" s="363">
        <v>14000</v>
      </c>
      <c r="S25" s="358">
        <v>13000</v>
      </c>
      <c r="T25" s="357">
        <v>13000</v>
      </c>
    </row>
    <row r="26" spans="1:23" s="107" customFormat="1" ht="21" customHeight="1" thickBot="1" x14ac:dyDescent="0.25">
      <c r="A26" s="407" t="s">
        <v>88</v>
      </c>
      <c r="B26" s="366" t="s">
        <v>159</v>
      </c>
      <c r="C26" s="346">
        <v>590</v>
      </c>
      <c r="D26" s="367">
        <v>630</v>
      </c>
      <c r="E26" s="347">
        <v>640</v>
      </c>
      <c r="F26" s="351">
        <v>410</v>
      </c>
      <c r="G26" s="350">
        <v>890</v>
      </c>
      <c r="H26" s="351">
        <v>910</v>
      </c>
      <c r="I26" s="350">
        <v>640</v>
      </c>
      <c r="J26" s="367">
        <v>730</v>
      </c>
      <c r="K26" s="367">
        <v>700</v>
      </c>
      <c r="L26" s="351">
        <v>750</v>
      </c>
      <c r="M26" s="346">
        <v>780</v>
      </c>
      <c r="N26" s="367">
        <v>680</v>
      </c>
      <c r="O26" s="408">
        <v>700</v>
      </c>
      <c r="P26" s="409">
        <v>6600</v>
      </c>
      <c r="Q26" s="348">
        <v>160</v>
      </c>
      <c r="R26" s="349">
        <v>7200</v>
      </c>
      <c r="S26" s="348">
        <v>6400</v>
      </c>
      <c r="T26" s="352">
        <v>4800</v>
      </c>
    </row>
    <row r="27" spans="1:23" s="106" customFormat="1" ht="21" customHeight="1" x14ac:dyDescent="0.2">
      <c r="A27" s="355" t="s">
        <v>158</v>
      </c>
      <c r="B27" s="356" t="s">
        <v>324</v>
      </c>
      <c r="C27" s="1669">
        <v>10.666666666666668</v>
      </c>
      <c r="D27" s="1670">
        <v>10.38961038961039</v>
      </c>
      <c r="E27" s="1671">
        <v>10.256410256410255</v>
      </c>
      <c r="F27" s="1672">
        <v>10.344827586206899</v>
      </c>
      <c r="G27" s="1673">
        <v>10.95890410958904</v>
      </c>
      <c r="H27" s="1674">
        <v>10.859728506787331</v>
      </c>
      <c r="I27" s="1675">
        <v>12.087912087912086</v>
      </c>
      <c r="J27" s="1676">
        <v>12.060301507537687</v>
      </c>
      <c r="K27" s="1676">
        <v>11.917098445595855</v>
      </c>
      <c r="L27" s="1674">
        <v>11.627906976744185</v>
      </c>
      <c r="M27" s="1669">
        <v>11.538461538461538</v>
      </c>
      <c r="N27" s="1670">
        <v>12.994350282485875</v>
      </c>
      <c r="O27" s="1677">
        <v>12.371134020618555</v>
      </c>
      <c r="P27" s="1678">
        <v>5.9553349875930532</v>
      </c>
      <c r="Q27" s="1679">
        <v>5.0588235294117645</v>
      </c>
      <c r="R27" s="1680">
        <v>6.3926940639269416</v>
      </c>
      <c r="S27" s="1679">
        <v>6.6157760814249373</v>
      </c>
      <c r="T27" s="1681">
        <v>6.8421052631578956</v>
      </c>
    </row>
    <row r="28" spans="1:23" s="106" customFormat="1" ht="21" customHeight="1" thickBot="1" x14ac:dyDescent="0.25">
      <c r="A28" s="365" t="s">
        <v>160</v>
      </c>
      <c r="B28" s="366" t="s">
        <v>324</v>
      </c>
      <c r="C28" s="1682">
        <v>3.9333333333333331</v>
      </c>
      <c r="D28" s="1683">
        <v>4.0909090909090908</v>
      </c>
      <c r="E28" s="1684">
        <v>4.1025641025641022</v>
      </c>
      <c r="F28" s="1685">
        <v>2.8275862068965516</v>
      </c>
      <c r="G28" s="1686">
        <v>4.06392694063927</v>
      </c>
      <c r="H28" s="1685">
        <v>4.117647058823529</v>
      </c>
      <c r="I28" s="1686">
        <v>3.5164835164835164</v>
      </c>
      <c r="J28" s="1683">
        <v>3.6683417085427132</v>
      </c>
      <c r="K28" s="1683">
        <v>3.6269430051813476</v>
      </c>
      <c r="L28" s="1685">
        <v>3.4883720930232567</v>
      </c>
      <c r="M28" s="1682">
        <v>3.75</v>
      </c>
      <c r="N28" s="1683">
        <v>3.8418079096045199</v>
      </c>
      <c r="O28" s="1687">
        <v>3.608247422680412</v>
      </c>
      <c r="P28" s="1688">
        <v>3.2754342431761794</v>
      </c>
      <c r="Q28" s="1656">
        <v>1.8823529411764708</v>
      </c>
      <c r="R28" s="1663">
        <v>3.2876712328767126</v>
      </c>
      <c r="S28" s="1656">
        <v>3.2569974554707377</v>
      </c>
      <c r="T28" s="1655">
        <v>2.5263157894736841</v>
      </c>
    </row>
    <row r="29" spans="1:23" s="108" customFormat="1" ht="21" customHeight="1" thickBot="1" x14ac:dyDescent="0.25">
      <c r="A29" s="370" t="s">
        <v>162</v>
      </c>
      <c r="B29" s="371" t="s">
        <v>321</v>
      </c>
      <c r="C29" s="377">
        <v>1.5</v>
      </c>
      <c r="D29" s="378">
        <v>1.54</v>
      </c>
      <c r="E29" s="375">
        <v>1.56</v>
      </c>
      <c r="F29" s="376">
        <v>1.45</v>
      </c>
      <c r="G29" s="374">
        <v>2.19</v>
      </c>
      <c r="H29" s="376">
        <v>2.21</v>
      </c>
      <c r="I29" s="410">
        <v>1.82</v>
      </c>
      <c r="J29" s="411">
        <v>1.99</v>
      </c>
      <c r="K29" s="411">
        <v>1.93</v>
      </c>
      <c r="L29" s="412">
        <v>2.15</v>
      </c>
      <c r="M29" s="413">
        <v>2.08</v>
      </c>
      <c r="N29" s="411">
        <v>1.77</v>
      </c>
      <c r="O29" s="414">
        <v>1.94</v>
      </c>
      <c r="P29" s="415">
        <v>20.149999999999999</v>
      </c>
      <c r="Q29" s="373">
        <v>0.85</v>
      </c>
      <c r="R29" s="556">
        <v>21.9</v>
      </c>
      <c r="S29" s="416">
        <v>19.649999999999999</v>
      </c>
      <c r="T29" s="416">
        <v>19</v>
      </c>
    </row>
  </sheetData>
  <mergeCells count="48">
    <mergeCell ref="R1:S1"/>
    <mergeCell ref="T1:U1"/>
    <mergeCell ref="A2:B2"/>
    <mergeCell ref="A3:B3"/>
    <mergeCell ref="E3:G3"/>
    <mergeCell ref="H3:J3"/>
    <mergeCell ref="K3:O3"/>
    <mergeCell ref="P3:Q3"/>
    <mergeCell ref="K4:O4"/>
    <mergeCell ref="P4:P5"/>
    <mergeCell ref="Q4:Q5"/>
    <mergeCell ref="A11:B11"/>
    <mergeCell ref="A12:B12"/>
    <mergeCell ref="C12:G12"/>
    <mergeCell ref="I12:K12"/>
    <mergeCell ref="L12:M12"/>
    <mergeCell ref="N12:R12"/>
    <mergeCell ref="A4:B5"/>
    <mergeCell ref="C4:C5"/>
    <mergeCell ref="D4:D5"/>
    <mergeCell ref="E4:G4"/>
    <mergeCell ref="H4:I4"/>
    <mergeCell ref="J4:J5"/>
    <mergeCell ref="S12:U12"/>
    <mergeCell ref="A13:B14"/>
    <mergeCell ref="C13:G13"/>
    <mergeCell ref="H13:H14"/>
    <mergeCell ref="I13:K13"/>
    <mergeCell ref="L13:M13"/>
    <mergeCell ref="N13:R13"/>
    <mergeCell ref="S13:U13"/>
    <mergeCell ref="M23:O23"/>
    <mergeCell ref="A21:D21"/>
    <mergeCell ref="A22:B22"/>
    <mergeCell ref="C22:F22"/>
    <mergeCell ref="G22:H22"/>
    <mergeCell ref="I22:L22"/>
    <mergeCell ref="M22:O22"/>
    <mergeCell ref="A23:B24"/>
    <mergeCell ref="C23:E23"/>
    <mergeCell ref="F23:F24"/>
    <mergeCell ref="G23:H23"/>
    <mergeCell ref="I23:L23"/>
    <mergeCell ref="P23:P24"/>
    <mergeCell ref="Q23:Q24"/>
    <mergeCell ref="R23:R24"/>
    <mergeCell ref="S23:S24"/>
    <mergeCell ref="T23:T24"/>
  </mergeCells>
  <phoneticPr fontId="8"/>
  <pageMargins left="0.74803149606299213" right="0.19685039370078741" top="0.6692913385826772" bottom="0.23622047244094491" header="0.19685039370078741" footer="0.23622047244094491"/>
  <pageSetup paperSize="9" scale="82" orientation="landscape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zoomScaleNormal="100" workbookViewId="0">
      <selection activeCell="I26" sqref="I26"/>
    </sheetView>
  </sheetViews>
  <sheetFormatPr defaultRowHeight="13" x14ac:dyDescent="0.2"/>
  <cols>
    <col min="1" max="1" width="7.453125" customWidth="1"/>
    <col min="3" max="6" width="8" customWidth="1"/>
    <col min="7" max="7" width="7.36328125" customWidth="1"/>
    <col min="8" max="14" width="8" customWidth="1"/>
    <col min="15" max="16" width="8" style="1853" customWidth="1"/>
    <col min="17" max="20" width="8" customWidth="1"/>
    <col min="21" max="21" width="7.90625" customWidth="1"/>
  </cols>
  <sheetData>
    <row r="1" spans="1:23" s="35" customFormat="1" ht="21" customHeight="1" x14ac:dyDescent="0.25">
      <c r="A1" s="1913" t="s">
        <v>730</v>
      </c>
      <c r="B1" s="763"/>
      <c r="C1" s="763"/>
      <c r="D1" s="763"/>
      <c r="E1" s="763"/>
      <c r="F1" s="763"/>
      <c r="G1" s="763"/>
      <c r="H1" s="763"/>
      <c r="I1" s="763"/>
      <c r="J1" s="763"/>
      <c r="K1" s="763"/>
      <c r="L1" s="763"/>
      <c r="M1" s="763"/>
      <c r="N1" s="763"/>
      <c r="O1" s="763"/>
      <c r="P1" s="353"/>
      <c r="R1" s="2093" t="s">
        <v>154</v>
      </c>
      <c r="S1" s="2093"/>
      <c r="T1" s="2094">
        <v>45707</v>
      </c>
      <c r="U1" s="2094"/>
    </row>
    <row r="2" spans="1:23" s="1765" customFormat="1" ht="25.5" customHeight="1" thickBot="1" x14ac:dyDescent="0.25">
      <c r="A2" s="2095" t="s">
        <v>155</v>
      </c>
      <c r="B2" s="2096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  <c r="P2" s="342"/>
      <c r="Q2" s="342"/>
      <c r="R2" s="342"/>
      <c r="S2" s="343"/>
    </row>
    <row r="3" spans="1:23" s="106" customFormat="1" ht="21" customHeight="1" x14ac:dyDescent="0.2">
      <c r="A3" s="2055" t="s">
        <v>38</v>
      </c>
      <c r="B3" s="2056"/>
      <c r="C3" s="1918" t="s">
        <v>115</v>
      </c>
      <c r="D3" s="344" t="s">
        <v>315</v>
      </c>
      <c r="E3" s="2059" t="s">
        <v>147</v>
      </c>
      <c r="F3" s="2038"/>
      <c r="G3" s="2097"/>
      <c r="H3" s="2059" t="s">
        <v>148</v>
      </c>
      <c r="I3" s="2038"/>
      <c r="J3" s="2097"/>
      <c r="K3" s="2151" t="s">
        <v>149</v>
      </c>
      <c r="L3" s="2152"/>
      <c r="M3" s="2152"/>
      <c r="N3" s="2152"/>
      <c r="O3" s="2153"/>
      <c r="P3" s="2059" t="s">
        <v>150</v>
      </c>
      <c r="Q3" s="2097"/>
      <c r="R3" s="1825"/>
      <c r="S3" s="354"/>
      <c r="T3" s="354"/>
    </row>
    <row r="4" spans="1:23" s="106" customFormat="1" ht="21" customHeight="1" x14ac:dyDescent="0.2">
      <c r="A4" s="2063" t="s">
        <v>116</v>
      </c>
      <c r="B4" s="2064"/>
      <c r="C4" s="2074" t="s">
        <v>156</v>
      </c>
      <c r="D4" s="2029" t="s">
        <v>156</v>
      </c>
      <c r="E4" s="2035" t="s">
        <v>156</v>
      </c>
      <c r="F4" s="2036"/>
      <c r="G4" s="2037"/>
      <c r="H4" s="2035" t="s">
        <v>156</v>
      </c>
      <c r="I4" s="2076"/>
      <c r="J4" s="2077" t="s">
        <v>157</v>
      </c>
      <c r="K4" s="2050" t="s">
        <v>156</v>
      </c>
      <c r="L4" s="2053"/>
      <c r="M4" s="2053"/>
      <c r="N4" s="2053"/>
      <c r="O4" s="2144"/>
      <c r="P4" s="2145" t="s">
        <v>156</v>
      </c>
      <c r="Q4" s="2147" t="s">
        <v>693</v>
      </c>
      <c r="R4" s="1611"/>
      <c r="S4" s="354"/>
      <c r="T4" s="354"/>
    </row>
    <row r="5" spans="1:23" s="106" customFormat="1" ht="21" customHeight="1" thickBot="1" x14ac:dyDescent="0.25">
      <c r="A5" s="2043"/>
      <c r="B5" s="2044"/>
      <c r="C5" s="2075"/>
      <c r="D5" s="2030"/>
      <c r="E5" s="532" t="s">
        <v>316</v>
      </c>
      <c r="F5" s="533" t="s">
        <v>317</v>
      </c>
      <c r="G5" s="534" t="s">
        <v>318</v>
      </c>
      <c r="H5" s="532" t="s">
        <v>319</v>
      </c>
      <c r="I5" s="533" t="s">
        <v>320</v>
      </c>
      <c r="J5" s="2078"/>
      <c r="K5" s="536" t="s">
        <v>728</v>
      </c>
      <c r="L5" s="536" t="s">
        <v>727</v>
      </c>
      <c r="M5" s="533" t="s">
        <v>319</v>
      </c>
      <c r="N5" s="536" t="s">
        <v>320</v>
      </c>
      <c r="O5" s="534" t="s">
        <v>318</v>
      </c>
      <c r="P5" s="2146"/>
      <c r="Q5" s="2148"/>
      <c r="R5" s="1916"/>
      <c r="S5" s="354"/>
      <c r="T5" s="354"/>
    </row>
    <row r="6" spans="1:23" s="106" customFormat="1" ht="21" customHeight="1" thickTop="1" x14ac:dyDescent="0.2">
      <c r="A6" s="355" t="s">
        <v>158</v>
      </c>
      <c r="B6" s="356" t="s">
        <v>159</v>
      </c>
      <c r="C6" s="357">
        <v>790</v>
      </c>
      <c r="D6" s="358">
        <v>840</v>
      </c>
      <c r="E6" s="359">
        <v>870</v>
      </c>
      <c r="F6" s="360">
        <v>670</v>
      </c>
      <c r="G6" s="361">
        <v>1000</v>
      </c>
      <c r="H6" s="362">
        <v>800</v>
      </c>
      <c r="I6" s="360">
        <v>510</v>
      </c>
      <c r="J6" s="361">
        <v>810</v>
      </c>
      <c r="K6" s="363">
        <v>1100</v>
      </c>
      <c r="L6" s="363">
        <v>960</v>
      </c>
      <c r="M6" s="360">
        <v>1100</v>
      </c>
      <c r="N6" s="363">
        <v>1400</v>
      </c>
      <c r="O6" s="361">
        <v>910</v>
      </c>
      <c r="P6" s="731">
        <v>590</v>
      </c>
      <c r="Q6" s="361">
        <v>2900</v>
      </c>
      <c r="R6" s="1826"/>
    </row>
    <row r="7" spans="1:23" s="106" customFormat="1" ht="21" customHeight="1" thickBot="1" x14ac:dyDescent="0.25">
      <c r="A7" s="365" t="s">
        <v>160</v>
      </c>
      <c r="B7" s="366" t="s">
        <v>159</v>
      </c>
      <c r="C7" s="352">
        <v>220</v>
      </c>
      <c r="D7" s="348">
        <v>160</v>
      </c>
      <c r="E7" s="350">
        <v>160</v>
      </c>
      <c r="F7" s="367">
        <v>110</v>
      </c>
      <c r="G7" s="351">
        <v>210</v>
      </c>
      <c r="H7" s="346">
        <v>210</v>
      </c>
      <c r="I7" s="367">
        <v>100</v>
      </c>
      <c r="J7" s="351">
        <v>170</v>
      </c>
      <c r="K7" s="349">
        <v>190</v>
      </c>
      <c r="L7" s="349">
        <v>230</v>
      </c>
      <c r="M7" s="367">
        <v>280</v>
      </c>
      <c r="N7" s="349">
        <v>280</v>
      </c>
      <c r="O7" s="351">
        <v>180</v>
      </c>
      <c r="P7" s="732">
        <v>170</v>
      </c>
      <c r="Q7" s="351">
        <v>970</v>
      </c>
      <c r="R7" s="1826"/>
      <c r="S7" s="354"/>
      <c r="T7" s="354"/>
    </row>
    <row r="8" spans="1:23" s="106" customFormat="1" ht="21" customHeight="1" x14ac:dyDescent="0.2">
      <c r="A8" s="368" t="s">
        <v>87</v>
      </c>
      <c r="B8" s="369" t="s">
        <v>161</v>
      </c>
      <c r="C8" s="1645">
        <v>3.1102362204724407</v>
      </c>
      <c r="D8" s="1646">
        <v>2.3863636363636362</v>
      </c>
      <c r="E8" s="1647">
        <v>4.0092165898617509</v>
      </c>
      <c r="F8" s="1648">
        <v>2.712550607287449</v>
      </c>
      <c r="G8" s="1649">
        <v>3.1746031746031744</v>
      </c>
      <c r="H8" s="1650">
        <v>3.389830508474577</v>
      </c>
      <c r="I8" s="1651">
        <v>3.5172413793103452</v>
      </c>
      <c r="J8" s="1649">
        <v>8.6170212765957466</v>
      </c>
      <c r="K8" s="1652">
        <v>4.5454545454545459</v>
      </c>
      <c r="L8" s="1652">
        <v>3.1475409836065573</v>
      </c>
      <c r="M8" s="1653">
        <v>4.3999999999999995</v>
      </c>
      <c r="N8" s="1653">
        <v>6.0085836909871233</v>
      </c>
      <c r="O8" s="1649">
        <v>3.8888888888888888</v>
      </c>
      <c r="P8" s="1654">
        <v>4.436090225563909</v>
      </c>
      <c r="Q8" s="1649">
        <v>6.0542797494780789</v>
      </c>
      <c r="R8" s="1827"/>
      <c r="S8" s="354"/>
      <c r="T8" s="354"/>
    </row>
    <row r="9" spans="1:23" s="106" customFormat="1" ht="21" customHeight="1" thickBot="1" x14ac:dyDescent="0.25">
      <c r="A9" s="365" t="s">
        <v>88</v>
      </c>
      <c r="B9" s="366" t="s">
        <v>89</v>
      </c>
      <c r="C9" s="1655">
        <v>0.86614173228346458</v>
      </c>
      <c r="D9" s="1656">
        <v>0.45454545454545453</v>
      </c>
      <c r="E9" s="1657">
        <v>0.7373271889400923</v>
      </c>
      <c r="F9" s="1658">
        <v>0.44534412955465585</v>
      </c>
      <c r="G9" s="1659">
        <v>0.66666666666666674</v>
      </c>
      <c r="H9" s="1660">
        <v>0.88983050847457634</v>
      </c>
      <c r="I9" s="1661">
        <v>0.68965517241379315</v>
      </c>
      <c r="J9" s="1659">
        <v>1.8085106382978726</v>
      </c>
      <c r="K9" s="1662">
        <v>0.78512396694214881</v>
      </c>
      <c r="L9" s="1662">
        <v>0.75409836065573776</v>
      </c>
      <c r="M9" s="1663">
        <v>1.1199999999999999</v>
      </c>
      <c r="N9" s="1663">
        <v>1.2017167381974247</v>
      </c>
      <c r="O9" s="1659">
        <v>0.76923076923076938</v>
      </c>
      <c r="P9" s="1664">
        <v>1.2781954887218046</v>
      </c>
      <c r="Q9" s="1659">
        <v>2.0250521920668056</v>
      </c>
      <c r="R9" s="1827"/>
      <c r="S9" s="354"/>
      <c r="T9" s="354"/>
    </row>
    <row r="10" spans="1:23" s="106" customFormat="1" ht="21" customHeight="1" thickBot="1" x14ac:dyDescent="0.25">
      <c r="A10" s="370" t="s">
        <v>162</v>
      </c>
      <c r="B10" s="371" t="s">
        <v>321</v>
      </c>
      <c r="C10" s="372">
        <v>2.54</v>
      </c>
      <c r="D10" s="373">
        <v>3.52</v>
      </c>
      <c r="E10" s="374">
        <v>2.17</v>
      </c>
      <c r="F10" s="375">
        <v>2.4700000000000002</v>
      </c>
      <c r="G10" s="376">
        <v>3.15</v>
      </c>
      <c r="H10" s="377">
        <v>2.36</v>
      </c>
      <c r="I10" s="378">
        <v>1.45</v>
      </c>
      <c r="J10" s="376">
        <v>0.94</v>
      </c>
      <c r="K10" s="730">
        <v>2.42</v>
      </c>
      <c r="L10" s="730">
        <v>3.05</v>
      </c>
      <c r="M10" s="733">
        <v>2.5</v>
      </c>
      <c r="N10" s="378">
        <v>2.33</v>
      </c>
      <c r="O10" s="372">
        <v>2.34</v>
      </c>
      <c r="P10" s="379">
        <v>1.33</v>
      </c>
      <c r="Q10" s="376">
        <v>4.79</v>
      </c>
      <c r="R10" s="1828"/>
      <c r="S10" s="354"/>
      <c r="T10" s="354"/>
    </row>
    <row r="11" spans="1:23" s="108" customFormat="1" ht="25.5" customHeight="1" thickBot="1" x14ac:dyDescent="0.25">
      <c r="A11" s="2149" t="s">
        <v>163</v>
      </c>
      <c r="B11" s="2150"/>
      <c r="C11" s="380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1"/>
      <c r="Q11" s="381"/>
      <c r="R11" s="381"/>
      <c r="S11" s="159"/>
      <c r="T11" s="354"/>
    </row>
    <row r="12" spans="1:23" s="106" customFormat="1" ht="21" customHeight="1" x14ac:dyDescent="0.2">
      <c r="A12" s="2086" t="s">
        <v>38</v>
      </c>
      <c r="B12" s="2087"/>
      <c r="C12" s="2082" t="s">
        <v>115</v>
      </c>
      <c r="D12" s="2080"/>
      <c r="E12" s="2080"/>
      <c r="F12" s="2080"/>
      <c r="G12" s="2081"/>
      <c r="H12" s="382" t="s">
        <v>315</v>
      </c>
      <c r="I12" s="2088" t="s">
        <v>147</v>
      </c>
      <c r="J12" s="2089"/>
      <c r="K12" s="2089"/>
      <c r="L12" s="2068" t="s">
        <v>148</v>
      </c>
      <c r="M12" s="2090"/>
      <c r="N12" s="2079" t="s">
        <v>149</v>
      </c>
      <c r="O12" s="2080"/>
      <c r="P12" s="2080"/>
      <c r="Q12" s="2080"/>
      <c r="R12" s="2081"/>
      <c r="S12" s="2068" t="s">
        <v>150</v>
      </c>
      <c r="T12" s="2069"/>
      <c r="U12" s="2070"/>
      <c r="V12" s="354"/>
      <c r="W12" s="354"/>
    </row>
    <row r="13" spans="1:23" s="106" customFormat="1" ht="21" customHeight="1" x14ac:dyDescent="0.2">
      <c r="A13" s="2063" t="s">
        <v>116</v>
      </c>
      <c r="B13" s="2064"/>
      <c r="C13" s="2065" t="s">
        <v>164</v>
      </c>
      <c r="D13" s="2066"/>
      <c r="E13" s="2066"/>
      <c r="F13" s="2066"/>
      <c r="G13" s="2067"/>
      <c r="H13" s="2029" t="s">
        <v>164</v>
      </c>
      <c r="I13" s="2035" t="s">
        <v>164</v>
      </c>
      <c r="J13" s="2036"/>
      <c r="K13" s="2037"/>
      <c r="L13" s="2035" t="s">
        <v>164</v>
      </c>
      <c r="M13" s="2037"/>
      <c r="N13" s="2050" t="s">
        <v>164</v>
      </c>
      <c r="O13" s="2053"/>
      <c r="P13" s="2053"/>
      <c r="Q13" s="2053"/>
      <c r="R13" s="2144"/>
      <c r="S13" s="2035" t="s">
        <v>164</v>
      </c>
      <c r="T13" s="2036"/>
      <c r="U13" s="2037"/>
      <c r="V13" s="354"/>
      <c r="W13" s="354"/>
    </row>
    <row r="14" spans="1:23" s="106" customFormat="1" ht="21" customHeight="1" thickBot="1" x14ac:dyDescent="0.25">
      <c r="A14" s="2043"/>
      <c r="B14" s="2044"/>
      <c r="C14" s="530" t="s">
        <v>152</v>
      </c>
      <c r="D14" s="400" t="s">
        <v>665</v>
      </c>
      <c r="E14" s="400" t="s">
        <v>666</v>
      </c>
      <c r="F14" s="531" t="s">
        <v>334</v>
      </c>
      <c r="G14" s="402" t="s">
        <v>335</v>
      </c>
      <c r="H14" s="2030"/>
      <c r="I14" s="532" t="s">
        <v>165</v>
      </c>
      <c r="J14" s="533" t="s">
        <v>166</v>
      </c>
      <c r="K14" s="534" t="s">
        <v>167</v>
      </c>
      <c r="L14" s="532" t="s">
        <v>168</v>
      </c>
      <c r="M14" s="534" t="s">
        <v>169</v>
      </c>
      <c r="N14" s="536" t="s">
        <v>728</v>
      </c>
      <c r="O14" s="536" t="s">
        <v>727</v>
      </c>
      <c r="P14" s="536" t="s">
        <v>168</v>
      </c>
      <c r="Q14" s="536" t="s">
        <v>169</v>
      </c>
      <c r="R14" s="534" t="s">
        <v>167</v>
      </c>
      <c r="S14" s="532" t="s">
        <v>170</v>
      </c>
      <c r="T14" s="533" t="s">
        <v>171</v>
      </c>
      <c r="U14" s="534" t="s">
        <v>172</v>
      </c>
      <c r="V14" s="354"/>
      <c r="W14" s="354"/>
    </row>
    <row r="15" spans="1:23" s="106" customFormat="1" ht="21" customHeight="1" thickTop="1" x14ac:dyDescent="0.2">
      <c r="A15" s="355" t="s">
        <v>158</v>
      </c>
      <c r="B15" s="356" t="s">
        <v>159</v>
      </c>
      <c r="C15" s="362">
        <v>450</v>
      </c>
      <c r="D15" s="360">
        <v>450</v>
      </c>
      <c r="E15" s="360">
        <v>420</v>
      </c>
      <c r="F15" s="363">
        <v>450</v>
      </c>
      <c r="G15" s="361">
        <v>290</v>
      </c>
      <c r="H15" s="358">
        <v>630</v>
      </c>
      <c r="I15" s="362">
        <v>700</v>
      </c>
      <c r="J15" s="360">
        <v>700</v>
      </c>
      <c r="K15" s="363">
        <v>680</v>
      </c>
      <c r="L15" s="359">
        <v>390</v>
      </c>
      <c r="M15" s="361">
        <v>400</v>
      </c>
      <c r="N15" s="363">
        <v>620</v>
      </c>
      <c r="O15" s="363">
        <v>830</v>
      </c>
      <c r="P15" s="363">
        <v>480</v>
      </c>
      <c r="Q15" s="363">
        <v>500</v>
      </c>
      <c r="R15" s="361">
        <v>380</v>
      </c>
      <c r="S15" s="383">
        <v>470</v>
      </c>
      <c r="T15" s="384">
        <v>510</v>
      </c>
      <c r="U15" s="385">
        <v>380</v>
      </c>
      <c r="V15" s="354"/>
      <c r="W15" s="354"/>
    </row>
    <row r="16" spans="1:23" s="106" customFormat="1" ht="21" customHeight="1" thickBot="1" x14ac:dyDescent="0.25">
      <c r="A16" s="365" t="s">
        <v>160</v>
      </c>
      <c r="B16" s="366" t="s">
        <v>159</v>
      </c>
      <c r="C16" s="386">
        <v>200</v>
      </c>
      <c r="D16" s="346">
        <v>200</v>
      </c>
      <c r="E16" s="346">
        <v>190</v>
      </c>
      <c r="F16" s="349">
        <v>190</v>
      </c>
      <c r="G16" s="351">
        <v>130</v>
      </c>
      <c r="H16" s="348">
        <v>250</v>
      </c>
      <c r="I16" s="346">
        <v>200</v>
      </c>
      <c r="J16" s="367">
        <v>260</v>
      </c>
      <c r="K16" s="349">
        <v>240</v>
      </c>
      <c r="L16" s="350">
        <v>180</v>
      </c>
      <c r="M16" s="351">
        <v>160</v>
      </c>
      <c r="N16" s="363">
        <v>230</v>
      </c>
      <c r="O16" s="363">
        <v>360</v>
      </c>
      <c r="P16" s="349">
        <v>92</v>
      </c>
      <c r="Q16" s="349">
        <v>260</v>
      </c>
      <c r="R16" s="351">
        <v>89</v>
      </c>
      <c r="S16" s="387">
        <v>180</v>
      </c>
      <c r="T16" s="388">
        <v>230</v>
      </c>
      <c r="U16" s="389">
        <v>160</v>
      </c>
      <c r="V16" s="354"/>
      <c r="W16" s="354"/>
    </row>
    <row r="17" spans="1:23" s="106" customFormat="1" ht="21" customHeight="1" x14ac:dyDescent="0.2">
      <c r="A17" s="368" t="s">
        <v>731</v>
      </c>
      <c r="B17" s="369" t="s">
        <v>89</v>
      </c>
      <c r="C17" s="1665">
        <v>8.1521739130434785</v>
      </c>
      <c r="D17" s="1650">
        <v>8.317929759704251</v>
      </c>
      <c r="E17" s="1650">
        <v>8.2677165354330722</v>
      </c>
      <c r="F17" s="1653">
        <v>8.4427767354596615</v>
      </c>
      <c r="G17" s="1649">
        <v>7.8378378378378386</v>
      </c>
      <c r="H17" s="1646">
        <v>8.203125</v>
      </c>
      <c r="I17" s="1650">
        <v>8.443908323281061</v>
      </c>
      <c r="J17" s="1651">
        <v>8.8383838383838391</v>
      </c>
      <c r="K17" s="1653">
        <v>8.0952380952380949</v>
      </c>
      <c r="L17" s="1647">
        <v>8.4782608695652169</v>
      </c>
      <c r="M17" s="1649">
        <v>8.6021505376344098</v>
      </c>
      <c r="N17" s="1653">
        <v>7.7889447236180906</v>
      </c>
      <c r="O17" s="1653">
        <v>7.8080903104421449</v>
      </c>
      <c r="P17" s="1653">
        <v>9.0056285178236397</v>
      </c>
      <c r="Q17" s="1653">
        <v>8.6505190311418687</v>
      </c>
      <c r="R17" s="1649">
        <v>9.5238095238095237</v>
      </c>
      <c r="S17" s="1647">
        <v>8.5299455535390205</v>
      </c>
      <c r="T17" s="1651">
        <v>7.9192546583850927</v>
      </c>
      <c r="U17" s="1666">
        <v>7.8838174273858916</v>
      </c>
      <c r="V17" s="354"/>
      <c r="W17" s="354"/>
    </row>
    <row r="18" spans="1:23" s="106" customFormat="1" ht="21" customHeight="1" thickBot="1" x14ac:dyDescent="0.25">
      <c r="A18" s="365" t="s">
        <v>732</v>
      </c>
      <c r="B18" s="366" t="s">
        <v>89</v>
      </c>
      <c r="C18" s="1667">
        <v>3.6231884057971016</v>
      </c>
      <c r="D18" s="1660">
        <v>3.6968576709796674</v>
      </c>
      <c r="E18" s="1660">
        <v>3.7401574803149611</v>
      </c>
      <c r="F18" s="1663">
        <v>3.5647279549718571</v>
      </c>
      <c r="G18" s="1659">
        <v>3.5135135135135136</v>
      </c>
      <c r="H18" s="1656">
        <v>3.2552083333333335</v>
      </c>
      <c r="I18" s="1660">
        <v>2.4125452352231602</v>
      </c>
      <c r="J18" s="1661">
        <v>3.2828282828282833</v>
      </c>
      <c r="K18" s="1663">
        <v>2.8571428571428572</v>
      </c>
      <c r="L18" s="1657">
        <v>3.9130434782608701</v>
      </c>
      <c r="M18" s="1659">
        <v>3.4408602150537635</v>
      </c>
      <c r="N18" s="1663">
        <v>2.8894472361809047</v>
      </c>
      <c r="O18" s="1663">
        <v>3.3866415804327374</v>
      </c>
      <c r="P18" s="1663">
        <v>1.7260787992495312</v>
      </c>
      <c r="Q18" s="1663">
        <v>4.4982698961937722</v>
      </c>
      <c r="R18" s="1659">
        <v>2.2305764411027567</v>
      </c>
      <c r="S18" s="1657">
        <v>3.2667876588021776</v>
      </c>
      <c r="T18" s="1661">
        <v>3.5714285714285712</v>
      </c>
      <c r="U18" s="1668">
        <v>3.3195020746887969</v>
      </c>
      <c r="V18" s="354"/>
      <c r="W18" s="354"/>
    </row>
    <row r="19" spans="1:23" s="108" customFormat="1" ht="21" customHeight="1" thickBot="1" x14ac:dyDescent="0.25">
      <c r="A19" s="390" t="s">
        <v>733</v>
      </c>
      <c r="B19" s="391" t="s">
        <v>322</v>
      </c>
      <c r="C19" s="392">
        <v>5520</v>
      </c>
      <c r="D19" s="393">
        <v>5410</v>
      </c>
      <c r="E19" s="393">
        <v>5080</v>
      </c>
      <c r="F19" s="394">
        <v>5330</v>
      </c>
      <c r="G19" s="397">
        <v>3700</v>
      </c>
      <c r="H19" s="395">
        <v>7680</v>
      </c>
      <c r="I19" s="392">
        <v>8290</v>
      </c>
      <c r="J19" s="393">
        <v>7920</v>
      </c>
      <c r="K19" s="394">
        <v>8400</v>
      </c>
      <c r="L19" s="396">
        <v>4600</v>
      </c>
      <c r="M19" s="397">
        <v>4650</v>
      </c>
      <c r="N19" s="394">
        <v>7960</v>
      </c>
      <c r="O19" s="394">
        <v>10600</v>
      </c>
      <c r="P19" s="393">
        <v>5330</v>
      </c>
      <c r="Q19" s="393">
        <v>5780</v>
      </c>
      <c r="R19" s="397">
        <v>3990</v>
      </c>
      <c r="S19" s="396">
        <v>5510</v>
      </c>
      <c r="T19" s="393">
        <v>6440</v>
      </c>
      <c r="U19" s="397">
        <v>4820</v>
      </c>
      <c r="V19" s="354"/>
      <c r="W19" s="354"/>
    </row>
    <row r="20" spans="1:23" s="108" customFormat="1" ht="21" customHeight="1" x14ac:dyDescent="0.2">
      <c r="A20" s="1923" t="s">
        <v>734</v>
      </c>
      <c r="B20" s="1920"/>
      <c r="C20" s="1922"/>
      <c r="D20" s="1922"/>
      <c r="E20" s="1921"/>
      <c r="F20" s="1921"/>
      <c r="G20" s="1921"/>
      <c r="H20" s="1921"/>
      <c r="I20" s="1921"/>
      <c r="J20" s="1921"/>
      <c r="K20" s="1921"/>
      <c r="L20" s="1921"/>
      <c r="M20" s="1921"/>
      <c r="N20" s="1921"/>
      <c r="O20" s="1921"/>
      <c r="P20" s="1921"/>
      <c r="Q20" s="1921"/>
      <c r="R20" s="1921"/>
      <c r="S20" s="1921"/>
      <c r="T20" s="1921"/>
      <c r="U20" s="1921"/>
      <c r="V20" s="354"/>
      <c r="W20" s="354"/>
    </row>
    <row r="21" spans="1:23" s="108" customFormat="1" ht="25.5" customHeight="1" thickBot="1" x14ac:dyDescent="0.25">
      <c r="A21" s="2143" t="s">
        <v>173</v>
      </c>
      <c r="B21" s="2143"/>
      <c r="C21" s="2143"/>
      <c r="D21" s="2143"/>
      <c r="E21" s="380"/>
      <c r="F21" s="380"/>
      <c r="G21" s="380"/>
      <c r="H21" s="380"/>
      <c r="I21" s="380"/>
      <c r="J21" s="381"/>
      <c r="K21" s="381"/>
      <c r="L21" s="381"/>
      <c r="M21" s="381"/>
      <c r="N21" s="381"/>
      <c r="O21" s="381"/>
      <c r="P21" s="381"/>
      <c r="Q21" s="381"/>
      <c r="R21" s="381"/>
      <c r="S21" s="159"/>
      <c r="T21" s="354"/>
    </row>
    <row r="22" spans="1:23" s="106" customFormat="1" ht="21" customHeight="1" x14ac:dyDescent="0.2">
      <c r="A22" s="2055" t="s">
        <v>38</v>
      </c>
      <c r="B22" s="2056"/>
      <c r="C22" s="2057" t="s">
        <v>115</v>
      </c>
      <c r="D22" s="2038"/>
      <c r="E22" s="2058"/>
      <c r="F22" s="2016"/>
      <c r="G22" s="2059" t="s">
        <v>148</v>
      </c>
      <c r="H22" s="2060"/>
      <c r="I22" s="2059" t="s">
        <v>149</v>
      </c>
      <c r="J22" s="2061"/>
      <c r="K22" s="2061"/>
      <c r="L22" s="2062"/>
      <c r="M22" s="2038" t="s">
        <v>150</v>
      </c>
      <c r="N22" s="2038"/>
      <c r="O22" s="2038"/>
      <c r="P22" s="398" t="s">
        <v>115</v>
      </c>
      <c r="Q22" s="344" t="s">
        <v>315</v>
      </c>
      <c r="R22" s="1917" t="s">
        <v>148</v>
      </c>
      <c r="S22" s="345" t="s">
        <v>149</v>
      </c>
      <c r="T22" s="1919" t="s">
        <v>150</v>
      </c>
    </row>
    <row r="23" spans="1:23" s="106" customFormat="1" ht="21" customHeight="1" x14ac:dyDescent="0.2">
      <c r="A23" s="2041" t="s">
        <v>116</v>
      </c>
      <c r="B23" s="2042"/>
      <c r="C23" s="2045" t="s">
        <v>174</v>
      </c>
      <c r="D23" s="2046"/>
      <c r="E23" s="2047"/>
      <c r="F23" s="2048" t="s">
        <v>350</v>
      </c>
      <c r="G23" s="2050" t="s">
        <v>174</v>
      </c>
      <c r="H23" s="2026"/>
      <c r="I23" s="2035" t="s">
        <v>174</v>
      </c>
      <c r="J23" s="2051"/>
      <c r="K23" s="2051"/>
      <c r="L23" s="2052"/>
      <c r="M23" s="2053" t="s">
        <v>174</v>
      </c>
      <c r="N23" s="2053"/>
      <c r="O23" s="2053"/>
      <c r="P23" s="2027" t="s">
        <v>175</v>
      </c>
      <c r="Q23" s="2029" t="s">
        <v>176</v>
      </c>
      <c r="R23" s="2031" t="s">
        <v>175</v>
      </c>
      <c r="S23" s="2031" t="s">
        <v>175</v>
      </c>
      <c r="T23" s="2033" t="s">
        <v>47</v>
      </c>
    </row>
    <row r="24" spans="1:23" s="106" customFormat="1" ht="21" customHeight="1" thickBot="1" x14ac:dyDescent="0.25">
      <c r="A24" s="2043"/>
      <c r="B24" s="2044"/>
      <c r="C24" s="399" t="s">
        <v>344</v>
      </c>
      <c r="D24" s="400" t="s">
        <v>345</v>
      </c>
      <c r="E24" s="531" t="s">
        <v>346</v>
      </c>
      <c r="F24" s="2049"/>
      <c r="G24" s="401" t="s">
        <v>153</v>
      </c>
      <c r="H24" s="402" t="s">
        <v>169</v>
      </c>
      <c r="I24" s="401" t="s">
        <v>302</v>
      </c>
      <c r="J24" s="400" t="s">
        <v>303</v>
      </c>
      <c r="K24" s="400" t="s">
        <v>304</v>
      </c>
      <c r="L24" s="402" t="s">
        <v>294</v>
      </c>
      <c r="M24" s="399" t="s">
        <v>168</v>
      </c>
      <c r="N24" s="400" t="s">
        <v>169</v>
      </c>
      <c r="O24" s="403" t="s">
        <v>336</v>
      </c>
      <c r="P24" s="2028"/>
      <c r="Q24" s="2030"/>
      <c r="R24" s="2040"/>
      <c r="S24" s="2032"/>
      <c r="T24" s="2034"/>
    </row>
    <row r="25" spans="1:23" s="107" customFormat="1" ht="21" customHeight="1" thickTop="1" x14ac:dyDescent="0.2">
      <c r="A25" s="404" t="s">
        <v>87</v>
      </c>
      <c r="B25" s="356" t="s">
        <v>159</v>
      </c>
      <c r="C25" s="362">
        <v>1500</v>
      </c>
      <c r="D25" s="360">
        <v>1600</v>
      </c>
      <c r="E25" s="364">
        <v>1600</v>
      </c>
      <c r="F25" s="340">
        <v>1500</v>
      </c>
      <c r="G25" s="359">
        <v>2500</v>
      </c>
      <c r="H25" s="361">
        <v>2400</v>
      </c>
      <c r="I25" s="359">
        <v>2100</v>
      </c>
      <c r="J25" s="360">
        <v>2000</v>
      </c>
      <c r="K25" s="360">
        <v>2000</v>
      </c>
      <c r="L25" s="361">
        <v>2300</v>
      </c>
      <c r="M25" s="362">
        <v>2600</v>
      </c>
      <c r="N25" s="360">
        <v>2300</v>
      </c>
      <c r="O25" s="405">
        <v>2300</v>
      </c>
      <c r="P25" s="406">
        <v>13000</v>
      </c>
      <c r="Q25" s="358">
        <v>610</v>
      </c>
      <c r="R25" s="363">
        <v>15000</v>
      </c>
      <c r="S25" s="358">
        <v>13000</v>
      </c>
      <c r="T25" s="357">
        <v>13000</v>
      </c>
    </row>
    <row r="26" spans="1:23" s="107" customFormat="1" ht="21" customHeight="1" thickBot="1" x14ac:dyDescent="0.25">
      <c r="A26" s="407" t="s">
        <v>88</v>
      </c>
      <c r="B26" s="366" t="s">
        <v>159</v>
      </c>
      <c r="C26" s="346">
        <v>560</v>
      </c>
      <c r="D26" s="367">
        <v>600</v>
      </c>
      <c r="E26" s="347">
        <v>590</v>
      </c>
      <c r="F26" s="351">
        <v>490</v>
      </c>
      <c r="G26" s="350">
        <v>840</v>
      </c>
      <c r="H26" s="351">
        <v>920</v>
      </c>
      <c r="I26" s="350">
        <v>640</v>
      </c>
      <c r="J26" s="367">
        <v>590</v>
      </c>
      <c r="K26" s="367">
        <v>630</v>
      </c>
      <c r="L26" s="351">
        <v>740</v>
      </c>
      <c r="M26" s="346">
        <v>880</v>
      </c>
      <c r="N26" s="367">
        <v>780</v>
      </c>
      <c r="O26" s="408">
        <v>770</v>
      </c>
      <c r="P26" s="409">
        <v>6200</v>
      </c>
      <c r="Q26" s="348">
        <v>220</v>
      </c>
      <c r="R26" s="349">
        <v>7400</v>
      </c>
      <c r="S26" s="348">
        <v>6200</v>
      </c>
      <c r="T26" s="352">
        <v>5700</v>
      </c>
    </row>
    <row r="27" spans="1:23" s="106" customFormat="1" ht="21" customHeight="1" x14ac:dyDescent="0.2">
      <c r="A27" s="355" t="s">
        <v>158</v>
      </c>
      <c r="B27" s="356" t="s">
        <v>324</v>
      </c>
      <c r="C27" s="1669">
        <v>11.194029850746269</v>
      </c>
      <c r="D27" s="1670">
        <v>11.188811188811188</v>
      </c>
      <c r="E27" s="1671">
        <v>11.510791366906476</v>
      </c>
      <c r="F27" s="1672">
        <v>11.02941176470588</v>
      </c>
      <c r="G27" s="1673">
        <v>12.077294685990339</v>
      </c>
      <c r="H27" s="1674">
        <v>11.428571428571429</v>
      </c>
      <c r="I27" s="1675">
        <v>12.727272727272728</v>
      </c>
      <c r="J27" s="1676">
        <v>12.820512820512819</v>
      </c>
      <c r="K27" s="1676">
        <v>12.269938650306749</v>
      </c>
      <c r="L27" s="1674">
        <v>11.16504854368932</v>
      </c>
      <c r="M27" s="1669">
        <v>12.093023255813955</v>
      </c>
      <c r="N27" s="1670">
        <v>12.849162011173185</v>
      </c>
      <c r="O27" s="1677">
        <v>12.169312169312169</v>
      </c>
      <c r="P27" s="1678">
        <v>6.2052505966587113</v>
      </c>
      <c r="Q27" s="1679">
        <v>5.7009345794392514</v>
      </c>
      <c r="R27" s="1680">
        <v>6.696428571428573</v>
      </c>
      <c r="S27" s="1679">
        <v>7.1428571428571441</v>
      </c>
      <c r="T27" s="1681">
        <v>6.7708333333333339</v>
      </c>
    </row>
    <row r="28" spans="1:23" s="106" customFormat="1" ht="21" customHeight="1" thickBot="1" x14ac:dyDescent="0.25">
      <c r="A28" s="365" t="s">
        <v>160</v>
      </c>
      <c r="B28" s="366" t="s">
        <v>324</v>
      </c>
      <c r="C28" s="1682">
        <v>4.1791044776119399</v>
      </c>
      <c r="D28" s="1683">
        <v>4.1958041958041958</v>
      </c>
      <c r="E28" s="1684">
        <v>4.2446043165467628</v>
      </c>
      <c r="F28" s="1685">
        <v>3.6029411764705879</v>
      </c>
      <c r="G28" s="1686">
        <v>4.0579710144927539</v>
      </c>
      <c r="H28" s="1685">
        <v>4.3809523809523805</v>
      </c>
      <c r="I28" s="1686">
        <v>3.8787878787878789</v>
      </c>
      <c r="J28" s="1683">
        <v>3.7820512820512819</v>
      </c>
      <c r="K28" s="1683">
        <v>3.8650306748466265</v>
      </c>
      <c r="L28" s="1685">
        <v>3.5922330097087376</v>
      </c>
      <c r="M28" s="1682">
        <v>4.0930232558139537</v>
      </c>
      <c r="N28" s="1683">
        <v>4.3575418994413404</v>
      </c>
      <c r="O28" s="1687">
        <v>4.0740740740740744</v>
      </c>
      <c r="P28" s="1688">
        <v>2.9594272076372317</v>
      </c>
      <c r="Q28" s="1656">
        <v>2.0560747663551404</v>
      </c>
      <c r="R28" s="1663">
        <v>3.3035714285714288</v>
      </c>
      <c r="S28" s="1656">
        <v>3.4065934065934069</v>
      </c>
      <c r="T28" s="1655">
        <v>2.96875</v>
      </c>
    </row>
    <row r="29" spans="1:23" s="108" customFormat="1" ht="21" customHeight="1" thickBot="1" x14ac:dyDescent="0.25">
      <c r="A29" s="370" t="s">
        <v>162</v>
      </c>
      <c r="B29" s="371" t="s">
        <v>321</v>
      </c>
      <c r="C29" s="377">
        <v>1.34</v>
      </c>
      <c r="D29" s="378">
        <v>1.43</v>
      </c>
      <c r="E29" s="375">
        <v>1.39</v>
      </c>
      <c r="F29" s="376">
        <v>1.36</v>
      </c>
      <c r="G29" s="374">
        <v>2.0699999999999998</v>
      </c>
      <c r="H29" s="376">
        <v>2.1</v>
      </c>
      <c r="I29" s="410">
        <v>1.65</v>
      </c>
      <c r="J29" s="411">
        <v>1.56</v>
      </c>
      <c r="K29" s="411">
        <v>1.63</v>
      </c>
      <c r="L29" s="412">
        <v>2.06</v>
      </c>
      <c r="M29" s="413">
        <v>2.15</v>
      </c>
      <c r="N29" s="411">
        <v>1.79</v>
      </c>
      <c r="O29" s="414">
        <v>1.89</v>
      </c>
      <c r="P29" s="415">
        <v>20.95</v>
      </c>
      <c r="Q29" s="373">
        <v>1.07</v>
      </c>
      <c r="R29" s="556">
        <v>22.4</v>
      </c>
      <c r="S29" s="416">
        <v>18.2</v>
      </c>
      <c r="T29" s="416">
        <v>19.2</v>
      </c>
    </row>
  </sheetData>
  <mergeCells count="48">
    <mergeCell ref="R1:S1"/>
    <mergeCell ref="T1:U1"/>
    <mergeCell ref="A2:B2"/>
    <mergeCell ref="A3:B3"/>
    <mergeCell ref="E3:G3"/>
    <mergeCell ref="H3:J3"/>
    <mergeCell ref="K3:O3"/>
    <mergeCell ref="P3:Q3"/>
    <mergeCell ref="K4:O4"/>
    <mergeCell ref="P4:P5"/>
    <mergeCell ref="Q4:Q5"/>
    <mergeCell ref="A11:B11"/>
    <mergeCell ref="A12:B12"/>
    <mergeCell ref="C12:G12"/>
    <mergeCell ref="I12:K12"/>
    <mergeCell ref="L12:M12"/>
    <mergeCell ref="N12:R12"/>
    <mergeCell ref="A4:B5"/>
    <mergeCell ref="C4:C5"/>
    <mergeCell ref="D4:D5"/>
    <mergeCell ref="E4:G4"/>
    <mergeCell ref="H4:I4"/>
    <mergeCell ref="J4:J5"/>
    <mergeCell ref="S12:U12"/>
    <mergeCell ref="A13:B14"/>
    <mergeCell ref="C13:G13"/>
    <mergeCell ref="H13:H14"/>
    <mergeCell ref="I13:K13"/>
    <mergeCell ref="L13:M13"/>
    <mergeCell ref="N13:R13"/>
    <mergeCell ref="S13:U13"/>
    <mergeCell ref="M23:O23"/>
    <mergeCell ref="A21:D21"/>
    <mergeCell ref="A22:B22"/>
    <mergeCell ref="C22:F22"/>
    <mergeCell ref="G22:H22"/>
    <mergeCell ref="I22:L22"/>
    <mergeCell ref="M22:O22"/>
    <mergeCell ref="A23:B24"/>
    <mergeCell ref="C23:E23"/>
    <mergeCell ref="F23:F24"/>
    <mergeCell ref="G23:H23"/>
    <mergeCell ref="I23:L23"/>
    <mergeCell ref="P23:P24"/>
    <mergeCell ref="Q23:Q24"/>
    <mergeCell ref="R23:R24"/>
    <mergeCell ref="S23:S24"/>
    <mergeCell ref="T23:T24"/>
  </mergeCells>
  <phoneticPr fontId="8"/>
  <pageMargins left="0.74803149606299213" right="0.19685039370078741" top="0.6692913385826772" bottom="0.23622047244094491" header="0.19685039370078741" footer="0.23622047244094491"/>
  <pageSetup paperSize="9" scale="82" orientation="landscape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tabSelected="1" zoomScaleNormal="100" zoomScaleSheetLayoutView="115" workbookViewId="0">
      <selection activeCell="J16" sqref="J16"/>
    </sheetView>
  </sheetViews>
  <sheetFormatPr defaultRowHeight="13" x14ac:dyDescent="0.2"/>
  <cols>
    <col min="1" max="1" width="7.453125" customWidth="1"/>
    <col min="3" max="6" width="8" customWidth="1"/>
    <col min="7" max="7" width="7.36328125" customWidth="1"/>
    <col min="8" max="14" width="8" customWidth="1"/>
    <col min="15" max="16" width="8" style="1853" customWidth="1"/>
    <col min="17" max="21" width="8" customWidth="1"/>
  </cols>
  <sheetData>
    <row r="1" spans="1:23" s="35" customFormat="1" ht="21" customHeight="1" x14ac:dyDescent="0.25">
      <c r="A1" s="1913" t="s">
        <v>729</v>
      </c>
      <c r="B1" s="763"/>
      <c r="C1" s="763"/>
      <c r="D1" s="763"/>
      <c r="E1" s="763"/>
      <c r="F1" s="763"/>
      <c r="G1" s="763"/>
      <c r="H1" s="763"/>
      <c r="I1" s="763"/>
      <c r="J1" s="763"/>
      <c r="K1" s="763"/>
      <c r="L1" s="763"/>
      <c r="M1" s="763"/>
      <c r="N1" s="763"/>
      <c r="O1" s="763"/>
      <c r="P1" s="353"/>
      <c r="Q1"/>
      <c r="R1"/>
      <c r="S1"/>
      <c r="T1"/>
    </row>
    <row r="2" spans="1:23" s="1765" customFormat="1" ht="25.5" customHeight="1" thickBot="1" x14ac:dyDescent="0.25">
      <c r="A2" s="2095" t="s">
        <v>155</v>
      </c>
      <c r="B2" s="2096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  <c r="P2" s="342"/>
      <c r="Q2" s="342"/>
      <c r="R2" s="342"/>
      <c r="S2" s="343"/>
      <c r="T2" s="763"/>
    </row>
    <row r="3" spans="1:23" s="106" customFormat="1" ht="21" customHeight="1" x14ac:dyDescent="0.2">
      <c r="A3" s="2055" t="s">
        <v>38</v>
      </c>
      <c r="B3" s="2056"/>
      <c r="C3" s="1911" t="s">
        <v>115</v>
      </c>
      <c r="D3" s="344" t="s">
        <v>315</v>
      </c>
      <c r="E3" s="2059" t="s">
        <v>147</v>
      </c>
      <c r="F3" s="2038"/>
      <c r="G3" s="2097"/>
      <c r="H3" s="2059" t="s">
        <v>148</v>
      </c>
      <c r="I3" s="2038"/>
      <c r="J3" s="2097"/>
      <c r="K3" s="2151" t="s">
        <v>149</v>
      </c>
      <c r="L3" s="2152"/>
      <c r="M3" s="2152"/>
      <c r="N3" s="2152"/>
      <c r="O3" s="2153"/>
      <c r="P3" s="2059" t="s">
        <v>150</v>
      </c>
      <c r="Q3" s="2097"/>
      <c r="R3" s="1825"/>
      <c r="S3" s="354"/>
      <c r="T3" s="354"/>
    </row>
    <row r="4" spans="1:23" s="106" customFormat="1" ht="21" customHeight="1" x14ac:dyDescent="0.2">
      <c r="A4" s="2063" t="s">
        <v>116</v>
      </c>
      <c r="B4" s="2064"/>
      <c r="C4" s="2074" t="s">
        <v>156</v>
      </c>
      <c r="D4" s="2029" t="s">
        <v>156</v>
      </c>
      <c r="E4" s="2035" t="s">
        <v>156</v>
      </c>
      <c r="F4" s="2036"/>
      <c r="G4" s="2037"/>
      <c r="H4" s="2035" t="s">
        <v>156</v>
      </c>
      <c r="I4" s="2076"/>
      <c r="J4" s="2077" t="s">
        <v>157</v>
      </c>
      <c r="K4" s="2050" t="s">
        <v>156</v>
      </c>
      <c r="L4" s="2053"/>
      <c r="M4" s="2053"/>
      <c r="N4" s="2053"/>
      <c r="O4" s="2144"/>
      <c r="P4" s="2083" t="s">
        <v>156</v>
      </c>
      <c r="Q4" s="2155" t="s">
        <v>693</v>
      </c>
      <c r="R4" s="1611"/>
      <c r="S4" s="354"/>
      <c r="T4" s="354"/>
    </row>
    <row r="5" spans="1:23" s="106" customFormat="1" ht="21" customHeight="1" thickBot="1" x14ac:dyDescent="0.25">
      <c r="A5" s="2043"/>
      <c r="B5" s="2044"/>
      <c r="C5" s="2075"/>
      <c r="D5" s="2030"/>
      <c r="E5" s="532" t="s">
        <v>316</v>
      </c>
      <c r="F5" s="533" t="s">
        <v>317</v>
      </c>
      <c r="G5" s="534" t="s">
        <v>318</v>
      </c>
      <c r="H5" s="532" t="s">
        <v>319</v>
      </c>
      <c r="I5" s="533" t="s">
        <v>320</v>
      </c>
      <c r="J5" s="2078"/>
      <c r="K5" s="536" t="s">
        <v>728</v>
      </c>
      <c r="L5" s="536" t="s">
        <v>727</v>
      </c>
      <c r="M5" s="533" t="s">
        <v>319</v>
      </c>
      <c r="N5" s="536" t="s">
        <v>320</v>
      </c>
      <c r="O5" s="534" t="s">
        <v>318</v>
      </c>
      <c r="P5" s="2154"/>
      <c r="Q5" s="2156"/>
      <c r="R5" s="1909"/>
      <c r="S5" s="354"/>
      <c r="T5" s="354"/>
    </row>
    <row r="6" spans="1:23" s="106" customFormat="1" ht="21" customHeight="1" thickTop="1" x14ac:dyDescent="0.2">
      <c r="A6" s="355" t="s">
        <v>158</v>
      </c>
      <c r="B6" s="356" t="s">
        <v>159</v>
      </c>
      <c r="C6" s="357">
        <v>930</v>
      </c>
      <c r="D6" s="358">
        <v>750</v>
      </c>
      <c r="E6" s="359">
        <v>970</v>
      </c>
      <c r="F6" s="360">
        <v>900</v>
      </c>
      <c r="G6" s="361">
        <v>1000</v>
      </c>
      <c r="H6" s="362">
        <v>800</v>
      </c>
      <c r="I6" s="360">
        <v>550</v>
      </c>
      <c r="J6" s="361">
        <v>670</v>
      </c>
      <c r="K6" s="363">
        <v>1000</v>
      </c>
      <c r="L6" s="363">
        <v>900</v>
      </c>
      <c r="M6" s="360">
        <v>1300</v>
      </c>
      <c r="N6" s="363">
        <v>1300</v>
      </c>
      <c r="O6" s="361">
        <v>980</v>
      </c>
      <c r="P6" s="731">
        <v>760</v>
      </c>
      <c r="Q6" s="361">
        <v>2600</v>
      </c>
      <c r="R6" s="1826"/>
      <c r="S6" s="354"/>
      <c r="T6" s="354"/>
    </row>
    <row r="7" spans="1:23" s="106" customFormat="1" ht="21" customHeight="1" thickBot="1" x14ac:dyDescent="0.25">
      <c r="A7" s="365" t="s">
        <v>160</v>
      </c>
      <c r="B7" s="366" t="s">
        <v>159</v>
      </c>
      <c r="C7" s="352">
        <v>230</v>
      </c>
      <c r="D7" s="348">
        <v>140</v>
      </c>
      <c r="E7" s="350">
        <v>160</v>
      </c>
      <c r="F7" s="367">
        <v>140</v>
      </c>
      <c r="G7" s="351">
        <v>190</v>
      </c>
      <c r="H7" s="346">
        <v>190</v>
      </c>
      <c r="I7" s="367">
        <v>120</v>
      </c>
      <c r="J7" s="351">
        <v>140</v>
      </c>
      <c r="K7" s="349">
        <v>190</v>
      </c>
      <c r="L7" s="349">
        <v>170</v>
      </c>
      <c r="M7" s="367">
        <v>260</v>
      </c>
      <c r="N7" s="349">
        <v>250</v>
      </c>
      <c r="O7" s="351">
        <v>180</v>
      </c>
      <c r="P7" s="732">
        <v>180</v>
      </c>
      <c r="Q7" s="351">
        <v>840</v>
      </c>
      <c r="R7" s="1826"/>
      <c r="S7" s="354"/>
      <c r="T7" s="354"/>
    </row>
    <row r="8" spans="1:23" s="106" customFormat="1" ht="21" customHeight="1" x14ac:dyDescent="0.2">
      <c r="A8" s="368" t="s">
        <v>87</v>
      </c>
      <c r="B8" s="369" t="s">
        <v>161</v>
      </c>
      <c r="C8" s="1645">
        <v>3.3</v>
      </c>
      <c r="D8" s="1646">
        <v>2.4</v>
      </c>
      <c r="E8" s="1647">
        <v>3.9</v>
      </c>
      <c r="F8" s="1648">
        <v>3.1</v>
      </c>
      <c r="G8" s="1649">
        <v>3.6</v>
      </c>
      <c r="H8" s="1650">
        <v>3.8</v>
      </c>
      <c r="I8" s="1651">
        <v>4</v>
      </c>
      <c r="J8" s="1649">
        <v>7</v>
      </c>
      <c r="K8" s="1652">
        <v>3.9</v>
      </c>
      <c r="L8" s="1652">
        <v>3.6</v>
      </c>
      <c r="M8" s="1653">
        <v>5.0999999999999996</v>
      </c>
      <c r="N8" s="1653">
        <v>6.1</v>
      </c>
      <c r="O8" s="1649">
        <v>4.3</v>
      </c>
      <c r="P8" s="1654">
        <v>4.8</v>
      </c>
      <c r="Q8" s="1649">
        <v>6.1</v>
      </c>
      <c r="R8" s="1827"/>
      <c r="S8" s="354"/>
      <c r="T8" s="354"/>
    </row>
    <row r="9" spans="1:23" s="106" customFormat="1" ht="21" customHeight="1" thickBot="1" x14ac:dyDescent="0.25">
      <c r="A9" s="365" t="s">
        <v>88</v>
      </c>
      <c r="B9" s="366" t="s">
        <v>89</v>
      </c>
      <c r="C9" s="1655">
        <v>0.82499999999999996</v>
      </c>
      <c r="D9" s="1656">
        <v>0.45</v>
      </c>
      <c r="E9" s="1657">
        <v>0.65200000000000002</v>
      </c>
      <c r="F9" s="1658">
        <v>0.47799999999999998</v>
      </c>
      <c r="G9" s="1659">
        <v>0.67100000000000004</v>
      </c>
      <c r="H9" s="1660">
        <v>0.87</v>
      </c>
      <c r="I9" s="1661">
        <v>0.82899999999999996</v>
      </c>
      <c r="J9" s="1659">
        <v>1.39</v>
      </c>
      <c r="K9" s="1662">
        <v>0.71</v>
      </c>
      <c r="L9" s="1662">
        <v>0.69299999999999995</v>
      </c>
      <c r="M9" s="1663">
        <v>1.03</v>
      </c>
      <c r="N9" s="1914">
        <v>1.1399999999999999</v>
      </c>
      <c r="O9" s="1915">
        <v>0.79600000000000004</v>
      </c>
      <c r="P9" s="1664">
        <v>1.1299999999999999</v>
      </c>
      <c r="Q9" s="1659">
        <v>1.95</v>
      </c>
      <c r="R9" s="1827"/>
      <c r="S9" s="354"/>
      <c r="T9" s="354"/>
    </row>
    <row r="10" spans="1:23" s="106" customFormat="1" ht="21" customHeight="1" thickBot="1" x14ac:dyDescent="0.25">
      <c r="A10" s="370" t="s">
        <v>162</v>
      </c>
      <c r="B10" s="371" t="s">
        <v>321</v>
      </c>
      <c r="C10" s="372">
        <v>2.94</v>
      </c>
      <c r="D10" s="373">
        <v>3.33</v>
      </c>
      <c r="E10" s="374">
        <v>2.5499999999999998</v>
      </c>
      <c r="F10" s="375">
        <v>2.85</v>
      </c>
      <c r="G10" s="376">
        <v>2.84</v>
      </c>
      <c r="H10" s="377">
        <v>2.15</v>
      </c>
      <c r="I10" s="378">
        <v>1.44</v>
      </c>
      <c r="J10" s="376">
        <v>0.96299999999999997</v>
      </c>
      <c r="K10" s="730">
        <v>2.67</v>
      </c>
      <c r="L10" s="730">
        <v>2.5</v>
      </c>
      <c r="M10" s="733">
        <v>2.5099999999999998</v>
      </c>
      <c r="N10" s="378">
        <v>2.21</v>
      </c>
      <c r="O10" s="372">
        <v>2.29</v>
      </c>
      <c r="P10" s="379">
        <v>1.57</v>
      </c>
      <c r="Q10" s="376">
        <v>4.28</v>
      </c>
      <c r="R10" s="1828"/>
      <c r="S10" s="354"/>
      <c r="T10" s="354"/>
    </row>
    <row r="11" spans="1:23" s="108" customFormat="1" ht="25.5" customHeight="1" thickBot="1" x14ac:dyDescent="0.25">
      <c r="A11" s="2149" t="s">
        <v>163</v>
      </c>
      <c r="B11" s="2150"/>
      <c r="C11" s="380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1"/>
      <c r="Q11" s="381"/>
      <c r="R11" s="381"/>
      <c r="S11" s="159"/>
      <c r="T11" s="354"/>
    </row>
    <row r="12" spans="1:23" s="106" customFormat="1" ht="21" customHeight="1" x14ac:dyDescent="0.2">
      <c r="A12" s="2086" t="s">
        <v>38</v>
      </c>
      <c r="B12" s="2087"/>
      <c r="C12" s="2082" t="s">
        <v>115</v>
      </c>
      <c r="D12" s="2080"/>
      <c r="E12" s="2080"/>
      <c r="F12" s="2080"/>
      <c r="G12" s="2081"/>
      <c r="H12" s="382" t="s">
        <v>315</v>
      </c>
      <c r="I12" s="2088" t="s">
        <v>147</v>
      </c>
      <c r="J12" s="2089"/>
      <c r="K12" s="2089"/>
      <c r="L12" s="2068" t="s">
        <v>148</v>
      </c>
      <c r="M12" s="2090"/>
      <c r="N12" s="2079" t="s">
        <v>149</v>
      </c>
      <c r="O12" s="2080"/>
      <c r="P12" s="2080"/>
      <c r="Q12" s="2080"/>
      <c r="R12" s="2081"/>
      <c r="S12" s="2068" t="s">
        <v>150</v>
      </c>
      <c r="T12" s="2069"/>
      <c r="U12" s="2070"/>
      <c r="V12" s="354"/>
      <c r="W12" s="354"/>
    </row>
    <row r="13" spans="1:23" s="106" customFormat="1" ht="21" customHeight="1" x14ac:dyDescent="0.2">
      <c r="A13" s="2063" t="s">
        <v>116</v>
      </c>
      <c r="B13" s="2064"/>
      <c r="C13" s="2065" t="s">
        <v>164</v>
      </c>
      <c r="D13" s="2066"/>
      <c r="E13" s="2066"/>
      <c r="F13" s="2066"/>
      <c r="G13" s="2067"/>
      <c r="H13" s="2029" t="s">
        <v>164</v>
      </c>
      <c r="I13" s="2035" t="s">
        <v>164</v>
      </c>
      <c r="J13" s="2036"/>
      <c r="K13" s="2037"/>
      <c r="L13" s="2035" t="s">
        <v>164</v>
      </c>
      <c r="M13" s="2037"/>
      <c r="N13" s="2050" t="s">
        <v>164</v>
      </c>
      <c r="O13" s="2053"/>
      <c r="P13" s="2053"/>
      <c r="Q13" s="2053"/>
      <c r="R13" s="2144"/>
      <c r="S13" s="2035" t="s">
        <v>164</v>
      </c>
      <c r="T13" s="2036"/>
      <c r="U13" s="2037"/>
      <c r="V13" s="354"/>
      <c r="W13" s="354"/>
    </row>
    <row r="14" spans="1:23" s="106" customFormat="1" ht="21" customHeight="1" thickBot="1" x14ac:dyDescent="0.25">
      <c r="A14" s="2043"/>
      <c r="B14" s="2044"/>
      <c r="C14" s="530" t="s">
        <v>152</v>
      </c>
      <c r="D14" s="400" t="s">
        <v>665</v>
      </c>
      <c r="E14" s="400" t="s">
        <v>666</v>
      </c>
      <c r="F14" s="531" t="s">
        <v>334</v>
      </c>
      <c r="G14" s="402" t="s">
        <v>335</v>
      </c>
      <c r="H14" s="2030"/>
      <c r="I14" s="532" t="s">
        <v>165</v>
      </c>
      <c r="J14" s="533" t="s">
        <v>166</v>
      </c>
      <c r="K14" s="534" t="s">
        <v>167</v>
      </c>
      <c r="L14" s="532" t="s">
        <v>168</v>
      </c>
      <c r="M14" s="534" t="s">
        <v>169</v>
      </c>
      <c r="N14" s="536" t="s">
        <v>728</v>
      </c>
      <c r="O14" s="536" t="s">
        <v>727</v>
      </c>
      <c r="P14" s="536" t="s">
        <v>168</v>
      </c>
      <c r="Q14" s="536" t="s">
        <v>169</v>
      </c>
      <c r="R14" s="534" t="s">
        <v>167</v>
      </c>
      <c r="S14" s="532" t="s">
        <v>170</v>
      </c>
      <c r="T14" s="533" t="s">
        <v>171</v>
      </c>
      <c r="U14" s="534" t="s">
        <v>172</v>
      </c>
      <c r="V14" s="354"/>
      <c r="W14" s="354"/>
    </row>
    <row r="15" spans="1:23" s="106" customFormat="1" ht="21" customHeight="1" thickTop="1" x14ac:dyDescent="0.2">
      <c r="A15" s="355" t="s">
        <v>158</v>
      </c>
      <c r="B15" s="356" t="s">
        <v>159</v>
      </c>
      <c r="C15" s="362">
        <v>390</v>
      </c>
      <c r="D15" s="360">
        <v>420</v>
      </c>
      <c r="E15" s="360">
        <v>420</v>
      </c>
      <c r="F15" s="363">
        <v>370</v>
      </c>
      <c r="G15" s="361">
        <v>320</v>
      </c>
      <c r="H15" s="358">
        <v>510</v>
      </c>
      <c r="I15" s="362">
        <v>580</v>
      </c>
      <c r="J15" s="360">
        <v>660</v>
      </c>
      <c r="K15" s="363">
        <v>570</v>
      </c>
      <c r="L15" s="359">
        <v>370</v>
      </c>
      <c r="M15" s="361">
        <v>370</v>
      </c>
      <c r="N15" s="363">
        <v>700</v>
      </c>
      <c r="O15" s="363">
        <v>680</v>
      </c>
      <c r="P15" s="363">
        <v>470</v>
      </c>
      <c r="Q15" s="363">
        <v>420</v>
      </c>
      <c r="R15" s="361">
        <v>340</v>
      </c>
      <c r="S15" s="383">
        <v>400</v>
      </c>
      <c r="T15" s="384">
        <v>420</v>
      </c>
      <c r="U15" s="385">
        <v>380</v>
      </c>
      <c r="V15" s="354"/>
      <c r="W15" s="354"/>
    </row>
    <row r="16" spans="1:23" s="106" customFormat="1" ht="21" customHeight="1" thickBot="1" x14ac:dyDescent="0.25">
      <c r="A16" s="365" t="s">
        <v>160</v>
      </c>
      <c r="B16" s="366" t="s">
        <v>159</v>
      </c>
      <c r="C16" s="386">
        <v>180</v>
      </c>
      <c r="D16" s="346">
        <v>200</v>
      </c>
      <c r="E16" s="346">
        <v>200</v>
      </c>
      <c r="F16" s="349">
        <v>180</v>
      </c>
      <c r="G16" s="351">
        <v>150</v>
      </c>
      <c r="H16" s="348">
        <v>220</v>
      </c>
      <c r="I16" s="346">
        <v>190</v>
      </c>
      <c r="J16" s="367">
        <v>260</v>
      </c>
      <c r="K16" s="349">
        <v>230</v>
      </c>
      <c r="L16" s="350">
        <v>180</v>
      </c>
      <c r="M16" s="351">
        <v>160</v>
      </c>
      <c r="N16" s="349">
        <v>320</v>
      </c>
      <c r="O16" s="349">
        <v>320</v>
      </c>
      <c r="P16" s="349">
        <v>95</v>
      </c>
      <c r="Q16" s="349">
        <v>230</v>
      </c>
      <c r="R16" s="351">
        <v>90</v>
      </c>
      <c r="S16" s="387">
        <v>160</v>
      </c>
      <c r="T16" s="388">
        <v>200</v>
      </c>
      <c r="U16" s="389">
        <v>170</v>
      </c>
      <c r="V16" s="354"/>
      <c r="W16" s="354"/>
    </row>
    <row r="17" spans="1:23" s="106" customFormat="1" ht="21" customHeight="1" x14ac:dyDescent="0.2">
      <c r="A17" s="368" t="s">
        <v>731</v>
      </c>
      <c r="B17" s="369" t="s">
        <v>89</v>
      </c>
      <c r="C17" s="1665">
        <v>8</v>
      </c>
      <c r="D17" s="1650">
        <v>8.1999999999999993</v>
      </c>
      <c r="E17" s="1650">
        <v>8.4</v>
      </c>
      <c r="F17" s="1653">
        <v>8</v>
      </c>
      <c r="G17" s="1649">
        <v>7.5</v>
      </c>
      <c r="H17" s="1646">
        <v>7.8</v>
      </c>
      <c r="I17" s="1650">
        <v>8.1999999999999993</v>
      </c>
      <c r="J17" s="1651">
        <v>8.4</v>
      </c>
      <c r="K17" s="1653">
        <v>7.8</v>
      </c>
      <c r="L17" s="1647">
        <v>8.1999999999999993</v>
      </c>
      <c r="M17" s="1649">
        <v>8.5</v>
      </c>
      <c r="N17" s="1653">
        <v>7.3</v>
      </c>
      <c r="O17" s="1653">
        <v>7.3</v>
      </c>
      <c r="P17" s="1653">
        <v>8.6999999999999993</v>
      </c>
      <c r="Q17" s="1653">
        <v>8.8000000000000007</v>
      </c>
      <c r="R17" s="1649">
        <v>8.8000000000000007</v>
      </c>
      <c r="S17" s="1647">
        <v>8.4</v>
      </c>
      <c r="T17" s="1651">
        <v>8.1</v>
      </c>
      <c r="U17" s="1666">
        <v>8</v>
      </c>
      <c r="V17" s="354"/>
      <c r="W17" s="354"/>
    </row>
    <row r="18" spans="1:23" s="106" customFormat="1" ht="21" customHeight="1" thickBot="1" x14ac:dyDescent="0.25">
      <c r="A18" s="365" t="s">
        <v>732</v>
      </c>
      <c r="B18" s="366" t="s">
        <v>89</v>
      </c>
      <c r="C18" s="1667">
        <v>3.7</v>
      </c>
      <c r="D18" s="1660">
        <v>4</v>
      </c>
      <c r="E18" s="1660">
        <v>3.9</v>
      </c>
      <c r="F18" s="1663">
        <v>3.8</v>
      </c>
      <c r="G18" s="1659">
        <v>3.6</v>
      </c>
      <c r="H18" s="1656">
        <v>3.3</v>
      </c>
      <c r="I18" s="1660">
        <v>2.7</v>
      </c>
      <c r="J18" s="1661">
        <v>3.3</v>
      </c>
      <c r="K18" s="1663">
        <v>3.1</v>
      </c>
      <c r="L18" s="1657">
        <v>3.9</v>
      </c>
      <c r="M18" s="1659">
        <v>3.5</v>
      </c>
      <c r="N18" s="1663">
        <v>3.3</v>
      </c>
      <c r="O18" s="1663">
        <v>3.5</v>
      </c>
      <c r="P18" s="1663">
        <v>1.8</v>
      </c>
      <c r="Q18" s="1663">
        <v>4.8</v>
      </c>
      <c r="R18" s="1659">
        <v>2.4</v>
      </c>
      <c r="S18" s="1657">
        <v>3.2</v>
      </c>
      <c r="T18" s="1661">
        <v>3.8</v>
      </c>
      <c r="U18" s="1668">
        <v>3.6</v>
      </c>
      <c r="V18" s="354"/>
      <c r="W18" s="354"/>
    </row>
    <row r="19" spans="1:23" s="108" customFormat="1" ht="21" customHeight="1" thickBot="1" x14ac:dyDescent="0.25">
      <c r="A19" s="390" t="s">
        <v>733</v>
      </c>
      <c r="B19" s="391" t="s">
        <v>322</v>
      </c>
      <c r="C19" s="392">
        <v>4830</v>
      </c>
      <c r="D19" s="393">
        <v>5110</v>
      </c>
      <c r="E19" s="393">
        <v>4960</v>
      </c>
      <c r="F19" s="394">
        <v>4650</v>
      </c>
      <c r="G19" s="397">
        <v>4230</v>
      </c>
      <c r="H19" s="395">
        <v>6590</v>
      </c>
      <c r="I19" s="392">
        <v>7040</v>
      </c>
      <c r="J19" s="393">
        <v>7820</v>
      </c>
      <c r="K19" s="394">
        <v>7300</v>
      </c>
      <c r="L19" s="396">
        <v>4520</v>
      </c>
      <c r="M19" s="397">
        <v>4420</v>
      </c>
      <c r="N19" s="394">
        <v>9590</v>
      </c>
      <c r="O19" s="394">
        <v>9230</v>
      </c>
      <c r="P19" s="393">
        <v>5320</v>
      </c>
      <c r="Q19" s="393">
        <v>4740</v>
      </c>
      <c r="R19" s="397">
        <v>3820</v>
      </c>
      <c r="S19" s="396">
        <v>4820</v>
      </c>
      <c r="T19" s="393">
        <v>5110</v>
      </c>
      <c r="U19" s="397">
        <v>4730</v>
      </c>
      <c r="V19" s="354"/>
      <c r="W19" s="354"/>
    </row>
    <row r="20" spans="1:23" s="108" customFormat="1" ht="21" customHeight="1" x14ac:dyDescent="0.2">
      <c r="A20" s="1923" t="s">
        <v>734</v>
      </c>
      <c r="B20" s="1920"/>
      <c r="C20" s="1922"/>
      <c r="D20" s="1922"/>
      <c r="E20" s="1921"/>
      <c r="F20" s="1921"/>
      <c r="G20" s="1921"/>
      <c r="H20" s="1921"/>
      <c r="I20" s="1921"/>
      <c r="J20" s="1921"/>
      <c r="K20" s="1921"/>
      <c r="L20" s="1921"/>
      <c r="M20" s="1921"/>
      <c r="N20" s="1921"/>
      <c r="O20" s="1921"/>
      <c r="P20" s="1921"/>
      <c r="Q20" s="1921"/>
      <c r="R20" s="1921"/>
      <c r="S20" s="1921"/>
      <c r="T20" s="1921"/>
      <c r="U20" s="1921"/>
      <c r="V20" s="354"/>
      <c r="W20" s="354"/>
    </row>
    <row r="21" spans="1:23" s="108" customFormat="1" ht="25.5" customHeight="1" thickBot="1" x14ac:dyDescent="0.25">
      <c r="A21" s="2143" t="s">
        <v>173</v>
      </c>
      <c r="B21" s="2143"/>
      <c r="C21" s="2143"/>
      <c r="D21" s="2143"/>
      <c r="E21" s="380"/>
      <c r="F21" s="380"/>
      <c r="G21" s="380"/>
      <c r="H21" s="380"/>
      <c r="I21" s="380"/>
      <c r="J21" s="381"/>
      <c r="K21" s="381"/>
      <c r="L21" s="381"/>
      <c r="M21" s="381"/>
      <c r="N21" s="381"/>
      <c r="O21" s="381"/>
      <c r="P21" s="381"/>
      <c r="Q21" s="381"/>
      <c r="R21" s="381"/>
      <c r="S21" s="159"/>
      <c r="T21" s="354"/>
    </row>
    <row r="22" spans="1:23" s="106" customFormat="1" ht="21" customHeight="1" x14ac:dyDescent="0.2">
      <c r="A22" s="2055" t="s">
        <v>38</v>
      </c>
      <c r="B22" s="2056"/>
      <c r="C22" s="2057" t="s">
        <v>115</v>
      </c>
      <c r="D22" s="2038"/>
      <c r="E22" s="2058"/>
      <c r="F22" s="2016"/>
      <c r="G22" s="2059" t="s">
        <v>148</v>
      </c>
      <c r="H22" s="2060"/>
      <c r="I22" s="2059" t="s">
        <v>149</v>
      </c>
      <c r="J22" s="2061"/>
      <c r="K22" s="2061"/>
      <c r="L22" s="2062"/>
      <c r="M22" s="2038" t="s">
        <v>150</v>
      </c>
      <c r="N22" s="2038"/>
      <c r="O22" s="2038"/>
      <c r="P22" s="398" t="s">
        <v>115</v>
      </c>
      <c r="Q22" s="344" t="s">
        <v>315</v>
      </c>
      <c r="R22" s="1910" t="s">
        <v>148</v>
      </c>
      <c r="S22" s="345" t="s">
        <v>149</v>
      </c>
      <c r="T22" s="1912" t="s">
        <v>150</v>
      </c>
    </row>
    <row r="23" spans="1:23" s="106" customFormat="1" ht="21" customHeight="1" x14ac:dyDescent="0.2">
      <c r="A23" s="2041" t="s">
        <v>116</v>
      </c>
      <c r="B23" s="2042"/>
      <c r="C23" s="2045" t="s">
        <v>174</v>
      </c>
      <c r="D23" s="2046"/>
      <c r="E23" s="2047"/>
      <c r="F23" s="2048" t="s">
        <v>350</v>
      </c>
      <c r="G23" s="2050" t="s">
        <v>174</v>
      </c>
      <c r="H23" s="2026"/>
      <c r="I23" s="2035" t="s">
        <v>174</v>
      </c>
      <c r="J23" s="2051"/>
      <c r="K23" s="2051"/>
      <c r="L23" s="2052"/>
      <c r="M23" s="2053" t="s">
        <v>174</v>
      </c>
      <c r="N23" s="2053"/>
      <c r="O23" s="2053"/>
      <c r="P23" s="2027" t="s">
        <v>175</v>
      </c>
      <c r="Q23" s="2029" t="s">
        <v>176</v>
      </c>
      <c r="R23" s="2031" t="s">
        <v>175</v>
      </c>
      <c r="S23" s="2031" t="s">
        <v>175</v>
      </c>
      <c r="T23" s="2033" t="s">
        <v>47</v>
      </c>
    </row>
    <row r="24" spans="1:23" s="106" customFormat="1" ht="21" customHeight="1" thickBot="1" x14ac:dyDescent="0.25">
      <c r="A24" s="2043"/>
      <c r="B24" s="2044"/>
      <c r="C24" s="399" t="s">
        <v>344</v>
      </c>
      <c r="D24" s="400" t="s">
        <v>345</v>
      </c>
      <c r="E24" s="531" t="s">
        <v>346</v>
      </c>
      <c r="F24" s="2049"/>
      <c r="G24" s="401" t="s">
        <v>153</v>
      </c>
      <c r="H24" s="402" t="s">
        <v>169</v>
      </c>
      <c r="I24" s="401" t="s">
        <v>302</v>
      </c>
      <c r="J24" s="400" t="s">
        <v>303</v>
      </c>
      <c r="K24" s="400" t="s">
        <v>304</v>
      </c>
      <c r="L24" s="402" t="s">
        <v>294</v>
      </c>
      <c r="M24" s="399" t="s">
        <v>168</v>
      </c>
      <c r="N24" s="400" t="s">
        <v>169</v>
      </c>
      <c r="O24" s="403" t="s">
        <v>336</v>
      </c>
      <c r="P24" s="2028"/>
      <c r="Q24" s="2030"/>
      <c r="R24" s="2040"/>
      <c r="S24" s="2032"/>
      <c r="T24" s="2034"/>
    </row>
    <row r="25" spans="1:23" s="107" customFormat="1" ht="21" customHeight="1" thickTop="1" x14ac:dyDescent="0.2">
      <c r="A25" s="404" t="s">
        <v>87</v>
      </c>
      <c r="B25" s="356" t="s">
        <v>159</v>
      </c>
      <c r="C25" s="362">
        <v>1500</v>
      </c>
      <c r="D25" s="360">
        <v>1600</v>
      </c>
      <c r="E25" s="364">
        <v>1600</v>
      </c>
      <c r="F25" s="340">
        <v>1400</v>
      </c>
      <c r="G25" s="359">
        <v>2300</v>
      </c>
      <c r="H25" s="361">
        <v>2300</v>
      </c>
      <c r="I25" s="359">
        <v>2000</v>
      </c>
      <c r="J25" s="360">
        <v>2100</v>
      </c>
      <c r="K25" s="360">
        <v>2100</v>
      </c>
      <c r="L25" s="361">
        <v>2300</v>
      </c>
      <c r="M25" s="362">
        <v>2400</v>
      </c>
      <c r="N25" s="360">
        <v>2200</v>
      </c>
      <c r="O25" s="405">
        <v>2300</v>
      </c>
      <c r="P25" s="406">
        <v>13000</v>
      </c>
      <c r="Q25" s="358">
        <v>470</v>
      </c>
      <c r="R25" s="363">
        <v>15000</v>
      </c>
      <c r="S25" s="358">
        <v>13000</v>
      </c>
      <c r="T25" s="357">
        <v>13000</v>
      </c>
    </row>
    <row r="26" spans="1:23" s="107" customFormat="1" ht="21" customHeight="1" thickBot="1" x14ac:dyDescent="0.25">
      <c r="A26" s="407" t="s">
        <v>88</v>
      </c>
      <c r="B26" s="366" t="s">
        <v>159</v>
      </c>
      <c r="C26" s="346">
        <v>560</v>
      </c>
      <c r="D26" s="367">
        <v>610</v>
      </c>
      <c r="E26" s="347">
        <v>630</v>
      </c>
      <c r="F26" s="351">
        <v>460</v>
      </c>
      <c r="G26" s="350">
        <v>900</v>
      </c>
      <c r="H26" s="351">
        <v>910</v>
      </c>
      <c r="I26" s="350">
        <v>640</v>
      </c>
      <c r="J26" s="367">
        <v>650</v>
      </c>
      <c r="K26" s="367">
        <v>650</v>
      </c>
      <c r="L26" s="351">
        <v>720</v>
      </c>
      <c r="M26" s="346">
        <v>770</v>
      </c>
      <c r="N26" s="367">
        <v>700</v>
      </c>
      <c r="O26" s="408">
        <v>710</v>
      </c>
      <c r="P26" s="409">
        <v>6500</v>
      </c>
      <c r="Q26" s="348">
        <v>180</v>
      </c>
      <c r="R26" s="349">
        <v>7100</v>
      </c>
      <c r="S26" s="348">
        <v>5900</v>
      </c>
      <c r="T26" s="352">
        <v>5200</v>
      </c>
    </row>
    <row r="27" spans="1:23" s="106" customFormat="1" ht="21" customHeight="1" x14ac:dyDescent="0.2">
      <c r="A27" s="355" t="s">
        <v>158</v>
      </c>
      <c r="B27" s="356" t="s">
        <v>324</v>
      </c>
      <c r="C27" s="1669">
        <v>11</v>
      </c>
      <c r="D27" s="1670">
        <v>11</v>
      </c>
      <c r="E27" s="1671">
        <v>11</v>
      </c>
      <c r="F27" s="1672">
        <v>10</v>
      </c>
      <c r="G27" s="1673">
        <v>11</v>
      </c>
      <c r="H27" s="1674">
        <v>11</v>
      </c>
      <c r="I27" s="1675">
        <v>12</v>
      </c>
      <c r="J27" s="1676">
        <v>11</v>
      </c>
      <c r="K27" s="1676">
        <v>11</v>
      </c>
      <c r="L27" s="1674">
        <v>11</v>
      </c>
      <c r="M27" s="1669">
        <v>12</v>
      </c>
      <c r="N27" s="1670">
        <v>12</v>
      </c>
      <c r="O27" s="1677">
        <v>12</v>
      </c>
      <c r="P27" s="1678">
        <v>6.1</v>
      </c>
      <c r="Q27" s="1679">
        <v>5.3</v>
      </c>
      <c r="R27" s="1680">
        <v>6.5</v>
      </c>
      <c r="S27" s="1679">
        <v>6.9</v>
      </c>
      <c r="T27" s="1681">
        <v>6.7</v>
      </c>
    </row>
    <row r="28" spans="1:23" s="106" customFormat="1" ht="21" customHeight="1" thickBot="1" x14ac:dyDescent="0.25">
      <c r="A28" s="365" t="s">
        <v>160</v>
      </c>
      <c r="B28" s="366" t="s">
        <v>324</v>
      </c>
      <c r="C28" s="1682">
        <v>4</v>
      </c>
      <c r="D28" s="1683">
        <v>4.2</v>
      </c>
      <c r="E28" s="1684">
        <v>4.3</v>
      </c>
      <c r="F28" s="1685">
        <v>3.3</v>
      </c>
      <c r="G28" s="1686">
        <v>4.2</v>
      </c>
      <c r="H28" s="1685">
        <v>4.2</v>
      </c>
      <c r="I28" s="1686">
        <v>3.7</v>
      </c>
      <c r="J28" s="1683">
        <v>3.6</v>
      </c>
      <c r="K28" s="1683">
        <v>3.6</v>
      </c>
      <c r="L28" s="1685">
        <v>3.5</v>
      </c>
      <c r="M28" s="1682">
        <v>3.7</v>
      </c>
      <c r="N28" s="1683">
        <v>3.9</v>
      </c>
      <c r="O28" s="1687">
        <v>3.7</v>
      </c>
      <c r="P28" s="1688">
        <v>3.1</v>
      </c>
      <c r="Q28" s="1656">
        <v>2</v>
      </c>
      <c r="R28" s="1663">
        <v>3.1</v>
      </c>
      <c r="S28" s="1656">
        <v>3.2</v>
      </c>
      <c r="T28" s="1655">
        <v>2.7</v>
      </c>
    </row>
    <row r="29" spans="1:23" s="108" customFormat="1" ht="21" customHeight="1" thickBot="1" x14ac:dyDescent="0.25">
      <c r="A29" s="370" t="s">
        <v>162</v>
      </c>
      <c r="B29" s="371" t="s">
        <v>321</v>
      </c>
      <c r="C29" s="377">
        <v>1.41</v>
      </c>
      <c r="D29" s="378">
        <v>1.47</v>
      </c>
      <c r="E29" s="375">
        <v>1.45</v>
      </c>
      <c r="F29" s="376">
        <v>1.4</v>
      </c>
      <c r="G29" s="374">
        <v>2.13</v>
      </c>
      <c r="H29" s="376">
        <v>2.16</v>
      </c>
      <c r="I29" s="410">
        <v>1.74</v>
      </c>
      <c r="J29" s="411">
        <v>1.83</v>
      </c>
      <c r="K29" s="411">
        <v>1.81</v>
      </c>
      <c r="L29" s="412">
        <v>2.06</v>
      </c>
      <c r="M29" s="413">
        <v>2.09</v>
      </c>
      <c r="N29" s="411">
        <v>1.77</v>
      </c>
      <c r="O29" s="414">
        <v>1.9</v>
      </c>
      <c r="P29" s="415">
        <v>21.2</v>
      </c>
      <c r="Q29" s="373">
        <v>0.88</v>
      </c>
      <c r="R29" s="556">
        <v>22.6</v>
      </c>
      <c r="S29" s="416">
        <v>18.5</v>
      </c>
      <c r="T29" s="416">
        <v>19</v>
      </c>
    </row>
  </sheetData>
  <mergeCells count="46">
    <mergeCell ref="A2:B2"/>
    <mergeCell ref="A3:B3"/>
    <mergeCell ref="E3:G3"/>
    <mergeCell ref="H3:J3"/>
    <mergeCell ref="P3:Q3"/>
    <mergeCell ref="K3:O3"/>
    <mergeCell ref="P4:P5"/>
    <mergeCell ref="Q4:Q5"/>
    <mergeCell ref="A11:B11"/>
    <mergeCell ref="A12:B12"/>
    <mergeCell ref="C12:G12"/>
    <mergeCell ref="I12:K12"/>
    <mergeCell ref="L12:M12"/>
    <mergeCell ref="A4:B5"/>
    <mergeCell ref="C4:C5"/>
    <mergeCell ref="D4:D5"/>
    <mergeCell ref="E4:G4"/>
    <mergeCell ref="H4:I4"/>
    <mergeCell ref="J4:J5"/>
    <mergeCell ref="K4:O4"/>
    <mergeCell ref="S12:U12"/>
    <mergeCell ref="A13:B14"/>
    <mergeCell ref="C13:G13"/>
    <mergeCell ref="H13:H14"/>
    <mergeCell ref="I13:K13"/>
    <mergeCell ref="L13:M13"/>
    <mergeCell ref="S13:U13"/>
    <mergeCell ref="N12:R12"/>
    <mergeCell ref="N13:R13"/>
    <mergeCell ref="M23:O23"/>
    <mergeCell ref="A21:D21"/>
    <mergeCell ref="A22:B22"/>
    <mergeCell ref="C22:F22"/>
    <mergeCell ref="G22:H22"/>
    <mergeCell ref="I22:L22"/>
    <mergeCell ref="M22:O22"/>
    <mergeCell ref="A23:B24"/>
    <mergeCell ref="C23:E23"/>
    <mergeCell ref="F23:F24"/>
    <mergeCell ref="G23:H23"/>
    <mergeCell ref="I23:L23"/>
    <mergeCell ref="P23:P24"/>
    <mergeCell ref="Q23:Q24"/>
    <mergeCell ref="R23:R24"/>
    <mergeCell ref="S23:S24"/>
    <mergeCell ref="T23:T24"/>
  </mergeCells>
  <phoneticPr fontId="8"/>
  <pageMargins left="0.74803149606299213" right="0.19685039370078741" top="0.6692913385826772" bottom="0.23622047244094491" header="0.19685039370078741" footer="0.23622047244094491"/>
  <pageSetup paperSize="9" scale="85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Z31"/>
  <sheetViews>
    <sheetView zoomScaleNormal="100" workbookViewId="0">
      <selection activeCell="BH11" sqref="BH11"/>
    </sheetView>
  </sheetViews>
  <sheetFormatPr defaultColWidth="9" defaultRowHeight="12" x14ac:dyDescent="0.2"/>
  <cols>
    <col min="1" max="1" width="15.81640625" style="29" customWidth="1"/>
    <col min="2" max="4" width="9" style="29"/>
    <col min="5" max="7" width="8.453125" style="29" customWidth="1"/>
    <col min="8" max="8" width="8" style="29" customWidth="1"/>
    <col min="9" max="14" width="7.81640625" style="29" customWidth="1"/>
    <col min="15" max="17" width="8.1796875" style="29" customWidth="1"/>
    <col min="18" max="20" width="8" style="29" customWidth="1"/>
    <col min="21" max="25" width="9" style="29"/>
    <col min="26" max="26" width="2" style="29" customWidth="1"/>
    <col min="27" max="16384" width="9" style="29"/>
  </cols>
  <sheetData>
    <row r="1" spans="1:26" s="30" customFormat="1" ht="12" customHeight="1" thickBot="1" x14ac:dyDescent="0.25">
      <c r="A1" s="27"/>
      <c r="B1" s="28"/>
      <c r="C1" s="28"/>
      <c r="D1" s="28"/>
      <c r="E1" s="28"/>
      <c r="F1" s="28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1:26" s="30" customFormat="1" ht="16" customHeight="1" x14ac:dyDescent="0.2">
      <c r="A2" s="620" t="s">
        <v>38</v>
      </c>
      <c r="B2" s="621" t="s">
        <v>418</v>
      </c>
      <c r="C2" s="1411"/>
      <c r="D2" s="1695"/>
      <c r="E2" s="1411"/>
      <c r="F2" s="1958"/>
      <c r="G2" s="1958"/>
      <c r="H2" s="1959"/>
      <c r="I2" s="621" t="s">
        <v>438</v>
      </c>
      <c r="J2" s="622" t="s">
        <v>493</v>
      </c>
      <c r="K2" s="1411"/>
      <c r="L2" s="1411"/>
      <c r="M2" s="622" t="s">
        <v>494</v>
      </c>
      <c r="N2" s="1411"/>
      <c r="O2" s="623" t="s">
        <v>495</v>
      </c>
      <c r="P2" s="1411"/>
      <c r="Q2" s="1411"/>
      <c r="R2" s="1411"/>
      <c r="S2" s="1411"/>
      <c r="T2" s="1411"/>
      <c r="U2" s="623" t="s">
        <v>496</v>
      </c>
      <c r="V2" s="1411"/>
      <c r="W2" s="624"/>
    </row>
    <row r="3" spans="1:26" s="31" customFormat="1" ht="44.25" customHeight="1" thickBot="1" x14ac:dyDescent="0.25">
      <c r="A3" s="625" t="s">
        <v>83</v>
      </c>
      <c r="B3" s="629" t="s">
        <v>497</v>
      </c>
      <c r="C3" s="627" t="s">
        <v>661</v>
      </c>
      <c r="D3" s="627" t="s">
        <v>662</v>
      </c>
      <c r="E3" s="631" t="s">
        <v>498</v>
      </c>
      <c r="F3" s="627" t="s">
        <v>499</v>
      </c>
      <c r="G3" s="627" t="s">
        <v>500</v>
      </c>
      <c r="H3" s="630" t="s">
        <v>501</v>
      </c>
      <c r="I3" s="626" t="s">
        <v>502</v>
      </c>
      <c r="J3" s="626" t="s">
        <v>503</v>
      </c>
      <c r="K3" s="627" t="s">
        <v>504</v>
      </c>
      <c r="L3" s="627" t="s">
        <v>380</v>
      </c>
      <c r="M3" s="629" t="s">
        <v>505</v>
      </c>
      <c r="N3" s="630" t="s">
        <v>506</v>
      </c>
      <c r="O3" s="627" t="s">
        <v>375</v>
      </c>
      <c r="P3" s="627" t="s">
        <v>376</v>
      </c>
      <c r="Q3" s="627" t="s">
        <v>377</v>
      </c>
      <c r="R3" s="626" t="s">
        <v>378</v>
      </c>
      <c r="S3" s="627" t="s">
        <v>379</v>
      </c>
      <c r="T3" s="627" t="s">
        <v>380</v>
      </c>
      <c r="U3" s="626" t="s">
        <v>507</v>
      </c>
      <c r="V3" s="627" t="s">
        <v>508</v>
      </c>
      <c r="W3" s="628" t="s">
        <v>509</v>
      </c>
    </row>
    <row r="4" spans="1:26" s="30" customFormat="1" ht="12.5" thickTop="1" x14ac:dyDescent="0.2">
      <c r="A4" s="632" t="s">
        <v>329</v>
      </c>
      <c r="B4" s="633">
        <v>2270</v>
      </c>
      <c r="C4" s="634">
        <v>2460</v>
      </c>
      <c r="D4" s="634" t="s">
        <v>21</v>
      </c>
      <c r="E4" s="635">
        <v>2690</v>
      </c>
      <c r="F4" s="636">
        <v>2490</v>
      </c>
      <c r="G4" s="637">
        <v>2360</v>
      </c>
      <c r="H4" s="638">
        <v>1830</v>
      </c>
      <c r="I4" s="633">
        <v>2720</v>
      </c>
      <c r="J4" s="633">
        <v>2490</v>
      </c>
      <c r="K4" s="639">
        <v>2280</v>
      </c>
      <c r="L4" s="635">
        <v>2320</v>
      </c>
      <c r="M4" s="633">
        <v>1920</v>
      </c>
      <c r="N4" s="640">
        <v>1910</v>
      </c>
      <c r="O4" s="633">
        <v>5360</v>
      </c>
      <c r="P4" s="639">
        <v>3990</v>
      </c>
      <c r="Q4" s="635">
        <v>3310</v>
      </c>
      <c r="R4" s="639">
        <v>2410</v>
      </c>
      <c r="S4" s="639">
        <v>1490</v>
      </c>
      <c r="T4" s="635">
        <v>2040</v>
      </c>
      <c r="U4" s="633">
        <v>1990</v>
      </c>
      <c r="V4" s="639">
        <v>2020</v>
      </c>
      <c r="W4" s="641">
        <v>2050</v>
      </c>
    </row>
    <row r="5" spans="1:26" s="30" customFormat="1" x14ac:dyDescent="0.2">
      <c r="A5" s="642" t="s">
        <v>36</v>
      </c>
      <c r="B5" s="643">
        <v>0.04</v>
      </c>
      <c r="C5" s="644">
        <v>0.05</v>
      </c>
      <c r="D5" s="644" t="s">
        <v>21</v>
      </c>
      <c r="E5" s="645">
        <v>0.05</v>
      </c>
      <c r="F5" s="646">
        <v>0.05</v>
      </c>
      <c r="G5" s="647">
        <v>0.05</v>
      </c>
      <c r="H5" s="648">
        <v>0.04</v>
      </c>
      <c r="I5" s="643">
        <v>0.05</v>
      </c>
      <c r="J5" s="643">
        <v>0.04</v>
      </c>
      <c r="K5" s="644">
        <v>0.04</v>
      </c>
      <c r="L5" s="645">
        <v>0.04</v>
      </c>
      <c r="M5" s="643">
        <v>0.04</v>
      </c>
      <c r="N5" s="649">
        <v>0.03</v>
      </c>
      <c r="O5" s="643">
        <v>0.1</v>
      </c>
      <c r="P5" s="644">
        <v>0.08</v>
      </c>
      <c r="Q5" s="645">
        <v>0.06</v>
      </c>
      <c r="R5" s="644">
        <v>0.03</v>
      </c>
      <c r="S5" s="644">
        <v>0.02</v>
      </c>
      <c r="T5" s="645">
        <v>0.02</v>
      </c>
      <c r="U5" s="643">
        <v>0.04</v>
      </c>
      <c r="V5" s="644">
        <v>0.04</v>
      </c>
      <c r="W5" s="650">
        <v>0.04</v>
      </c>
    </row>
    <row r="6" spans="1:26" s="30" customFormat="1" ht="12.5" thickBot="1" x14ac:dyDescent="0.25">
      <c r="A6" s="651" t="s">
        <v>37</v>
      </c>
      <c r="B6" s="652">
        <v>81.93</v>
      </c>
      <c r="C6" s="653">
        <v>79.88</v>
      </c>
      <c r="D6" s="653" t="s">
        <v>21</v>
      </c>
      <c r="E6" s="654">
        <v>82.15</v>
      </c>
      <c r="F6" s="655">
        <v>79.52</v>
      </c>
      <c r="G6" s="653">
        <v>79.900000000000006</v>
      </c>
      <c r="H6" s="656">
        <v>78.92</v>
      </c>
      <c r="I6" s="652">
        <v>82.39</v>
      </c>
      <c r="J6" s="652">
        <v>84.77</v>
      </c>
      <c r="K6" s="653">
        <v>84.6</v>
      </c>
      <c r="L6" s="654">
        <v>83.5</v>
      </c>
      <c r="M6" s="652">
        <v>79.37</v>
      </c>
      <c r="N6" s="657">
        <v>84.2</v>
      </c>
      <c r="O6" s="652">
        <v>80.7</v>
      </c>
      <c r="P6" s="653">
        <v>80.77</v>
      </c>
      <c r="Q6" s="654">
        <v>80.55</v>
      </c>
      <c r="R6" s="653">
        <v>88.74</v>
      </c>
      <c r="S6" s="653">
        <v>85.61</v>
      </c>
      <c r="T6" s="654">
        <v>88.27</v>
      </c>
      <c r="U6" s="652">
        <v>81.150000000000006</v>
      </c>
      <c r="V6" s="653">
        <v>80.14</v>
      </c>
      <c r="W6" s="658">
        <v>81.89</v>
      </c>
    </row>
    <row r="7" spans="1:26" s="36" customFormat="1" ht="21.75" customHeight="1" thickBot="1" x14ac:dyDescent="0.3">
      <c r="A7" s="32" t="s">
        <v>510</v>
      </c>
      <c r="B7" s="33"/>
      <c r="C7" s="33"/>
      <c r="D7" s="33"/>
      <c r="E7" s="33"/>
      <c r="F7" s="34"/>
      <c r="G7" s="34"/>
      <c r="H7" s="34"/>
      <c r="I7" s="33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X7" s="141"/>
    </row>
    <row r="8" spans="1:26" s="39" customFormat="1" ht="16.5" customHeight="1" x14ac:dyDescent="0.2">
      <c r="A8" s="37" t="s">
        <v>330</v>
      </c>
      <c r="B8" s="38">
        <v>70</v>
      </c>
      <c r="C8" s="38">
        <v>51</v>
      </c>
      <c r="D8" s="38" t="s">
        <v>702</v>
      </c>
      <c r="E8" s="38">
        <v>41</v>
      </c>
      <c r="F8" s="557" t="s">
        <v>21</v>
      </c>
      <c r="G8" s="557" t="s">
        <v>21</v>
      </c>
      <c r="H8" s="140">
        <v>75</v>
      </c>
      <c r="I8" s="38">
        <v>35</v>
      </c>
      <c r="J8" s="38">
        <v>73</v>
      </c>
      <c r="K8" s="38">
        <v>43</v>
      </c>
      <c r="L8" s="38">
        <v>83</v>
      </c>
      <c r="M8" s="38">
        <v>28.6</v>
      </c>
      <c r="N8" s="38">
        <v>62</v>
      </c>
      <c r="O8" s="157" t="s">
        <v>21</v>
      </c>
      <c r="P8" s="157" t="s">
        <v>21</v>
      </c>
      <c r="Q8" s="38">
        <v>33</v>
      </c>
      <c r="R8" s="38">
        <v>91</v>
      </c>
      <c r="S8" s="38">
        <v>35</v>
      </c>
      <c r="T8" s="38">
        <v>76</v>
      </c>
      <c r="U8" s="38">
        <v>73.400000000000006</v>
      </c>
      <c r="V8" s="38">
        <v>67</v>
      </c>
      <c r="W8" s="140">
        <v>66.2</v>
      </c>
      <c r="X8" s="617"/>
      <c r="Y8" s="619"/>
    </row>
    <row r="9" spans="1:26" s="39" customFormat="1" ht="20.25" customHeight="1" thickBot="1" x14ac:dyDescent="0.25">
      <c r="A9" s="40" t="s">
        <v>511</v>
      </c>
      <c r="B9" s="41">
        <f t="shared" ref="B9:C9" si="0">IF(B4="-","-",B31*10000/B4)</f>
        <v>308.37004405286342</v>
      </c>
      <c r="C9" s="41">
        <f t="shared" si="0"/>
        <v>207.3170731707317</v>
      </c>
      <c r="D9" s="41" t="str">
        <f t="shared" ref="D9" si="1">IF(D4="-","-",D31*10000/D4)</f>
        <v>-</v>
      </c>
      <c r="E9" s="41">
        <f t="shared" ref="E9:W9" si="2">IF(E4="-","-",E31*10000/E4)</f>
        <v>152.41635687732341</v>
      </c>
      <c r="F9" s="158" t="e">
        <f t="shared" si="2"/>
        <v>#VALUE!</v>
      </c>
      <c r="G9" s="158" t="e">
        <f t="shared" si="2"/>
        <v>#VALUE!</v>
      </c>
      <c r="H9" s="41">
        <f t="shared" si="2"/>
        <v>409.8360655737705</v>
      </c>
      <c r="I9" s="41">
        <f t="shared" si="2"/>
        <v>128.6764705882353</v>
      </c>
      <c r="J9" s="41">
        <f t="shared" si="2"/>
        <v>293.17269076305223</v>
      </c>
      <c r="K9" s="41">
        <f t="shared" si="2"/>
        <v>188.59649122807016</v>
      </c>
      <c r="L9" s="41">
        <f t="shared" si="2"/>
        <v>357.75862068965517</v>
      </c>
      <c r="M9" s="41">
        <f t="shared" si="2"/>
        <v>151.04166666666666</v>
      </c>
      <c r="N9" s="41">
        <f t="shared" si="2"/>
        <v>324.60732984293196</v>
      </c>
      <c r="O9" s="158" t="e">
        <f t="shared" si="2"/>
        <v>#VALUE!</v>
      </c>
      <c r="P9" s="158" t="e">
        <f t="shared" si="2"/>
        <v>#VALUE!</v>
      </c>
      <c r="Q9" s="41">
        <f t="shared" si="2"/>
        <v>99.697885196374628</v>
      </c>
      <c r="R9" s="41">
        <f t="shared" si="2"/>
        <v>377.59336099585062</v>
      </c>
      <c r="S9" s="41">
        <f t="shared" si="2"/>
        <v>234.8993288590604</v>
      </c>
      <c r="T9" s="41">
        <f t="shared" si="2"/>
        <v>372.54901960784315</v>
      </c>
      <c r="U9" s="41">
        <f t="shared" si="2"/>
        <v>366.83417085427135</v>
      </c>
      <c r="V9" s="41">
        <f t="shared" si="2"/>
        <v>331.68316831683171</v>
      </c>
      <c r="W9" s="41">
        <f t="shared" si="2"/>
        <v>321.95121951219511</v>
      </c>
      <c r="X9" s="618"/>
      <c r="Y9" s="619"/>
    </row>
    <row r="10" spans="1:26" s="30" customFormat="1" x14ac:dyDescent="0.2">
      <c r="A10" s="42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Z10" s="142"/>
    </row>
    <row r="11" spans="1:26" s="30" customFormat="1" x14ac:dyDescent="0.2">
      <c r="A11" s="43"/>
    </row>
    <row r="12" spans="1:26" s="36" customFormat="1" ht="23.5" customHeight="1" thickBot="1" x14ac:dyDescent="0.3">
      <c r="A12" s="659" t="s">
        <v>512</v>
      </c>
      <c r="B12" s="660"/>
      <c r="C12" s="660"/>
      <c r="D12" s="660"/>
      <c r="E12" s="660"/>
      <c r="F12" s="660"/>
      <c r="G12" s="660"/>
      <c r="H12" s="660"/>
      <c r="I12" s="660"/>
      <c r="J12" s="660"/>
      <c r="K12" s="660"/>
      <c r="L12" s="660"/>
      <c r="M12" s="660"/>
      <c r="N12" s="660"/>
      <c r="O12" s="660"/>
      <c r="P12" s="660"/>
      <c r="Q12" s="660"/>
      <c r="R12" s="660"/>
      <c r="S12" s="35"/>
      <c r="T12" s="35"/>
    </row>
    <row r="13" spans="1:26" s="30" customFormat="1" ht="13" x14ac:dyDescent="0.2">
      <c r="A13" s="661" t="s">
        <v>38</v>
      </c>
      <c r="B13" s="662" t="s">
        <v>418</v>
      </c>
      <c r="C13" s="663"/>
      <c r="D13" s="663"/>
      <c r="E13" s="663"/>
      <c r="F13" s="664"/>
      <c r="G13" s="665" t="s">
        <v>438</v>
      </c>
      <c r="H13" s="666" t="s">
        <v>493</v>
      </c>
      <c r="I13" s="662"/>
      <c r="J13" s="663"/>
      <c r="K13" s="667" t="s">
        <v>494</v>
      </c>
      <c r="L13" s="668"/>
      <c r="M13" s="663" t="s">
        <v>495</v>
      </c>
      <c r="N13" s="663"/>
      <c r="O13" s="663"/>
      <c r="P13" s="663"/>
      <c r="Q13" s="667" t="s">
        <v>496</v>
      </c>
      <c r="R13" s="662"/>
      <c r="S13" s="669"/>
      <c r="T13"/>
    </row>
    <row r="14" spans="1:26" s="30" customFormat="1" ht="24" x14ac:dyDescent="0.2">
      <c r="A14" s="670" t="s">
        <v>83</v>
      </c>
      <c r="B14" s="671" t="s">
        <v>513</v>
      </c>
      <c r="C14" s="671" t="s">
        <v>663</v>
      </c>
      <c r="D14" s="671" t="s">
        <v>664</v>
      </c>
      <c r="E14" s="672" t="s">
        <v>514</v>
      </c>
      <c r="F14" s="673" t="s">
        <v>515</v>
      </c>
      <c r="G14" s="674" t="s">
        <v>516</v>
      </c>
      <c r="H14" s="675" t="s">
        <v>517</v>
      </c>
      <c r="I14" s="671" t="s">
        <v>518</v>
      </c>
      <c r="J14" s="672" t="s">
        <v>519</v>
      </c>
      <c r="K14" s="676" t="s">
        <v>520</v>
      </c>
      <c r="L14" s="673" t="s">
        <v>521</v>
      </c>
      <c r="M14" s="672" t="s">
        <v>522</v>
      </c>
      <c r="N14" s="671" t="s">
        <v>523</v>
      </c>
      <c r="O14" s="671" t="s">
        <v>524</v>
      </c>
      <c r="P14" s="671" t="s">
        <v>525</v>
      </c>
      <c r="Q14" s="676" t="s">
        <v>526</v>
      </c>
      <c r="R14" s="671" t="s">
        <v>527</v>
      </c>
      <c r="S14" s="677" t="s">
        <v>528</v>
      </c>
      <c r="T14"/>
    </row>
    <row r="15" spans="1:26" s="30" customFormat="1" ht="16.5" customHeight="1" x14ac:dyDescent="0.2">
      <c r="A15" s="678" t="s">
        <v>329</v>
      </c>
      <c r="B15" s="679">
        <v>5070</v>
      </c>
      <c r="C15" s="679">
        <v>6560</v>
      </c>
      <c r="D15" s="679" t="s">
        <v>21</v>
      </c>
      <c r="E15" s="680">
        <v>6530</v>
      </c>
      <c r="F15" s="681">
        <v>5200</v>
      </c>
      <c r="G15" s="682">
        <v>6330</v>
      </c>
      <c r="H15" s="683">
        <v>6820</v>
      </c>
      <c r="I15" s="679">
        <v>6510</v>
      </c>
      <c r="J15" s="680">
        <v>7140</v>
      </c>
      <c r="K15" s="684">
        <v>4320</v>
      </c>
      <c r="L15" s="681">
        <v>4630</v>
      </c>
      <c r="M15" s="680">
        <v>8460</v>
      </c>
      <c r="N15" s="713">
        <v>4700</v>
      </c>
      <c r="O15" s="679">
        <v>3870</v>
      </c>
      <c r="P15" s="679">
        <v>4320</v>
      </c>
      <c r="Q15" s="684">
        <v>5450</v>
      </c>
      <c r="R15" s="679">
        <v>5130</v>
      </c>
      <c r="S15" s="685">
        <v>5270</v>
      </c>
      <c r="T15" s="44"/>
    </row>
    <row r="16" spans="1:26" s="45" customFormat="1" ht="16.5" customHeight="1" x14ac:dyDescent="0.2">
      <c r="A16" s="686" t="s">
        <v>36</v>
      </c>
      <c r="B16" s="687">
        <v>0.09</v>
      </c>
      <c r="C16" s="687">
        <v>0.13</v>
      </c>
      <c r="D16" s="687" t="s">
        <v>21</v>
      </c>
      <c r="E16" s="688">
        <v>0.11</v>
      </c>
      <c r="F16" s="689">
        <v>0.1</v>
      </c>
      <c r="G16" s="690">
        <v>0.11</v>
      </c>
      <c r="H16" s="691">
        <v>0.1</v>
      </c>
      <c r="I16" s="687">
        <v>0.09</v>
      </c>
      <c r="J16" s="688">
        <v>0.12</v>
      </c>
      <c r="K16" s="692">
        <v>0.09</v>
      </c>
      <c r="L16" s="689">
        <v>7.0000000000000007E-2</v>
      </c>
      <c r="M16" s="688">
        <v>0.16</v>
      </c>
      <c r="N16" s="714">
        <v>0.05</v>
      </c>
      <c r="O16" s="687">
        <v>0.06</v>
      </c>
      <c r="P16" s="687">
        <v>0.05</v>
      </c>
      <c r="Q16" s="692">
        <v>0.1</v>
      </c>
      <c r="R16" s="687">
        <v>0.1</v>
      </c>
      <c r="S16" s="693">
        <v>0.09</v>
      </c>
      <c r="T16" s="44"/>
    </row>
    <row r="17" spans="1:23" s="30" customFormat="1" ht="16.5" customHeight="1" thickBot="1" x14ac:dyDescent="0.25">
      <c r="A17" s="694" t="s">
        <v>37</v>
      </c>
      <c r="B17" s="695">
        <v>82.06</v>
      </c>
      <c r="C17" s="695">
        <v>79.58</v>
      </c>
      <c r="D17" s="695" t="s">
        <v>21</v>
      </c>
      <c r="E17" s="696">
        <v>82.41</v>
      </c>
      <c r="F17" s="697">
        <v>80</v>
      </c>
      <c r="G17" s="698">
        <v>83.32</v>
      </c>
      <c r="H17" s="699">
        <v>85.68</v>
      </c>
      <c r="I17" s="695">
        <v>85.41</v>
      </c>
      <c r="J17" s="696">
        <v>83.39</v>
      </c>
      <c r="K17" s="700">
        <v>79.83</v>
      </c>
      <c r="L17" s="697">
        <v>84.8</v>
      </c>
      <c r="M17" s="696">
        <v>80.680000000000007</v>
      </c>
      <c r="N17" s="653">
        <v>88.64</v>
      </c>
      <c r="O17" s="695">
        <v>85.46</v>
      </c>
      <c r="P17" s="695">
        <v>88.06</v>
      </c>
      <c r="Q17" s="700">
        <v>81.790000000000006</v>
      </c>
      <c r="R17" s="695">
        <v>80.66</v>
      </c>
      <c r="S17" s="701">
        <v>82.02</v>
      </c>
      <c r="T17" s="44"/>
    </row>
    <row r="18" spans="1:23" ht="16.5" customHeight="1" thickBot="1" x14ac:dyDescent="0.25">
      <c r="A18" s="46" t="s">
        <v>529</v>
      </c>
    </row>
    <row r="19" spans="1:23" s="886" customFormat="1" ht="16" customHeight="1" x14ac:dyDescent="0.2">
      <c r="A19" s="47"/>
      <c r="B19" s="558" t="s">
        <v>418</v>
      </c>
      <c r="C19" s="577"/>
      <c r="D19" s="577"/>
      <c r="E19" s="577"/>
      <c r="F19" s="577"/>
      <c r="G19" s="577"/>
      <c r="H19" s="578"/>
      <c r="I19" s="564" t="s">
        <v>438</v>
      </c>
      <c r="J19" s="580" t="s">
        <v>493</v>
      </c>
      <c r="K19" s="48"/>
      <c r="L19" s="49"/>
      <c r="M19" s="564" t="s">
        <v>494</v>
      </c>
      <c r="N19" s="558"/>
      <c r="O19" s="580" t="s">
        <v>495</v>
      </c>
      <c r="P19" s="558"/>
      <c r="Q19" s="702"/>
      <c r="R19" s="702"/>
      <c r="S19" s="706"/>
      <c r="T19" s="707"/>
      <c r="U19" s="564" t="s">
        <v>496</v>
      </c>
      <c r="V19" s="558"/>
      <c r="W19" s="707"/>
    </row>
    <row r="20" spans="1:23" s="886" customFormat="1" ht="26" x14ac:dyDescent="0.2">
      <c r="A20" s="50"/>
      <c r="B20" s="51" t="s">
        <v>497</v>
      </c>
      <c r="C20" s="51" t="s">
        <v>661</v>
      </c>
      <c r="D20" s="51" t="s">
        <v>662</v>
      </c>
      <c r="E20" s="559" t="s">
        <v>498</v>
      </c>
      <c r="F20" s="570" t="s">
        <v>530</v>
      </c>
      <c r="G20" s="422" t="s">
        <v>531</v>
      </c>
      <c r="H20" s="423" t="s">
        <v>532</v>
      </c>
      <c r="I20" s="565" t="s">
        <v>502</v>
      </c>
      <c r="J20" s="581" t="s">
        <v>503</v>
      </c>
      <c r="K20" s="51" t="s">
        <v>504</v>
      </c>
      <c r="L20" s="52" t="s">
        <v>380</v>
      </c>
      <c r="M20" s="565" t="s">
        <v>505</v>
      </c>
      <c r="N20" s="559" t="s">
        <v>506</v>
      </c>
      <c r="O20" s="708" t="s">
        <v>375</v>
      </c>
      <c r="P20" s="559" t="s">
        <v>376</v>
      </c>
      <c r="Q20" s="51" t="s">
        <v>377</v>
      </c>
      <c r="R20" s="51" t="s">
        <v>378</v>
      </c>
      <c r="S20" s="51" t="s">
        <v>379</v>
      </c>
      <c r="T20" s="52" t="s">
        <v>380</v>
      </c>
      <c r="U20" s="565" t="s">
        <v>507</v>
      </c>
      <c r="V20" s="51" t="s">
        <v>508</v>
      </c>
      <c r="W20" s="52" t="s">
        <v>509</v>
      </c>
    </row>
    <row r="21" spans="1:23" s="886" customFormat="1" ht="13" x14ac:dyDescent="0.2">
      <c r="A21" s="53" t="s">
        <v>533</v>
      </c>
      <c r="B21" s="54">
        <f t="shared" ref="B21:C21" si="3">B4</f>
        <v>2270</v>
      </c>
      <c r="C21" s="54">
        <f t="shared" si="3"/>
        <v>2460</v>
      </c>
      <c r="D21" s="54" t="str">
        <f t="shared" ref="D21" si="4">D4</f>
        <v>-</v>
      </c>
      <c r="E21" s="560">
        <f t="shared" ref="E21:W21" si="5">E4</f>
        <v>2690</v>
      </c>
      <c r="F21" s="560">
        <f t="shared" si="5"/>
        <v>2490</v>
      </c>
      <c r="G21" s="54">
        <f t="shared" si="5"/>
        <v>2360</v>
      </c>
      <c r="H21" s="571">
        <f t="shared" si="5"/>
        <v>1830</v>
      </c>
      <c r="I21" s="566">
        <f t="shared" si="5"/>
        <v>2720</v>
      </c>
      <c r="J21" s="582">
        <f t="shared" si="5"/>
        <v>2490</v>
      </c>
      <c r="K21" s="54">
        <f t="shared" si="5"/>
        <v>2280</v>
      </c>
      <c r="L21" s="55">
        <f t="shared" si="5"/>
        <v>2320</v>
      </c>
      <c r="M21" s="566">
        <f t="shared" si="5"/>
        <v>1920</v>
      </c>
      <c r="N21" s="560">
        <f t="shared" si="5"/>
        <v>1910</v>
      </c>
      <c r="O21" s="709">
        <f t="shared" si="5"/>
        <v>5360</v>
      </c>
      <c r="P21" s="560">
        <f t="shared" si="5"/>
        <v>3990</v>
      </c>
      <c r="Q21" s="54">
        <f t="shared" si="5"/>
        <v>3310</v>
      </c>
      <c r="R21" s="54">
        <f t="shared" si="5"/>
        <v>2410</v>
      </c>
      <c r="S21" s="54">
        <f t="shared" si="5"/>
        <v>1490</v>
      </c>
      <c r="T21" s="55">
        <f t="shared" si="5"/>
        <v>2040</v>
      </c>
      <c r="U21" s="560">
        <f t="shared" si="5"/>
        <v>1990</v>
      </c>
      <c r="V21" s="54">
        <f t="shared" si="5"/>
        <v>2020</v>
      </c>
      <c r="W21" s="571">
        <f t="shared" si="5"/>
        <v>2050</v>
      </c>
    </row>
    <row r="22" spans="1:23" s="886" customFormat="1" ht="13" x14ac:dyDescent="0.2">
      <c r="A22" s="53" t="s">
        <v>534</v>
      </c>
      <c r="B22" s="56">
        <f>B6</f>
        <v>81.93</v>
      </c>
      <c r="C22" s="56">
        <f>C6</f>
        <v>79.88</v>
      </c>
      <c r="D22" s="56" t="str">
        <f>D6</f>
        <v>-</v>
      </c>
      <c r="E22" s="561">
        <f>E6</f>
        <v>82.15</v>
      </c>
      <c r="F22" s="572" t="s">
        <v>21</v>
      </c>
      <c r="G22" s="57" t="s">
        <v>21</v>
      </c>
      <c r="H22" s="573">
        <f t="shared" ref="H22:W22" si="6">H6</f>
        <v>78.92</v>
      </c>
      <c r="I22" s="567">
        <f t="shared" si="6"/>
        <v>82.39</v>
      </c>
      <c r="J22" s="583">
        <f t="shared" si="6"/>
        <v>84.77</v>
      </c>
      <c r="K22" s="56">
        <f t="shared" si="6"/>
        <v>84.6</v>
      </c>
      <c r="L22" s="58">
        <f t="shared" si="6"/>
        <v>83.5</v>
      </c>
      <c r="M22" s="579">
        <f t="shared" si="6"/>
        <v>79.37</v>
      </c>
      <c r="N22" s="561">
        <f t="shared" si="6"/>
        <v>84.2</v>
      </c>
      <c r="O22" s="710">
        <f t="shared" si="6"/>
        <v>80.7</v>
      </c>
      <c r="P22" s="561">
        <f t="shared" si="6"/>
        <v>80.77</v>
      </c>
      <c r="Q22" s="56">
        <f t="shared" si="6"/>
        <v>80.55</v>
      </c>
      <c r="R22" s="56">
        <f t="shared" si="6"/>
        <v>88.74</v>
      </c>
      <c r="S22" s="56">
        <f t="shared" si="6"/>
        <v>85.61</v>
      </c>
      <c r="T22" s="58">
        <f t="shared" si="6"/>
        <v>88.27</v>
      </c>
      <c r="U22" s="703">
        <f t="shared" si="6"/>
        <v>81.150000000000006</v>
      </c>
      <c r="V22" s="561">
        <f t="shared" si="6"/>
        <v>80.14</v>
      </c>
      <c r="W22" s="58">
        <f t="shared" si="6"/>
        <v>81.89</v>
      </c>
    </row>
    <row r="23" spans="1:23" s="886" customFormat="1" ht="13" x14ac:dyDescent="0.2">
      <c r="A23" s="53" t="s">
        <v>535</v>
      </c>
      <c r="B23" s="59">
        <f t="shared" ref="B23:C24" si="7">B8</f>
        <v>70</v>
      </c>
      <c r="C23" s="59">
        <f t="shared" si="7"/>
        <v>51</v>
      </c>
      <c r="D23" s="59" t="str">
        <f t="shared" ref="D23" si="8">D8</f>
        <v>-</v>
      </c>
      <c r="E23" s="562">
        <f t="shared" ref="E23:W23" si="9">E8</f>
        <v>41</v>
      </c>
      <c r="F23" s="562" t="str">
        <f t="shared" si="9"/>
        <v>-</v>
      </c>
      <c r="G23" s="59" t="str">
        <f t="shared" si="9"/>
        <v>-</v>
      </c>
      <c r="H23" s="574">
        <f t="shared" si="9"/>
        <v>75</v>
      </c>
      <c r="I23" s="568">
        <f t="shared" si="9"/>
        <v>35</v>
      </c>
      <c r="J23" s="584">
        <f t="shared" si="9"/>
        <v>73</v>
      </c>
      <c r="K23" s="59">
        <f t="shared" si="9"/>
        <v>43</v>
      </c>
      <c r="L23" s="60">
        <f t="shared" si="9"/>
        <v>83</v>
      </c>
      <c r="M23" s="568">
        <f t="shared" si="9"/>
        <v>28.6</v>
      </c>
      <c r="N23" s="562">
        <f t="shared" si="9"/>
        <v>62</v>
      </c>
      <c r="O23" s="711" t="str">
        <f t="shared" si="9"/>
        <v>-</v>
      </c>
      <c r="P23" s="562" t="str">
        <f t="shared" si="9"/>
        <v>-</v>
      </c>
      <c r="Q23" s="59">
        <f t="shared" si="9"/>
        <v>33</v>
      </c>
      <c r="R23" s="59">
        <f t="shared" si="9"/>
        <v>91</v>
      </c>
      <c r="S23" s="59">
        <f t="shared" si="9"/>
        <v>35</v>
      </c>
      <c r="T23" s="60">
        <f t="shared" si="9"/>
        <v>76</v>
      </c>
      <c r="U23" s="704">
        <f t="shared" si="9"/>
        <v>73.400000000000006</v>
      </c>
      <c r="V23" s="562">
        <f t="shared" si="9"/>
        <v>67</v>
      </c>
      <c r="W23" s="60">
        <f t="shared" si="9"/>
        <v>66.2</v>
      </c>
    </row>
    <row r="24" spans="1:23" s="886" customFormat="1" ht="13" x14ac:dyDescent="0.2">
      <c r="A24" s="53" t="s">
        <v>536</v>
      </c>
      <c r="B24" s="59">
        <f t="shared" si="7"/>
        <v>308.37004405286342</v>
      </c>
      <c r="C24" s="59">
        <f t="shared" si="7"/>
        <v>207.3170731707317</v>
      </c>
      <c r="D24" s="59" t="str">
        <f t="shared" ref="D24" si="10">D9</f>
        <v>-</v>
      </c>
      <c r="E24" s="562">
        <f t="shared" ref="E24:W24" si="11">E9</f>
        <v>152.41635687732341</v>
      </c>
      <c r="F24" s="562" t="e">
        <f t="shared" si="11"/>
        <v>#VALUE!</v>
      </c>
      <c r="G24" s="59" t="e">
        <f t="shared" si="11"/>
        <v>#VALUE!</v>
      </c>
      <c r="H24" s="574">
        <f t="shared" si="11"/>
        <v>409.8360655737705</v>
      </c>
      <c r="I24" s="568">
        <f t="shared" si="11"/>
        <v>128.6764705882353</v>
      </c>
      <c r="J24" s="584">
        <f t="shared" si="11"/>
        <v>293.17269076305223</v>
      </c>
      <c r="K24" s="59">
        <f t="shared" si="11"/>
        <v>188.59649122807016</v>
      </c>
      <c r="L24" s="60">
        <f t="shared" si="11"/>
        <v>357.75862068965517</v>
      </c>
      <c r="M24" s="568">
        <f t="shared" si="11"/>
        <v>151.04166666666666</v>
      </c>
      <c r="N24" s="562">
        <f t="shared" si="11"/>
        <v>324.60732984293196</v>
      </c>
      <c r="O24" s="711" t="e">
        <f t="shared" si="11"/>
        <v>#VALUE!</v>
      </c>
      <c r="P24" s="562" t="e">
        <f t="shared" si="11"/>
        <v>#VALUE!</v>
      </c>
      <c r="Q24" s="59">
        <f t="shared" si="11"/>
        <v>99.697885196374628</v>
      </c>
      <c r="R24" s="59">
        <f t="shared" si="11"/>
        <v>377.59336099585062</v>
      </c>
      <c r="S24" s="59">
        <f t="shared" si="11"/>
        <v>234.8993288590604</v>
      </c>
      <c r="T24" s="60">
        <f t="shared" si="11"/>
        <v>372.54901960784315</v>
      </c>
      <c r="U24" s="704">
        <f t="shared" si="11"/>
        <v>366.83417085427135</v>
      </c>
      <c r="V24" s="562">
        <f t="shared" si="11"/>
        <v>331.68316831683171</v>
      </c>
      <c r="W24" s="60">
        <f t="shared" si="11"/>
        <v>321.95121951219511</v>
      </c>
    </row>
    <row r="25" spans="1:23" s="886" customFormat="1" ht="13.5" thickBot="1" x14ac:dyDescent="0.25">
      <c r="A25" s="61" t="s">
        <v>537</v>
      </c>
      <c r="B25" s="62">
        <f>B15</f>
        <v>5070</v>
      </c>
      <c r="C25" s="62">
        <f>C15</f>
        <v>6560</v>
      </c>
      <c r="D25" s="62" t="str">
        <f>D15</f>
        <v>-</v>
      </c>
      <c r="E25" s="563">
        <f>E15</f>
        <v>6530</v>
      </c>
      <c r="F25" s="575" t="s">
        <v>21</v>
      </c>
      <c r="G25" s="424" t="s">
        <v>21</v>
      </c>
      <c r="H25" s="576">
        <f t="shared" ref="H25:N25" si="12">F15</f>
        <v>5200</v>
      </c>
      <c r="I25" s="569">
        <f t="shared" si="12"/>
        <v>6330</v>
      </c>
      <c r="J25" s="585">
        <f t="shared" si="12"/>
        <v>6820</v>
      </c>
      <c r="K25" s="62">
        <f t="shared" si="12"/>
        <v>6510</v>
      </c>
      <c r="L25" s="586">
        <f t="shared" si="12"/>
        <v>7140</v>
      </c>
      <c r="M25" s="569">
        <f t="shared" si="12"/>
        <v>4320</v>
      </c>
      <c r="N25" s="563">
        <f t="shared" si="12"/>
        <v>4630</v>
      </c>
      <c r="O25" s="712" t="s">
        <v>21</v>
      </c>
      <c r="P25" s="715" t="s">
        <v>21</v>
      </c>
      <c r="Q25" s="62">
        <f t="shared" ref="Q25:W25" si="13">M15</f>
        <v>8460</v>
      </c>
      <c r="R25" s="62">
        <f t="shared" si="13"/>
        <v>4700</v>
      </c>
      <c r="S25" s="62">
        <f t="shared" si="13"/>
        <v>3870</v>
      </c>
      <c r="T25" s="586">
        <f t="shared" si="13"/>
        <v>4320</v>
      </c>
      <c r="U25" s="705">
        <f t="shared" si="13"/>
        <v>5450</v>
      </c>
      <c r="V25" s="62">
        <f t="shared" si="13"/>
        <v>5130</v>
      </c>
      <c r="W25" s="576">
        <f t="shared" si="13"/>
        <v>5270</v>
      </c>
    </row>
    <row r="26" spans="1:23" ht="12.5" thickBot="1" x14ac:dyDescent="0.25"/>
    <row r="27" spans="1:23" ht="12.5" thickBot="1" x14ac:dyDescent="0.25">
      <c r="A27" s="194" t="s">
        <v>538</v>
      </c>
      <c r="B27" s="195" t="s">
        <v>308</v>
      </c>
      <c r="C27" s="197" t="s">
        <v>21</v>
      </c>
      <c r="D27" s="197"/>
      <c r="E27" s="196" t="s">
        <v>539</v>
      </c>
    </row>
    <row r="28" spans="1:23" ht="12.5" thickBot="1" x14ac:dyDescent="0.25"/>
    <row r="29" spans="1:23" ht="13" x14ac:dyDescent="0.2">
      <c r="A29" s="743" t="s">
        <v>38</v>
      </c>
      <c r="B29" s="744" t="s">
        <v>418</v>
      </c>
      <c r="C29" s="745"/>
      <c r="D29" s="745"/>
      <c r="E29" s="745"/>
      <c r="F29" s="1960" t="s">
        <v>418</v>
      </c>
      <c r="G29" s="1961"/>
      <c r="H29" s="1962"/>
      <c r="I29" s="744" t="s">
        <v>438</v>
      </c>
      <c r="J29" s="746" t="s">
        <v>493</v>
      </c>
      <c r="K29" s="745"/>
      <c r="L29" s="745"/>
      <c r="M29" s="746" t="s">
        <v>494</v>
      </c>
      <c r="N29" s="745"/>
      <c r="O29" s="747" t="s">
        <v>495</v>
      </c>
      <c r="P29" s="745"/>
      <c r="Q29" s="745"/>
      <c r="R29" s="748"/>
      <c r="S29" s="745"/>
      <c r="T29" s="745"/>
      <c r="U29" s="747" t="s">
        <v>496</v>
      </c>
      <c r="V29" s="745"/>
      <c r="W29" s="749"/>
    </row>
    <row r="30" spans="1:23" ht="48.5" thickBot="1" x14ac:dyDescent="0.25">
      <c r="A30" s="750" t="s">
        <v>83</v>
      </c>
      <c r="B30" s="751" t="s">
        <v>497</v>
      </c>
      <c r="C30" s="752" t="s">
        <v>661</v>
      </c>
      <c r="D30" s="752" t="s">
        <v>662</v>
      </c>
      <c r="E30" s="752" t="s">
        <v>498</v>
      </c>
      <c r="F30" s="753" t="s">
        <v>499</v>
      </c>
      <c r="G30" s="752" t="s">
        <v>500</v>
      </c>
      <c r="H30" s="754" t="s">
        <v>501</v>
      </c>
      <c r="I30" s="751" t="s">
        <v>502</v>
      </c>
      <c r="J30" s="751" t="s">
        <v>503</v>
      </c>
      <c r="K30" s="752" t="s">
        <v>504</v>
      </c>
      <c r="L30" s="752" t="s">
        <v>380</v>
      </c>
      <c r="M30" s="755" t="s">
        <v>505</v>
      </c>
      <c r="N30" s="756" t="s">
        <v>506</v>
      </c>
      <c r="O30" s="752" t="s">
        <v>375</v>
      </c>
      <c r="P30" s="752" t="s">
        <v>376</v>
      </c>
      <c r="Q30" s="752" t="s">
        <v>377</v>
      </c>
      <c r="R30" s="751" t="s">
        <v>378</v>
      </c>
      <c r="S30" s="752" t="s">
        <v>379</v>
      </c>
      <c r="T30" s="752" t="s">
        <v>380</v>
      </c>
      <c r="U30" s="751" t="s">
        <v>507</v>
      </c>
      <c r="V30" s="752" t="s">
        <v>508</v>
      </c>
      <c r="W30" s="754" t="s">
        <v>509</v>
      </c>
    </row>
    <row r="31" spans="1:23" ht="12.5" thickTop="1" x14ac:dyDescent="0.2">
      <c r="A31" s="37" t="s">
        <v>540</v>
      </c>
      <c r="B31" s="38">
        <f>ROUND(B8,0)</f>
        <v>70</v>
      </c>
      <c r="C31" s="38">
        <f t="shared" ref="C31:D31" si="14">ROUND(C8,0)</f>
        <v>51</v>
      </c>
      <c r="D31" s="38" t="e">
        <f t="shared" si="14"/>
        <v>#VALUE!</v>
      </c>
      <c r="E31" s="38">
        <f t="shared" ref="E31:W31" si="15">ROUND(E8,0)</f>
        <v>41</v>
      </c>
      <c r="F31" s="38" t="e">
        <f t="shared" si="15"/>
        <v>#VALUE!</v>
      </c>
      <c r="G31" s="38" t="e">
        <f t="shared" si="15"/>
        <v>#VALUE!</v>
      </c>
      <c r="H31" s="38">
        <f t="shared" si="15"/>
        <v>75</v>
      </c>
      <c r="I31" s="38">
        <f t="shared" si="15"/>
        <v>35</v>
      </c>
      <c r="J31" s="38">
        <f t="shared" si="15"/>
        <v>73</v>
      </c>
      <c r="K31" s="38">
        <f t="shared" si="15"/>
        <v>43</v>
      </c>
      <c r="L31" s="38">
        <f t="shared" si="15"/>
        <v>83</v>
      </c>
      <c r="M31" s="38">
        <f t="shared" si="15"/>
        <v>29</v>
      </c>
      <c r="N31" s="38">
        <f t="shared" si="15"/>
        <v>62</v>
      </c>
      <c r="O31" s="38" t="e">
        <f t="shared" si="15"/>
        <v>#VALUE!</v>
      </c>
      <c r="P31" s="38" t="e">
        <f t="shared" si="15"/>
        <v>#VALUE!</v>
      </c>
      <c r="Q31" s="38">
        <f t="shared" si="15"/>
        <v>33</v>
      </c>
      <c r="R31" s="38">
        <f t="shared" si="15"/>
        <v>91</v>
      </c>
      <c r="S31" s="38">
        <f t="shared" si="15"/>
        <v>35</v>
      </c>
      <c r="T31" s="38">
        <f t="shared" si="15"/>
        <v>76</v>
      </c>
      <c r="U31" s="38">
        <f t="shared" si="15"/>
        <v>73</v>
      </c>
      <c r="V31" s="38">
        <f t="shared" si="15"/>
        <v>67</v>
      </c>
      <c r="W31" s="38">
        <f t="shared" si="15"/>
        <v>66</v>
      </c>
    </row>
  </sheetData>
  <mergeCells count="2">
    <mergeCell ref="F2:H2"/>
    <mergeCell ref="F29:H29"/>
  </mergeCells>
  <phoneticPr fontId="8"/>
  <pageMargins left="0.2" right="0.2" top="1" bottom="1" header="0.51200000000000001" footer="0.51200000000000001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D584"/>
  <sheetViews>
    <sheetView zoomScale="70" zoomScaleNormal="70" workbookViewId="0">
      <pane xSplit="19" ySplit="22" topLeftCell="AG348" activePane="bottomRight" state="frozen"/>
      <selection activeCell="BH11" sqref="BH11"/>
      <selection pane="topRight" activeCell="BH11" sqref="BH11"/>
      <selection pane="bottomLeft" activeCell="BH11" sqref="BH11"/>
      <selection pane="bottomRight" activeCell="BH11" sqref="BH11"/>
    </sheetView>
  </sheetViews>
  <sheetFormatPr defaultColWidth="9" defaultRowHeight="13" x14ac:dyDescent="0.2"/>
  <cols>
    <col min="1" max="2" width="5" style="886" customWidth="1"/>
    <col min="3" max="3" width="15.1796875" style="886" customWidth="1"/>
    <col min="4" max="4" width="6" style="886" customWidth="1"/>
    <col min="5" max="26" width="8.81640625" style="886" customWidth="1"/>
    <col min="27" max="38" width="9" style="886"/>
    <col min="39" max="39" width="10.26953125" style="886" bestFit="1" customWidth="1"/>
    <col min="40" max="83" width="9" style="886"/>
    <col min="84" max="84" width="10" style="886" customWidth="1"/>
    <col min="85" max="16384" width="9" style="886"/>
  </cols>
  <sheetData>
    <row r="1" spans="3:82" ht="41.5" customHeight="1" thickBot="1" x14ac:dyDescent="0.3">
      <c r="C1" s="63" t="s">
        <v>117</v>
      </c>
      <c r="D1" s="63"/>
      <c r="E1" s="63"/>
      <c r="F1" s="63"/>
      <c r="G1" s="63"/>
      <c r="H1" s="63"/>
      <c r="I1" s="63"/>
      <c r="J1" s="63"/>
      <c r="K1" s="63"/>
      <c r="L1" s="64"/>
      <c r="M1" s="64"/>
      <c r="N1" s="64"/>
      <c r="O1" s="65"/>
      <c r="P1" s="65"/>
      <c r="Q1" s="65"/>
      <c r="R1" s="65"/>
      <c r="S1" s="65"/>
      <c r="T1" s="65"/>
      <c r="U1" s="65"/>
      <c r="V1" s="65"/>
      <c r="W1" s="65"/>
    </row>
    <row r="2" spans="3:82" ht="21.75" customHeight="1" thickBot="1" x14ac:dyDescent="0.25">
      <c r="C2" s="66" t="s">
        <v>38</v>
      </c>
      <c r="D2" s="67"/>
      <c r="E2" s="68" t="s">
        <v>39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898" t="s">
        <v>547</v>
      </c>
      <c r="Q2" s="69"/>
      <c r="R2" s="69"/>
      <c r="S2" s="69"/>
      <c r="T2" s="69"/>
      <c r="U2" s="69"/>
      <c r="V2" s="69"/>
      <c r="W2" s="69"/>
      <c r="X2" s="69"/>
      <c r="Y2" s="68" t="s">
        <v>568</v>
      </c>
      <c r="Z2" s="111"/>
      <c r="AA2" s="69" t="s">
        <v>40</v>
      </c>
      <c r="AB2" s="69"/>
      <c r="AC2" s="69"/>
      <c r="AD2" s="68" t="s">
        <v>41</v>
      </c>
      <c r="AE2" s="69"/>
      <c r="AF2" s="69"/>
      <c r="AG2" s="69"/>
      <c r="AH2" s="69"/>
      <c r="AI2" s="69"/>
      <c r="AJ2" s="69"/>
      <c r="AK2" s="69" t="s">
        <v>550</v>
      </c>
      <c r="AL2" s="69"/>
      <c r="AM2" s="69"/>
      <c r="AN2" s="69"/>
      <c r="AO2" s="69"/>
      <c r="AP2" s="69"/>
      <c r="AQ2" s="69"/>
      <c r="AR2" s="111"/>
      <c r="AS2" s="68" t="s">
        <v>42</v>
      </c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70"/>
      <c r="BG2" s="69"/>
      <c r="BH2" s="69" t="s">
        <v>551</v>
      </c>
      <c r="BI2" s="69"/>
      <c r="BJ2" s="69"/>
      <c r="BK2" s="69"/>
      <c r="BL2" s="69"/>
      <c r="BM2" s="111"/>
      <c r="BN2" s="69" t="s">
        <v>43</v>
      </c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1786"/>
      <c r="CC2" s="1787"/>
    </row>
    <row r="3" spans="3:82" s="76" customFormat="1" ht="27.25" customHeight="1" x14ac:dyDescent="0.2">
      <c r="C3" s="71" t="s">
        <v>118</v>
      </c>
      <c r="D3" s="72"/>
      <c r="E3" s="73" t="s">
        <v>44</v>
      </c>
      <c r="F3" s="75" t="s">
        <v>121</v>
      </c>
      <c r="G3" s="1779" t="s">
        <v>121</v>
      </c>
      <c r="H3" s="1779" t="s">
        <v>121</v>
      </c>
      <c r="I3" s="1779" t="s">
        <v>121</v>
      </c>
      <c r="J3" s="1779" t="s">
        <v>545</v>
      </c>
      <c r="K3" s="74" t="s">
        <v>177</v>
      </c>
      <c r="L3" s="74" t="s">
        <v>177</v>
      </c>
      <c r="M3" s="74" t="s">
        <v>177</v>
      </c>
      <c r="N3" s="74" t="s">
        <v>347</v>
      </c>
      <c r="O3" s="74" t="s">
        <v>244</v>
      </c>
      <c r="P3" s="74" t="s">
        <v>546</v>
      </c>
      <c r="Q3" s="74" t="s">
        <v>409</v>
      </c>
      <c r="R3" s="74" t="s">
        <v>409</v>
      </c>
      <c r="S3" s="74" t="s">
        <v>47</v>
      </c>
      <c r="T3" s="74" t="s">
        <v>47</v>
      </c>
      <c r="U3" s="74" t="s">
        <v>47</v>
      </c>
      <c r="V3" s="74" t="s">
        <v>47</v>
      </c>
      <c r="W3" s="74" t="s">
        <v>47</v>
      </c>
      <c r="X3" s="109" t="s">
        <v>47</v>
      </c>
      <c r="Y3" s="73" t="s">
        <v>48</v>
      </c>
      <c r="Z3" s="114" t="s">
        <v>119</v>
      </c>
      <c r="AA3" s="587" t="s">
        <v>44</v>
      </c>
      <c r="AB3" s="74" t="s">
        <v>45</v>
      </c>
      <c r="AC3" s="74" t="s">
        <v>45</v>
      </c>
      <c r="AD3" s="73" t="s">
        <v>44</v>
      </c>
      <c r="AE3" s="74" t="s">
        <v>45</v>
      </c>
      <c r="AF3" s="74" t="s">
        <v>120</v>
      </c>
      <c r="AG3" s="74" t="s">
        <v>121</v>
      </c>
      <c r="AH3" s="74" t="s">
        <v>49</v>
      </c>
      <c r="AI3" s="74" t="s">
        <v>46</v>
      </c>
      <c r="AJ3" s="74" t="s">
        <v>45</v>
      </c>
      <c r="AK3" s="74" t="s">
        <v>546</v>
      </c>
      <c r="AL3" s="74" t="s">
        <v>47</v>
      </c>
      <c r="AM3" s="74" t="s">
        <v>45</v>
      </c>
      <c r="AN3" s="74" t="s">
        <v>45</v>
      </c>
      <c r="AO3" s="74" t="s">
        <v>45</v>
      </c>
      <c r="AP3" s="74" t="s">
        <v>45</v>
      </c>
      <c r="AQ3" s="74" t="s">
        <v>45</v>
      </c>
      <c r="AR3" s="128" t="s">
        <v>50</v>
      </c>
      <c r="AS3" s="74" t="s">
        <v>569</v>
      </c>
      <c r="AT3" s="109" t="s">
        <v>569</v>
      </c>
      <c r="AU3" s="109" t="s">
        <v>45</v>
      </c>
      <c r="AV3" s="742" t="s">
        <v>45</v>
      </c>
      <c r="AW3" s="75" t="s">
        <v>121</v>
      </c>
      <c r="AX3" s="74" t="s">
        <v>45</v>
      </c>
      <c r="AY3" s="74" t="s">
        <v>179</v>
      </c>
      <c r="AZ3" s="74" t="s">
        <v>45</v>
      </c>
      <c r="BA3" s="74" t="s">
        <v>45</v>
      </c>
      <c r="BB3" s="74" t="s">
        <v>45</v>
      </c>
      <c r="BC3" s="74"/>
      <c r="BD3" s="74" t="s">
        <v>46</v>
      </c>
      <c r="BE3" s="74" t="s">
        <v>45</v>
      </c>
      <c r="BF3" s="74" t="s">
        <v>45</v>
      </c>
      <c r="BG3" s="74" t="s">
        <v>45</v>
      </c>
      <c r="BH3" s="74" t="s">
        <v>546</v>
      </c>
      <c r="BI3" s="74" t="s">
        <v>47</v>
      </c>
      <c r="BJ3" s="74" t="s">
        <v>45</v>
      </c>
      <c r="BK3" s="74"/>
      <c r="BL3" s="74"/>
      <c r="BM3" s="128" t="s">
        <v>47</v>
      </c>
      <c r="BN3" s="75" t="s">
        <v>44</v>
      </c>
      <c r="BO3" s="1837" t="s">
        <v>45</v>
      </c>
      <c r="BP3" s="1837"/>
      <c r="BQ3" s="1837" t="s">
        <v>121</v>
      </c>
      <c r="BR3" s="1837" t="s">
        <v>121</v>
      </c>
      <c r="BS3" s="74" t="s">
        <v>683</v>
      </c>
      <c r="BT3" s="74" t="s">
        <v>46</v>
      </c>
      <c r="BU3" s="74" t="s">
        <v>45</v>
      </c>
      <c r="BV3" s="74" t="s">
        <v>45</v>
      </c>
      <c r="BW3" s="74" t="s">
        <v>51</v>
      </c>
      <c r="BX3" s="74" t="s">
        <v>675</v>
      </c>
      <c r="BY3" s="74" t="s">
        <v>47</v>
      </c>
      <c r="BZ3" s="74" t="s">
        <v>570</v>
      </c>
      <c r="CA3" s="74" t="s">
        <v>570</v>
      </c>
      <c r="CB3" s="74" t="s">
        <v>674</v>
      </c>
      <c r="CC3" s="1789" t="s">
        <v>685</v>
      </c>
      <c r="CD3" s="779"/>
    </row>
    <row r="4" spans="3:82" s="76" customFormat="1" ht="26.25" customHeight="1" thickBot="1" x14ac:dyDescent="0.25">
      <c r="C4" s="77"/>
      <c r="D4" s="78" t="s">
        <v>122</v>
      </c>
      <c r="E4" s="207"/>
      <c r="F4" s="208" t="s">
        <v>285</v>
      </c>
      <c r="G4" s="1780" t="s">
        <v>286</v>
      </c>
      <c r="H4" s="1780" t="s">
        <v>287</v>
      </c>
      <c r="I4" s="1780" t="s">
        <v>414</v>
      </c>
      <c r="J4" s="1780"/>
      <c r="K4" s="209" t="s">
        <v>288</v>
      </c>
      <c r="L4" s="209" t="s">
        <v>289</v>
      </c>
      <c r="M4" s="209" t="s">
        <v>290</v>
      </c>
      <c r="N4" s="209"/>
      <c r="O4" s="209"/>
      <c r="P4" s="209"/>
      <c r="Q4" s="209" t="s">
        <v>299</v>
      </c>
      <c r="R4" s="209" t="s">
        <v>415</v>
      </c>
      <c r="S4" s="209" t="s">
        <v>298</v>
      </c>
      <c r="T4" s="209" t="s">
        <v>299</v>
      </c>
      <c r="U4" s="209" t="s">
        <v>300</v>
      </c>
      <c r="V4" s="211" t="s">
        <v>301</v>
      </c>
      <c r="W4" s="211" t="s">
        <v>415</v>
      </c>
      <c r="X4" s="210" t="s">
        <v>416</v>
      </c>
      <c r="Y4" s="79"/>
      <c r="Z4" s="81"/>
      <c r="AA4" s="588" t="s">
        <v>291</v>
      </c>
      <c r="AB4" s="80" t="s">
        <v>292</v>
      </c>
      <c r="AC4" s="80" t="s">
        <v>52</v>
      </c>
      <c r="AD4" s="79" t="s">
        <v>293</v>
      </c>
      <c r="AE4" s="80" t="s">
        <v>294</v>
      </c>
      <c r="AF4" s="80"/>
      <c r="AG4" s="80" t="s">
        <v>295</v>
      </c>
      <c r="AH4" s="80"/>
      <c r="AI4" s="80" t="s">
        <v>293</v>
      </c>
      <c r="AJ4" s="80" t="s">
        <v>294</v>
      </c>
      <c r="AK4" s="80"/>
      <c r="AL4" s="211">
        <v>1</v>
      </c>
      <c r="AM4" s="211">
        <v>2</v>
      </c>
      <c r="AN4" s="211">
        <v>3</v>
      </c>
      <c r="AO4" s="211">
        <v>4</v>
      </c>
      <c r="AP4" s="211">
        <v>5</v>
      </c>
      <c r="AQ4" s="211">
        <v>6</v>
      </c>
      <c r="AR4" s="81"/>
      <c r="AS4" s="80" t="s">
        <v>417</v>
      </c>
      <c r="AT4" s="80" t="s">
        <v>293</v>
      </c>
      <c r="AU4" s="80" t="s">
        <v>294</v>
      </c>
      <c r="AV4" s="81" t="s">
        <v>52</v>
      </c>
      <c r="AW4" s="82" t="s">
        <v>296</v>
      </c>
      <c r="AX4" s="80" t="s">
        <v>297</v>
      </c>
      <c r="AY4" s="80" t="s">
        <v>298</v>
      </c>
      <c r="AZ4" s="80" t="s">
        <v>299</v>
      </c>
      <c r="BA4" s="80" t="s">
        <v>300</v>
      </c>
      <c r="BB4" s="80" t="s">
        <v>301</v>
      </c>
      <c r="BC4" s="80" t="s">
        <v>415</v>
      </c>
      <c r="BD4" s="80" t="s">
        <v>302</v>
      </c>
      <c r="BE4" s="80" t="s">
        <v>303</v>
      </c>
      <c r="BF4" s="80" t="s">
        <v>304</v>
      </c>
      <c r="BG4" s="80" t="s">
        <v>294</v>
      </c>
      <c r="BH4" s="80"/>
      <c r="BI4" s="80" t="s">
        <v>298</v>
      </c>
      <c r="BJ4" s="80" t="s">
        <v>299</v>
      </c>
      <c r="BK4" s="80" t="s">
        <v>300</v>
      </c>
      <c r="BL4" s="80" t="s">
        <v>305</v>
      </c>
      <c r="BM4" s="81" t="s">
        <v>301</v>
      </c>
      <c r="BN4" s="82"/>
      <c r="BO4" s="1838"/>
      <c r="BP4" s="1838"/>
      <c r="BQ4" s="1838" t="s">
        <v>306</v>
      </c>
      <c r="BR4" s="1838" t="s">
        <v>295</v>
      </c>
      <c r="BS4" s="80"/>
      <c r="BT4" s="83" t="s">
        <v>293</v>
      </c>
      <c r="BU4" s="80" t="s">
        <v>294</v>
      </c>
      <c r="BV4" s="80" t="s">
        <v>307</v>
      </c>
      <c r="BW4" s="80"/>
      <c r="BX4" s="211" t="s">
        <v>686</v>
      </c>
      <c r="BY4" s="211" t="s">
        <v>298</v>
      </c>
      <c r="BZ4" s="211" t="s">
        <v>299</v>
      </c>
      <c r="CA4" s="211" t="s">
        <v>300</v>
      </c>
      <c r="CB4" s="211" t="s">
        <v>415</v>
      </c>
      <c r="CC4" s="1790"/>
      <c r="CD4" s="779"/>
    </row>
    <row r="5" spans="3:82" ht="16.5" customHeight="1" x14ac:dyDescent="0.2">
      <c r="C5" s="428" t="s">
        <v>53</v>
      </c>
      <c r="D5" s="1602"/>
      <c r="E5" s="432" t="s">
        <v>21</v>
      </c>
      <c r="F5" s="85" t="s">
        <v>21</v>
      </c>
      <c r="G5" s="1781" t="s">
        <v>21</v>
      </c>
      <c r="H5" s="1781" t="s">
        <v>21</v>
      </c>
      <c r="I5" s="1781" t="s">
        <v>21</v>
      </c>
      <c r="J5" s="1781" t="s">
        <v>21</v>
      </c>
      <c r="K5" s="85" t="s">
        <v>21</v>
      </c>
      <c r="L5" s="85">
        <v>7</v>
      </c>
      <c r="M5" s="85">
        <v>7</v>
      </c>
      <c r="N5" s="85">
        <v>7.7</v>
      </c>
      <c r="O5" s="85" t="s">
        <v>21</v>
      </c>
      <c r="P5" s="85">
        <v>6.9</v>
      </c>
      <c r="Q5" s="85" t="s">
        <v>21</v>
      </c>
      <c r="R5" s="85" t="s">
        <v>21</v>
      </c>
      <c r="S5" s="85" t="s">
        <v>21</v>
      </c>
      <c r="T5" s="85" t="s">
        <v>21</v>
      </c>
      <c r="U5" s="85" t="s">
        <v>21</v>
      </c>
      <c r="V5" s="85" t="s">
        <v>21</v>
      </c>
      <c r="W5" s="85" t="s">
        <v>21</v>
      </c>
      <c r="X5" s="429" t="s">
        <v>21</v>
      </c>
      <c r="Y5" s="430" t="s">
        <v>21</v>
      </c>
      <c r="Z5" s="431" t="s">
        <v>21</v>
      </c>
      <c r="AA5" s="432" t="s">
        <v>21</v>
      </c>
      <c r="AB5" s="85" t="s">
        <v>21</v>
      </c>
      <c r="AC5" s="85" t="s">
        <v>21</v>
      </c>
      <c r="AD5" s="430" t="s">
        <v>21</v>
      </c>
      <c r="AE5" s="85" t="s">
        <v>21</v>
      </c>
      <c r="AF5" s="85" t="s">
        <v>21</v>
      </c>
      <c r="AG5" s="429" t="s">
        <v>21</v>
      </c>
      <c r="AH5" s="429" t="s">
        <v>21</v>
      </c>
      <c r="AI5" s="85">
        <v>7.2</v>
      </c>
      <c r="AJ5" s="85">
        <v>7.2</v>
      </c>
      <c r="AK5" s="85">
        <v>7.4</v>
      </c>
      <c r="AL5" s="85" t="s">
        <v>21</v>
      </c>
      <c r="AM5" s="85" t="s">
        <v>21</v>
      </c>
      <c r="AN5" s="85" t="s">
        <v>21</v>
      </c>
      <c r="AO5" s="85" t="s">
        <v>21</v>
      </c>
      <c r="AP5" s="85" t="s">
        <v>21</v>
      </c>
      <c r="AQ5" s="85" t="s">
        <v>21</v>
      </c>
      <c r="AR5" s="431">
        <v>5.8</v>
      </c>
      <c r="AS5" s="429" t="s">
        <v>21</v>
      </c>
      <c r="AT5" s="85" t="s">
        <v>21</v>
      </c>
      <c r="AU5" s="85" t="s">
        <v>21</v>
      </c>
      <c r="AV5" s="431" t="s">
        <v>21</v>
      </c>
      <c r="AW5" s="85" t="s">
        <v>21</v>
      </c>
      <c r="AX5" s="85" t="s">
        <v>21</v>
      </c>
      <c r="AY5" s="432" t="s">
        <v>21</v>
      </c>
      <c r="AZ5" s="85" t="s">
        <v>21</v>
      </c>
      <c r="BA5" s="85" t="s">
        <v>21</v>
      </c>
      <c r="BB5" s="85" t="s">
        <v>21</v>
      </c>
      <c r="BC5" s="85" t="s">
        <v>21</v>
      </c>
      <c r="BD5" s="85">
        <v>7.2</v>
      </c>
      <c r="BE5" s="85">
        <v>7.2</v>
      </c>
      <c r="BF5" s="85">
        <v>7.2</v>
      </c>
      <c r="BG5" s="85">
        <v>7.1</v>
      </c>
      <c r="BH5" s="85">
        <v>6.9</v>
      </c>
      <c r="BI5" s="85" t="s">
        <v>21</v>
      </c>
      <c r="BJ5" s="85" t="s">
        <v>21</v>
      </c>
      <c r="BK5" s="429" t="s">
        <v>21</v>
      </c>
      <c r="BL5" s="429" t="s">
        <v>21</v>
      </c>
      <c r="BM5" s="431" t="s">
        <v>21</v>
      </c>
      <c r="BN5" s="432" t="s">
        <v>21</v>
      </c>
      <c r="BO5" s="1839" t="s">
        <v>21</v>
      </c>
      <c r="BP5" s="1839" t="s">
        <v>21</v>
      </c>
      <c r="BQ5" s="1839" t="s">
        <v>21</v>
      </c>
      <c r="BR5" s="1839" t="s">
        <v>21</v>
      </c>
      <c r="BS5" s="85" t="s">
        <v>21</v>
      </c>
      <c r="BT5" s="85">
        <v>7.2</v>
      </c>
      <c r="BU5" s="85">
        <v>7.3</v>
      </c>
      <c r="BV5" s="85">
        <v>7.1</v>
      </c>
      <c r="BW5" s="85">
        <v>7.4</v>
      </c>
      <c r="BX5" s="85" t="s">
        <v>21</v>
      </c>
      <c r="BY5" s="85" t="s">
        <v>21</v>
      </c>
      <c r="BZ5" s="429" t="s">
        <v>21</v>
      </c>
      <c r="CA5" s="85" t="s">
        <v>21</v>
      </c>
      <c r="CB5" s="433" t="s">
        <v>21</v>
      </c>
      <c r="CC5" s="1788" t="s">
        <v>21</v>
      </c>
      <c r="CD5" s="1057"/>
    </row>
    <row r="6" spans="3:82" ht="16.5" customHeight="1" x14ac:dyDescent="0.2">
      <c r="C6" s="90" t="s">
        <v>54</v>
      </c>
      <c r="D6" s="1510" t="s">
        <v>55</v>
      </c>
      <c r="E6" s="110">
        <v>2.5499999999999998</v>
      </c>
      <c r="F6" s="87">
        <v>4.45</v>
      </c>
      <c r="G6" s="1782" t="s">
        <v>21</v>
      </c>
      <c r="H6" s="1782" t="s">
        <v>21</v>
      </c>
      <c r="I6" s="1782" t="s">
        <v>21</v>
      </c>
      <c r="J6" s="1782" t="s">
        <v>21</v>
      </c>
      <c r="K6" s="87" t="s">
        <v>21</v>
      </c>
      <c r="L6" s="87">
        <v>2.0699999999999998</v>
      </c>
      <c r="M6" s="87">
        <v>1.83</v>
      </c>
      <c r="N6" s="87">
        <v>1.66</v>
      </c>
      <c r="O6" s="87">
        <v>1.68</v>
      </c>
      <c r="P6" s="87">
        <v>1.77</v>
      </c>
      <c r="Q6" s="87" t="s">
        <v>21</v>
      </c>
      <c r="R6" s="87">
        <v>8.0299999999999994</v>
      </c>
      <c r="S6" s="87">
        <v>17.2</v>
      </c>
      <c r="T6" s="87" t="s">
        <v>21</v>
      </c>
      <c r="U6" s="87">
        <v>20.5</v>
      </c>
      <c r="V6" s="87">
        <v>19.600000000000001</v>
      </c>
      <c r="W6" s="87">
        <v>20.6</v>
      </c>
      <c r="X6" s="88" t="s">
        <v>21</v>
      </c>
      <c r="Y6" s="112">
        <v>3.35</v>
      </c>
      <c r="Z6" s="113">
        <v>0.87</v>
      </c>
      <c r="AA6" s="110">
        <v>3.66</v>
      </c>
      <c r="AB6" s="87">
        <v>3.5</v>
      </c>
      <c r="AC6" s="87">
        <v>4.6399999999999997</v>
      </c>
      <c r="AD6" s="112">
        <v>2.2200000000000002</v>
      </c>
      <c r="AE6" s="87">
        <v>1.22</v>
      </c>
      <c r="AF6" s="87">
        <v>4.8099999999999996</v>
      </c>
      <c r="AG6" s="88">
        <v>4.47</v>
      </c>
      <c r="AH6" s="88" t="s">
        <v>21</v>
      </c>
      <c r="AI6" s="87">
        <v>1.97</v>
      </c>
      <c r="AJ6" s="87">
        <v>2.0099999999999998</v>
      </c>
      <c r="AK6" s="87">
        <v>1.98</v>
      </c>
      <c r="AL6" s="87">
        <v>22.4</v>
      </c>
      <c r="AM6" s="87" t="s">
        <v>21</v>
      </c>
      <c r="AN6" s="87" t="s">
        <v>21</v>
      </c>
      <c r="AO6" s="87" t="s">
        <v>21</v>
      </c>
      <c r="AP6" s="87">
        <v>22.9</v>
      </c>
      <c r="AQ6" s="87" t="s">
        <v>21</v>
      </c>
      <c r="AR6" s="113">
        <v>0.96</v>
      </c>
      <c r="AS6" s="88">
        <v>1.97</v>
      </c>
      <c r="AT6" s="87">
        <v>2.0299999999999998</v>
      </c>
      <c r="AU6" s="87">
        <v>2.79</v>
      </c>
      <c r="AV6" s="113">
        <v>1.75</v>
      </c>
      <c r="AW6" s="87">
        <v>4.2300000000000004</v>
      </c>
      <c r="AX6" s="87" t="s">
        <v>21</v>
      </c>
      <c r="AY6" s="110" t="s">
        <v>21</v>
      </c>
      <c r="AZ6" s="87">
        <v>4.8099999999999996</v>
      </c>
      <c r="BA6" s="87">
        <v>4.04</v>
      </c>
      <c r="BB6" s="87">
        <v>4.24</v>
      </c>
      <c r="BC6" s="87" t="s">
        <v>21</v>
      </c>
      <c r="BD6" s="87">
        <v>1.83</v>
      </c>
      <c r="BE6" s="87">
        <v>1.92</v>
      </c>
      <c r="BF6" s="87">
        <v>1.88</v>
      </c>
      <c r="BG6" s="87">
        <v>2.0699999999999998</v>
      </c>
      <c r="BH6" s="87">
        <v>2.09</v>
      </c>
      <c r="BI6" s="87">
        <v>19.2</v>
      </c>
      <c r="BJ6" s="87">
        <v>19.3</v>
      </c>
      <c r="BK6" s="88" t="s">
        <v>21</v>
      </c>
      <c r="BL6" s="88" t="s">
        <v>21</v>
      </c>
      <c r="BM6" s="113">
        <v>26.3</v>
      </c>
      <c r="BN6" s="110">
        <v>2.0499999999999998</v>
      </c>
      <c r="BO6" s="1840" t="s">
        <v>21</v>
      </c>
      <c r="BP6" s="1840" t="s">
        <v>21</v>
      </c>
      <c r="BQ6" s="1840" t="s">
        <v>21</v>
      </c>
      <c r="BR6" s="1840" t="s">
        <v>21</v>
      </c>
      <c r="BS6" s="87">
        <v>3.91</v>
      </c>
      <c r="BT6" s="87">
        <v>2</v>
      </c>
      <c r="BU6" s="87">
        <v>1.76</v>
      </c>
      <c r="BV6" s="87">
        <v>1.93</v>
      </c>
      <c r="BW6" s="87">
        <v>1.76</v>
      </c>
      <c r="BX6" s="87" t="s">
        <v>21</v>
      </c>
      <c r="BY6" s="87" t="s">
        <v>21</v>
      </c>
      <c r="BZ6" s="88">
        <v>21.4</v>
      </c>
      <c r="CA6" s="87" t="s">
        <v>21</v>
      </c>
      <c r="CB6" s="91" t="s">
        <v>21</v>
      </c>
      <c r="CC6" s="91">
        <v>0.9</v>
      </c>
      <c r="CD6" s="1057"/>
    </row>
    <row r="7" spans="3:82" ht="16.5" customHeight="1" x14ac:dyDescent="0.2">
      <c r="C7" s="90" t="s">
        <v>56</v>
      </c>
      <c r="D7" s="1510" t="s">
        <v>55</v>
      </c>
      <c r="E7" s="110">
        <v>0.42</v>
      </c>
      <c r="F7" s="87">
        <v>0.88</v>
      </c>
      <c r="G7" s="1782" t="s">
        <v>21</v>
      </c>
      <c r="H7" s="1782" t="s">
        <v>21</v>
      </c>
      <c r="I7" s="1782" t="s">
        <v>21</v>
      </c>
      <c r="J7" s="1782" t="s">
        <v>21</v>
      </c>
      <c r="K7" s="87" t="s">
        <v>21</v>
      </c>
      <c r="L7" s="87">
        <v>0.59</v>
      </c>
      <c r="M7" s="87">
        <v>0.54</v>
      </c>
      <c r="N7" s="87">
        <v>0.44</v>
      </c>
      <c r="O7" s="87">
        <v>0.49</v>
      </c>
      <c r="P7" s="87">
        <v>0.53</v>
      </c>
      <c r="Q7" s="87" t="s">
        <v>21</v>
      </c>
      <c r="R7" s="87">
        <v>2.13</v>
      </c>
      <c r="S7" s="87">
        <v>4.6399999999999997</v>
      </c>
      <c r="T7" s="87" t="s">
        <v>21</v>
      </c>
      <c r="U7" s="87">
        <v>5.47</v>
      </c>
      <c r="V7" s="87">
        <v>5.09</v>
      </c>
      <c r="W7" s="87">
        <v>5.45</v>
      </c>
      <c r="X7" s="88" t="s">
        <v>21</v>
      </c>
      <c r="Y7" s="112">
        <v>0.39</v>
      </c>
      <c r="Z7" s="113">
        <v>0.18</v>
      </c>
      <c r="AA7" s="110">
        <v>0.25</v>
      </c>
      <c r="AB7" s="87">
        <v>0.26</v>
      </c>
      <c r="AC7" s="87">
        <v>0.28999999999999998</v>
      </c>
      <c r="AD7" s="112">
        <v>0.25</v>
      </c>
      <c r="AE7" s="87">
        <v>0.17</v>
      </c>
      <c r="AF7" s="87">
        <v>0.43</v>
      </c>
      <c r="AG7" s="88">
        <v>0.85</v>
      </c>
      <c r="AH7" s="88" t="s">
        <v>21</v>
      </c>
      <c r="AI7" s="87">
        <v>0.54</v>
      </c>
      <c r="AJ7" s="87">
        <v>0.53</v>
      </c>
      <c r="AK7" s="87">
        <v>0.55000000000000004</v>
      </c>
      <c r="AL7" s="87">
        <v>5.77</v>
      </c>
      <c r="AM7" s="87" t="s">
        <v>21</v>
      </c>
      <c r="AN7" s="87" t="s">
        <v>21</v>
      </c>
      <c r="AO7" s="87" t="s">
        <v>21</v>
      </c>
      <c r="AP7" s="87">
        <v>6.26</v>
      </c>
      <c r="AQ7" s="87" t="s">
        <v>21</v>
      </c>
      <c r="AR7" s="113">
        <v>0.19</v>
      </c>
      <c r="AS7" s="88">
        <v>0.26</v>
      </c>
      <c r="AT7" s="87">
        <v>0.17</v>
      </c>
      <c r="AU7" s="87">
        <v>0.23</v>
      </c>
      <c r="AV7" s="113">
        <v>0.13</v>
      </c>
      <c r="AW7" s="87">
        <v>0.33</v>
      </c>
      <c r="AX7" s="87" t="s">
        <v>21</v>
      </c>
      <c r="AY7" s="110" t="s">
        <v>21</v>
      </c>
      <c r="AZ7" s="87">
        <v>0.79</v>
      </c>
      <c r="BA7" s="87">
        <v>0.67</v>
      </c>
      <c r="BB7" s="87">
        <v>0.69</v>
      </c>
      <c r="BC7" s="87" t="s">
        <v>21</v>
      </c>
      <c r="BD7" s="87">
        <v>0.43</v>
      </c>
      <c r="BE7" s="87">
        <v>0.45</v>
      </c>
      <c r="BF7" s="87">
        <v>0.45</v>
      </c>
      <c r="BG7" s="87">
        <v>0.48</v>
      </c>
      <c r="BH7" s="87">
        <v>0.56000000000000005</v>
      </c>
      <c r="BI7" s="87">
        <v>4.58</v>
      </c>
      <c r="BJ7" s="87">
        <v>4.6900000000000004</v>
      </c>
      <c r="BK7" s="88" t="s">
        <v>21</v>
      </c>
      <c r="BL7" s="88" t="s">
        <v>21</v>
      </c>
      <c r="BM7" s="113">
        <v>7.13</v>
      </c>
      <c r="BN7" s="110">
        <v>0.25</v>
      </c>
      <c r="BO7" s="1840" t="s">
        <v>21</v>
      </c>
      <c r="BP7" s="1840" t="s">
        <v>21</v>
      </c>
      <c r="BQ7" s="1840" t="s">
        <v>21</v>
      </c>
      <c r="BR7" s="1840" t="s">
        <v>21</v>
      </c>
      <c r="BS7" s="87">
        <v>0.48</v>
      </c>
      <c r="BT7" s="87">
        <v>0.5</v>
      </c>
      <c r="BU7" s="87">
        <v>0.47</v>
      </c>
      <c r="BV7" s="87">
        <v>0.49</v>
      </c>
      <c r="BW7" s="87">
        <v>0.46</v>
      </c>
      <c r="BX7" s="87" t="s">
        <v>21</v>
      </c>
      <c r="BY7" s="87" t="s">
        <v>21</v>
      </c>
      <c r="BZ7" s="88">
        <v>4.95</v>
      </c>
      <c r="CA7" s="87" t="s">
        <v>21</v>
      </c>
      <c r="CB7" s="91" t="s">
        <v>21</v>
      </c>
      <c r="CC7" s="91">
        <v>0.13</v>
      </c>
      <c r="CD7" s="1057"/>
    </row>
    <row r="8" spans="3:82" ht="16.5" customHeight="1" x14ac:dyDescent="0.2">
      <c r="C8" s="90" t="s">
        <v>57</v>
      </c>
      <c r="D8" s="1510" t="s">
        <v>55</v>
      </c>
      <c r="E8" s="110">
        <v>83.5</v>
      </c>
      <c r="F8" s="87">
        <v>80.2</v>
      </c>
      <c r="G8" s="1782" t="s">
        <v>21</v>
      </c>
      <c r="H8" s="1782" t="s">
        <v>21</v>
      </c>
      <c r="I8" s="1782" t="s">
        <v>21</v>
      </c>
      <c r="J8" s="1782" t="s">
        <v>21</v>
      </c>
      <c r="K8" s="87" t="s">
        <v>21</v>
      </c>
      <c r="L8" s="87">
        <v>71.5</v>
      </c>
      <c r="M8" s="87">
        <v>70.5</v>
      </c>
      <c r="N8" s="87">
        <v>73.5</v>
      </c>
      <c r="O8" s="87">
        <v>70.8</v>
      </c>
      <c r="P8" s="87">
        <v>70.099999999999994</v>
      </c>
      <c r="Q8" s="87" t="s">
        <v>21</v>
      </c>
      <c r="R8" s="87">
        <v>73.5</v>
      </c>
      <c r="S8" s="87">
        <v>73</v>
      </c>
      <c r="T8" s="87" t="s">
        <v>21</v>
      </c>
      <c r="U8" s="87">
        <v>73.3</v>
      </c>
      <c r="V8" s="87">
        <v>74</v>
      </c>
      <c r="W8" s="87">
        <v>73.5</v>
      </c>
      <c r="X8" s="88" t="s">
        <v>21</v>
      </c>
      <c r="Y8" s="112">
        <v>88.4</v>
      </c>
      <c r="Z8" s="113">
        <v>79.3</v>
      </c>
      <c r="AA8" s="110">
        <v>93.2</v>
      </c>
      <c r="AB8" s="87">
        <v>92.6</v>
      </c>
      <c r="AC8" s="87">
        <v>93.8</v>
      </c>
      <c r="AD8" s="112">
        <v>88.7</v>
      </c>
      <c r="AE8" s="87">
        <v>86.1</v>
      </c>
      <c r="AF8" s="87">
        <v>91.1</v>
      </c>
      <c r="AG8" s="88">
        <v>81</v>
      </c>
      <c r="AH8" s="88" t="s">
        <v>21</v>
      </c>
      <c r="AI8" s="87">
        <v>72.599999999999994</v>
      </c>
      <c r="AJ8" s="87">
        <v>73.599999999999994</v>
      </c>
      <c r="AK8" s="87">
        <v>72.2</v>
      </c>
      <c r="AL8" s="87">
        <v>74.2</v>
      </c>
      <c r="AM8" s="87" t="s">
        <v>21</v>
      </c>
      <c r="AN8" s="87" t="s">
        <v>21</v>
      </c>
      <c r="AO8" s="87" t="s">
        <v>21</v>
      </c>
      <c r="AP8" s="87">
        <v>72.7</v>
      </c>
      <c r="AQ8" s="87" t="s">
        <v>21</v>
      </c>
      <c r="AR8" s="113">
        <v>80.2</v>
      </c>
      <c r="AS8" s="88">
        <v>86.8</v>
      </c>
      <c r="AT8" s="87">
        <v>91.6</v>
      </c>
      <c r="AU8" s="87">
        <v>91.8</v>
      </c>
      <c r="AV8" s="113">
        <v>92.6</v>
      </c>
      <c r="AW8" s="87">
        <v>92.2</v>
      </c>
      <c r="AX8" s="87" t="s">
        <v>21</v>
      </c>
      <c r="AY8" s="110" t="s">
        <v>21</v>
      </c>
      <c r="AZ8" s="87">
        <v>83.6</v>
      </c>
      <c r="BA8" s="87">
        <v>83.4</v>
      </c>
      <c r="BB8" s="87">
        <v>83.7</v>
      </c>
      <c r="BC8" s="87" t="s">
        <v>21</v>
      </c>
      <c r="BD8" s="87">
        <v>76.5</v>
      </c>
      <c r="BE8" s="87">
        <v>76.599999999999994</v>
      </c>
      <c r="BF8" s="87">
        <v>76.099999999999994</v>
      </c>
      <c r="BG8" s="87">
        <v>76.8</v>
      </c>
      <c r="BH8" s="87">
        <v>73.2</v>
      </c>
      <c r="BI8" s="87">
        <v>76.099999999999994</v>
      </c>
      <c r="BJ8" s="87">
        <v>75.7</v>
      </c>
      <c r="BK8" s="88" t="s">
        <v>21</v>
      </c>
      <c r="BL8" s="88" t="s">
        <v>21</v>
      </c>
      <c r="BM8" s="113">
        <v>72.900000000000006</v>
      </c>
      <c r="BN8" s="110">
        <v>87.8</v>
      </c>
      <c r="BO8" s="1840" t="s">
        <v>21</v>
      </c>
      <c r="BP8" s="1840" t="s">
        <v>21</v>
      </c>
      <c r="BQ8" s="1840" t="s">
        <v>21</v>
      </c>
      <c r="BR8" s="1840" t="s">
        <v>21</v>
      </c>
      <c r="BS8" s="87">
        <v>87.7</v>
      </c>
      <c r="BT8" s="87">
        <v>75</v>
      </c>
      <c r="BU8" s="87">
        <v>73.3</v>
      </c>
      <c r="BV8" s="87">
        <v>74.599999999999994</v>
      </c>
      <c r="BW8" s="87">
        <v>73.900000000000006</v>
      </c>
      <c r="BX8" s="87" t="s">
        <v>21</v>
      </c>
      <c r="BY8" s="87" t="s">
        <v>21</v>
      </c>
      <c r="BZ8" s="88">
        <v>76.900000000000006</v>
      </c>
      <c r="CA8" s="87" t="s">
        <v>21</v>
      </c>
      <c r="CB8" s="91" t="s">
        <v>21</v>
      </c>
      <c r="CC8" s="91">
        <v>85.6</v>
      </c>
      <c r="CD8" s="1057"/>
    </row>
    <row r="9" spans="3:82" ht="16.5" customHeight="1" x14ac:dyDescent="0.2">
      <c r="C9" s="1850" t="s">
        <v>690</v>
      </c>
      <c r="D9" s="1510" t="s">
        <v>265</v>
      </c>
      <c r="E9" s="87" t="s">
        <v>21</v>
      </c>
      <c r="F9" s="87" t="s">
        <v>21</v>
      </c>
      <c r="G9" s="1782" t="s">
        <v>21</v>
      </c>
      <c r="H9" s="1782" t="s">
        <v>21</v>
      </c>
      <c r="I9" s="1782" t="s">
        <v>21</v>
      </c>
      <c r="J9" s="1782" t="s">
        <v>21</v>
      </c>
      <c r="K9" s="87" t="s">
        <v>21</v>
      </c>
      <c r="L9" s="87" t="s">
        <v>21</v>
      </c>
      <c r="M9" s="87" t="s">
        <v>21</v>
      </c>
      <c r="N9" s="87" t="s">
        <v>21</v>
      </c>
      <c r="O9" s="87" t="s">
        <v>21</v>
      </c>
      <c r="P9" s="87" t="s">
        <v>21</v>
      </c>
      <c r="Q9" s="87" t="s">
        <v>21</v>
      </c>
      <c r="R9" s="87" t="s">
        <v>21</v>
      </c>
      <c r="S9" s="87" t="s">
        <v>21</v>
      </c>
      <c r="T9" s="87" t="s">
        <v>21</v>
      </c>
      <c r="U9" s="87" t="s">
        <v>21</v>
      </c>
      <c r="V9" s="87" t="s">
        <v>21</v>
      </c>
      <c r="W9" s="87" t="s">
        <v>21</v>
      </c>
      <c r="X9" s="88" t="s">
        <v>21</v>
      </c>
      <c r="Y9" s="112" t="s">
        <v>21</v>
      </c>
      <c r="Z9" s="113" t="s">
        <v>21</v>
      </c>
      <c r="AA9" s="110" t="s">
        <v>21</v>
      </c>
      <c r="AB9" s="87" t="s">
        <v>21</v>
      </c>
      <c r="AC9" s="87" t="s">
        <v>21</v>
      </c>
      <c r="AD9" s="112" t="s">
        <v>21</v>
      </c>
      <c r="AE9" s="87" t="s">
        <v>21</v>
      </c>
      <c r="AF9" s="87" t="s">
        <v>21</v>
      </c>
      <c r="AG9" s="88" t="s">
        <v>21</v>
      </c>
      <c r="AH9" s="88" t="s">
        <v>21</v>
      </c>
      <c r="AI9" s="87" t="s">
        <v>21</v>
      </c>
      <c r="AJ9" s="87" t="s">
        <v>21</v>
      </c>
      <c r="AK9" s="87" t="s">
        <v>21</v>
      </c>
      <c r="AL9" s="87" t="s">
        <v>21</v>
      </c>
      <c r="AM9" s="87" t="s">
        <v>21</v>
      </c>
      <c r="AN9" s="87" t="s">
        <v>21</v>
      </c>
      <c r="AO9" s="87" t="s">
        <v>21</v>
      </c>
      <c r="AP9" s="87" t="s">
        <v>21</v>
      </c>
      <c r="AQ9" s="87" t="s">
        <v>21</v>
      </c>
      <c r="AR9" s="113" t="s">
        <v>21</v>
      </c>
      <c r="AS9" s="88" t="s">
        <v>21</v>
      </c>
      <c r="AT9" s="87" t="s">
        <v>21</v>
      </c>
      <c r="AU9" s="87" t="s">
        <v>21</v>
      </c>
      <c r="AV9" s="113" t="s">
        <v>21</v>
      </c>
      <c r="AW9" s="110" t="s">
        <v>21</v>
      </c>
      <c r="AX9" s="87" t="s">
        <v>21</v>
      </c>
      <c r="AY9" s="87" t="s">
        <v>21</v>
      </c>
      <c r="AZ9" s="87" t="s">
        <v>21</v>
      </c>
      <c r="BA9" s="87" t="s">
        <v>21</v>
      </c>
      <c r="BB9" s="87" t="s">
        <v>21</v>
      </c>
      <c r="BC9" s="87" t="s">
        <v>21</v>
      </c>
      <c r="BD9" s="87" t="s">
        <v>21</v>
      </c>
      <c r="BE9" s="87" t="s">
        <v>21</v>
      </c>
      <c r="BF9" s="87" t="s">
        <v>21</v>
      </c>
      <c r="BG9" s="87" t="s">
        <v>21</v>
      </c>
      <c r="BH9" s="87" t="s">
        <v>21</v>
      </c>
      <c r="BI9" s="87" t="s">
        <v>21</v>
      </c>
      <c r="BJ9" s="87" t="s">
        <v>21</v>
      </c>
      <c r="BK9" s="88" t="s">
        <v>21</v>
      </c>
      <c r="BL9" s="88" t="s">
        <v>21</v>
      </c>
      <c r="BM9" s="113" t="s">
        <v>21</v>
      </c>
      <c r="BN9" s="110" t="s">
        <v>21</v>
      </c>
      <c r="BO9" s="1840" t="s">
        <v>21</v>
      </c>
      <c r="BP9" s="1840" t="s">
        <v>21</v>
      </c>
      <c r="BQ9" s="1840" t="s">
        <v>21</v>
      </c>
      <c r="BR9" s="1841" t="s">
        <v>21</v>
      </c>
      <c r="BS9" s="434">
        <v>430</v>
      </c>
      <c r="BT9" s="87" t="s">
        <v>21</v>
      </c>
      <c r="BU9" s="87" t="s">
        <v>21</v>
      </c>
      <c r="BV9" s="87" t="s">
        <v>21</v>
      </c>
      <c r="BW9" s="87" t="s">
        <v>21</v>
      </c>
      <c r="BX9" s="87" t="s">
        <v>21</v>
      </c>
      <c r="BY9" s="87" t="s">
        <v>21</v>
      </c>
      <c r="BZ9" s="87">
        <v>110</v>
      </c>
      <c r="CA9" s="87" t="s">
        <v>21</v>
      </c>
      <c r="CB9" s="91" t="s">
        <v>21</v>
      </c>
      <c r="CC9" s="91" t="s">
        <v>21</v>
      </c>
      <c r="CD9" s="1057"/>
    </row>
    <row r="10" spans="3:82" ht="16.5" customHeight="1" x14ac:dyDescent="0.35">
      <c r="C10" s="1850" t="s">
        <v>691</v>
      </c>
      <c r="D10" s="1521" t="s">
        <v>265</v>
      </c>
      <c r="E10" s="1522" t="s">
        <v>21</v>
      </c>
      <c r="F10" s="1522" t="s">
        <v>21</v>
      </c>
      <c r="G10" s="1783" t="s">
        <v>21</v>
      </c>
      <c r="H10" s="1783" t="s">
        <v>21</v>
      </c>
      <c r="I10" s="1783" t="s">
        <v>21</v>
      </c>
      <c r="J10" s="1783" t="s">
        <v>21</v>
      </c>
      <c r="K10" s="1522" t="s">
        <v>21</v>
      </c>
      <c r="L10" s="1522" t="s">
        <v>21</v>
      </c>
      <c r="M10" s="1522" t="s">
        <v>21</v>
      </c>
      <c r="N10" s="1522" t="s">
        <v>21</v>
      </c>
      <c r="O10" s="1522" t="s">
        <v>21</v>
      </c>
      <c r="P10" s="1522" t="s">
        <v>21</v>
      </c>
      <c r="Q10" s="1523" t="s">
        <v>21</v>
      </c>
      <c r="R10" s="1523">
        <v>870</v>
      </c>
      <c r="S10" s="1523">
        <v>800</v>
      </c>
      <c r="T10" s="1523" t="s">
        <v>21</v>
      </c>
      <c r="U10" s="1523">
        <v>770</v>
      </c>
      <c r="V10" s="1523">
        <v>810</v>
      </c>
      <c r="W10" s="1523">
        <v>770</v>
      </c>
      <c r="X10" s="1524" t="s">
        <v>21</v>
      </c>
      <c r="Y10" s="1525" t="s">
        <v>21</v>
      </c>
      <c r="Z10" s="1524" t="s">
        <v>21</v>
      </c>
      <c r="AA10" s="1526" t="s">
        <v>21</v>
      </c>
      <c r="AB10" s="1522" t="s">
        <v>21</v>
      </c>
      <c r="AC10" s="1524" t="s">
        <v>21</v>
      </c>
      <c r="AD10" s="1525" t="s">
        <v>21</v>
      </c>
      <c r="AE10" s="1522" t="s">
        <v>21</v>
      </c>
      <c r="AF10" s="1522" t="s">
        <v>21</v>
      </c>
      <c r="AG10" s="1522" t="s">
        <v>21</v>
      </c>
      <c r="AH10" s="1522" t="s">
        <v>21</v>
      </c>
      <c r="AI10" s="1522" t="s">
        <v>21</v>
      </c>
      <c r="AJ10" s="1527" t="s">
        <v>21</v>
      </c>
      <c r="AK10" s="1525" t="s">
        <v>21</v>
      </c>
      <c r="AL10" s="1528">
        <v>510</v>
      </c>
      <c r="AM10" s="1528" t="s">
        <v>21</v>
      </c>
      <c r="AN10" s="1528" t="s">
        <v>21</v>
      </c>
      <c r="AO10" s="1528" t="s">
        <v>21</v>
      </c>
      <c r="AP10" s="1528">
        <v>110</v>
      </c>
      <c r="AQ10" s="1528" t="s">
        <v>21</v>
      </c>
      <c r="AR10" s="1525" t="s">
        <v>21</v>
      </c>
      <c r="AS10" s="1526" t="s">
        <v>21</v>
      </c>
      <c r="AT10" s="1522" t="s">
        <v>21</v>
      </c>
      <c r="AU10" s="1522" t="s">
        <v>21</v>
      </c>
      <c r="AV10" s="1524" t="s">
        <v>21</v>
      </c>
      <c r="AW10" s="1525" t="s">
        <v>21</v>
      </c>
      <c r="AX10" s="1522" t="s">
        <v>21</v>
      </c>
      <c r="AY10" s="1522" t="s">
        <v>21</v>
      </c>
      <c r="AZ10" s="1522" t="s">
        <v>21</v>
      </c>
      <c r="BA10" s="1522" t="s">
        <v>21</v>
      </c>
      <c r="BB10" s="1522" t="s">
        <v>21</v>
      </c>
      <c r="BC10" s="1522" t="s">
        <v>21</v>
      </c>
      <c r="BD10" s="1522" t="s">
        <v>21</v>
      </c>
      <c r="BE10" s="1522" t="s">
        <v>21</v>
      </c>
      <c r="BF10" s="1529" t="s">
        <v>21</v>
      </c>
      <c r="BG10" s="1522" t="s">
        <v>21</v>
      </c>
      <c r="BH10" s="1525" t="s">
        <v>21</v>
      </c>
      <c r="BI10" s="1530">
        <v>1200</v>
      </c>
      <c r="BJ10" s="1531">
        <v>1100</v>
      </c>
      <c r="BK10" s="1532" t="s">
        <v>21</v>
      </c>
      <c r="BL10" s="1533" t="s">
        <v>21</v>
      </c>
      <c r="BM10" s="1534" t="s">
        <v>21</v>
      </c>
      <c r="BN10" s="1535" t="s">
        <v>21</v>
      </c>
      <c r="BO10" s="1840" t="s">
        <v>21</v>
      </c>
      <c r="BP10" s="1840" t="s">
        <v>21</v>
      </c>
      <c r="BQ10" s="1842" t="s">
        <v>21</v>
      </c>
      <c r="BR10" s="1842" t="s">
        <v>21</v>
      </c>
      <c r="BS10" s="1849">
        <v>58</v>
      </c>
      <c r="BT10" s="1522" t="s">
        <v>21</v>
      </c>
      <c r="BU10" s="1522" t="s">
        <v>21</v>
      </c>
      <c r="BV10" s="1522" t="s">
        <v>21</v>
      </c>
      <c r="BW10" s="1522" t="s">
        <v>21</v>
      </c>
      <c r="BX10" s="1528" t="s">
        <v>21</v>
      </c>
      <c r="BY10" s="1528" t="s">
        <v>21</v>
      </c>
      <c r="BZ10" s="1528">
        <v>1100</v>
      </c>
      <c r="CA10" s="1528" t="s">
        <v>21</v>
      </c>
      <c r="CB10" s="1536" t="s">
        <v>21</v>
      </c>
      <c r="CC10" s="1847" t="s">
        <v>21</v>
      </c>
      <c r="CD10" s="1057"/>
    </row>
    <row r="11" spans="3:82" ht="16.5" customHeight="1" x14ac:dyDescent="0.2">
      <c r="C11" s="1850" t="s">
        <v>692</v>
      </c>
      <c r="D11" s="1537" t="s">
        <v>265</v>
      </c>
      <c r="E11" s="1538" t="s">
        <v>21</v>
      </c>
      <c r="F11" s="1538" t="s">
        <v>21</v>
      </c>
      <c r="G11" s="1784" t="s">
        <v>21</v>
      </c>
      <c r="H11" s="1784" t="s">
        <v>21</v>
      </c>
      <c r="I11" s="1784" t="s">
        <v>21</v>
      </c>
      <c r="J11" s="1784" t="s">
        <v>21</v>
      </c>
      <c r="K11" s="1538" t="s">
        <v>21</v>
      </c>
      <c r="L11" s="1538" t="s">
        <v>21</v>
      </c>
      <c r="M11" s="1538" t="s">
        <v>21</v>
      </c>
      <c r="N11" s="1538" t="s">
        <v>21</v>
      </c>
      <c r="O11" s="1538" t="s">
        <v>21</v>
      </c>
      <c r="P11" s="1538" t="s">
        <v>21</v>
      </c>
      <c r="Q11" s="1539" t="s">
        <v>21</v>
      </c>
      <c r="R11" s="1539">
        <v>140</v>
      </c>
      <c r="S11" s="1539">
        <v>120</v>
      </c>
      <c r="T11" s="1539" t="s">
        <v>21</v>
      </c>
      <c r="U11" s="1539">
        <v>120</v>
      </c>
      <c r="V11" s="1540">
        <v>120</v>
      </c>
      <c r="W11" s="1540">
        <v>110</v>
      </c>
      <c r="X11" s="1541" t="s">
        <v>21</v>
      </c>
      <c r="Y11" s="1542" t="s">
        <v>21</v>
      </c>
      <c r="Z11" s="1541" t="s">
        <v>21</v>
      </c>
      <c r="AA11" s="1543" t="s">
        <v>21</v>
      </c>
      <c r="AB11" s="1538" t="s">
        <v>21</v>
      </c>
      <c r="AC11" s="1541" t="s">
        <v>21</v>
      </c>
      <c r="AD11" s="1542" t="s">
        <v>21</v>
      </c>
      <c r="AE11" s="1538" t="s">
        <v>21</v>
      </c>
      <c r="AF11" s="1538" t="s">
        <v>21</v>
      </c>
      <c r="AG11" s="1538" t="s">
        <v>21</v>
      </c>
      <c r="AH11" s="1538" t="s">
        <v>21</v>
      </c>
      <c r="AI11" s="1544" t="s">
        <v>21</v>
      </c>
      <c r="AJ11" s="1527" t="s">
        <v>21</v>
      </c>
      <c r="AK11" s="1542" t="s">
        <v>21</v>
      </c>
      <c r="AL11" s="1545">
        <v>100</v>
      </c>
      <c r="AM11" s="1545" t="s">
        <v>21</v>
      </c>
      <c r="AN11" s="1545" t="s">
        <v>21</v>
      </c>
      <c r="AO11" s="1545" t="s">
        <v>21</v>
      </c>
      <c r="AP11" s="1545">
        <v>360</v>
      </c>
      <c r="AQ11" s="1545" t="s">
        <v>21</v>
      </c>
      <c r="AR11" s="1542" t="s">
        <v>21</v>
      </c>
      <c r="AS11" s="1543" t="s">
        <v>21</v>
      </c>
      <c r="AT11" s="1538" t="s">
        <v>21</v>
      </c>
      <c r="AU11" s="1538" t="s">
        <v>21</v>
      </c>
      <c r="AV11" s="1541" t="s">
        <v>21</v>
      </c>
      <c r="AW11" s="1542" t="s">
        <v>21</v>
      </c>
      <c r="AX11" s="1538" t="s">
        <v>21</v>
      </c>
      <c r="AY11" s="1538" t="s">
        <v>21</v>
      </c>
      <c r="AZ11" s="1538" t="s">
        <v>21</v>
      </c>
      <c r="BA11" s="1538" t="s">
        <v>21</v>
      </c>
      <c r="BB11" s="1538" t="s">
        <v>21</v>
      </c>
      <c r="BC11" s="1538" t="s">
        <v>21</v>
      </c>
      <c r="BD11" s="1544" t="s">
        <v>21</v>
      </c>
      <c r="BE11" s="1544" t="s">
        <v>21</v>
      </c>
      <c r="BF11" s="1544" t="s">
        <v>21</v>
      </c>
      <c r="BG11" s="1527" t="s">
        <v>21</v>
      </c>
      <c r="BH11" s="1546" t="s">
        <v>21</v>
      </c>
      <c r="BI11" s="1547">
        <v>140</v>
      </c>
      <c r="BJ11" s="1548">
        <v>140</v>
      </c>
      <c r="BK11" s="1548" t="s">
        <v>21</v>
      </c>
      <c r="BL11" s="1549" t="s">
        <v>21</v>
      </c>
      <c r="BM11" s="1546" t="s">
        <v>21</v>
      </c>
      <c r="BN11" s="1550" t="s">
        <v>21</v>
      </c>
      <c r="BO11" s="1846" t="s">
        <v>21</v>
      </c>
      <c r="BP11" s="1846" t="s">
        <v>21</v>
      </c>
      <c r="BQ11" s="1843" t="s">
        <v>21</v>
      </c>
      <c r="BR11" s="1844" t="s">
        <v>21</v>
      </c>
      <c r="BS11" s="1552">
        <v>19</v>
      </c>
      <c r="BT11" s="1538" t="s">
        <v>21</v>
      </c>
      <c r="BU11" s="1538" t="s">
        <v>21</v>
      </c>
      <c r="BV11" s="1538" t="s">
        <v>21</v>
      </c>
      <c r="BW11" s="1538" t="s">
        <v>21</v>
      </c>
      <c r="BX11" s="1545" t="s">
        <v>21</v>
      </c>
      <c r="BY11" s="1545" t="s">
        <v>21</v>
      </c>
      <c r="BZ11" s="1545">
        <v>200</v>
      </c>
      <c r="CA11" s="1545" t="s">
        <v>21</v>
      </c>
      <c r="CB11" s="1551" t="s">
        <v>21</v>
      </c>
      <c r="CC11" s="1848" t="s">
        <v>21</v>
      </c>
      <c r="CD11" s="1057"/>
    </row>
    <row r="12" spans="3:82" ht="16.5" customHeight="1" x14ac:dyDescent="0.2">
      <c r="C12" s="1509" t="s">
        <v>544</v>
      </c>
      <c r="D12" s="1521" t="s">
        <v>265</v>
      </c>
      <c r="E12" s="1544" t="s">
        <v>21</v>
      </c>
      <c r="F12" s="1544" t="s">
        <v>21</v>
      </c>
      <c r="G12" s="1784" t="s">
        <v>21</v>
      </c>
      <c r="H12" s="1784" t="s">
        <v>21</v>
      </c>
      <c r="I12" s="1784" t="s">
        <v>21</v>
      </c>
      <c r="J12" s="1784" t="s">
        <v>21</v>
      </c>
      <c r="K12" s="1544" t="s">
        <v>21</v>
      </c>
      <c r="L12" s="1552">
        <v>250</v>
      </c>
      <c r="M12" s="1552">
        <v>250</v>
      </c>
      <c r="N12" s="1552">
        <v>62</v>
      </c>
      <c r="O12" s="1544" t="s">
        <v>21</v>
      </c>
      <c r="P12" s="1544" t="s">
        <v>21</v>
      </c>
      <c r="Q12" s="1553" t="s">
        <v>21</v>
      </c>
      <c r="R12" s="1553" t="s">
        <v>21</v>
      </c>
      <c r="S12" s="1553" t="s">
        <v>21</v>
      </c>
      <c r="T12" s="1553" t="s">
        <v>21</v>
      </c>
      <c r="U12" s="1553" t="s">
        <v>21</v>
      </c>
      <c r="V12" s="1544" t="s">
        <v>21</v>
      </c>
      <c r="W12" s="1544" t="s">
        <v>21</v>
      </c>
      <c r="X12" s="1554" t="s">
        <v>21</v>
      </c>
      <c r="Y12" s="1555" t="s">
        <v>21</v>
      </c>
      <c r="Z12" s="1554" t="s">
        <v>21</v>
      </c>
      <c r="AA12" s="1556" t="s">
        <v>21</v>
      </c>
      <c r="AB12" s="1544" t="s">
        <v>21</v>
      </c>
      <c r="AC12" s="1554" t="s">
        <v>21</v>
      </c>
      <c r="AD12" s="1555" t="s">
        <v>21</v>
      </c>
      <c r="AE12" s="1544" t="s">
        <v>21</v>
      </c>
      <c r="AF12" s="1544" t="s">
        <v>21</v>
      </c>
      <c r="AG12" s="1544" t="s">
        <v>21</v>
      </c>
      <c r="AH12" s="1544" t="s">
        <v>21</v>
      </c>
      <c r="AI12" s="1544" t="s">
        <v>21</v>
      </c>
      <c r="AJ12" s="1527" t="s">
        <v>21</v>
      </c>
      <c r="AK12" s="1555" t="s">
        <v>21</v>
      </c>
      <c r="AL12" s="1544" t="s">
        <v>21</v>
      </c>
      <c r="AM12" s="1544" t="s">
        <v>21</v>
      </c>
      <c r="AN12" s="1544" t="s">
        <v>21</v>
      </c>
      <c r="AO12" s="1544" t="s">
        <v>21</v>
      </c>
      <c r="AP12" s="1544" t="s">
        <v>21</v>
      </c>
      <c r="AQ12" s="1544" t="s">
        <v>21</v>
      </c>
      <c r="AR12" s="1555" t="s">
        <v>21</v>
      </c>
      <c r="AS12" s="1556" t="s">
        <v>21</v>
      </c>
      <c r="AT12" s="1544" t="s">
        <v>21</v>
      </c>
      <c r="AU12" s="1544" t="s">
        <v>21</v>
      </c>
      <c r="AV12" s="1554" t="s">
        <v>21</v>
      </c>
      <c r="AW12" s="1555" t="s">
        <v>21</v>
      </c>
      <c r="AX12" s="1544" t="s">
        <v>21</v>
      </c>
      <c r="AY12" s="1544" t="s">
        <v>21</v>
      </c>
      <c r="AZ12" s="1544" t="s">
        <v>21</v>
      </c>
      <c r="BA12" s="1544" t="s">
        <v>21</v>
      </c>
      <c r="BB12" s="1544" t="s">
        <v>21</v>
      </c>
      <c r="BC12" s="1544" t="s">
        <v>21</v>
      </c>
      <c r="BD12" s="1544" t="s">
        <v>21</v>
      </c>
      <c r="BE12" s="1544" t="s">
        <v>21</v>
      </c>
      <c r="BF12" s="1544" t="s">
        <v>21</v>
      </c>
      <c r="BG12" s="1527" t="s">
        <v>21</v>
      </c>
      <c r="BH12" s="1546" t="s">
        <v>21</v>
      </c>
      <c r="BI12" s="1557" t="s">
        <v>21</v>
      </c>
      <c r="BJ12" s="1558" t="s">
        <v>21</v>
      </c>
      <c r="BK12" s="1558" t="s">
        <v>21</v>
      </c>
      <c r="BL12" s="1559" t="s">
        <v>21</v>
      </c>
      <c r="BM12" s="1546" t="s">
        <v>21</v>
      </c>
      <c r="BN12" s="1550" t="s">
        <v>21</v>
      </c>
      <c r="BO12" s="1846" t="s">
        <v>21</v>
      </c>
      <c r="BP12" s="1846" t="s">
        <v>21</v>
      </c>
      <c r="BQ12" s="1843" t="s">
        <v>21</v>
      </c>
      <c r="BR12" s="1844" t="s">
        <v>21</v>
      </c>
      <c r="BS12" s="1544" t="s">
        <v>21</v>
      </c>
      <c r="BT12" s="1544" t="s">
        <v>21</v>
      </c>
      <c r="BU12" s="1544">
        <v>240</v>
      </c>
      <c r="BV12" s="1544" t="s">
        <v>21</v>
      </c>
      <c r="BW12" s="1544" t="s">
        <v>21</v>
      </c>
      <c r="BX12" s="1544" t="s">
        <v>21</v>
      </c>
      <c r="BY12" s="1544" t="s">
        <v>21</v>
      </c>
      <c r="BZ12" s="1544" t="s">
        <v>21</v>
      </c>
      <c r="CA12" s="1544" t="s">
        <v>21</v>
      </c>
      <c r="CB12" s="1560" t="s">
        <v>21</v>
      </c>
      <c r="CC12" s="1560" t="s">
        <v>21</v>
      </c>
      <c r="CD12" s="1057"/>
    </row>
    <row r="13" spans="3:82" ht="16.5" customHeight="1" x14ac:dyDescent="0.2">
      <c r="C13" s="1509" t="s">
        <v>59</v>
      </c>
      <c r="D13" s="1510" t="s">
        <v>265</v>
      </c>
      <c r="E13" s="87" t="s">
        <v>21</v>
      </c>
      <c r="F13" s="87" t="s">
        <v>21</v>
      </c>
      <c r="G13" s="1782" t="s">
        <v>21</v>
      </c>
      <c r="H13" s="1782" t="s">
        <v>21</v>
      </c>
      <c r="I13" s="1782" t="s">
        <v>21</v>
      </c>
      <c r="J13" s="1782" t="s">
        <v>21</v>
      </c>
      <c r="K13" s="1561" t="s">
        <v>21</v>
      </c>
      <c r="L13" s="1561">
        <v>3000</v>
      </c>
      <c r="M13" s="1561">
        <v>3000</v>
      </c>
      <c r="N13" s="1562">
        <v>3000</v>
      </c>
      <c r="O13" s="87" t="s">
        <v>21</v>
      </c>
      <c r="P13" s="1563">
        <v>2600</v>
      </c>
      <c r="Q13" s="87" t="s">
        <v>21</v>
      </c>
      <c r="R13" s="87" t="s">
        <v>21</v>
      </c>
      <c r="S13" s="87" t="s">
        <v>21</v>
      </c>
      <c r="T13" s="87" t="s">
        <v>21</v>
      </c>
      <c r="U13" s="87" t="s">
        <v>21</v>
      </c>
      <c r="V13" s="87" t="s">
        <v>21</v>
      </c>
      <c r="W13" s="87" t="s">
        <v>21</v>
      </c>
      <c r="X13" s="88" t="s">
        <v>21</v>
      </c>
      <c r="Y13" s="112" t="s">
        <v>21</v>
      </c>
      <c r="Z13" s="113" t="s">
        <v>21</v>
      </c>
      <c r="AA13" s="110" t="s">
        <v>21</v>
      </c>
      <c r="AB13" s="87" t="s">
        <v>21</v>
      </c>
      <c r="AC13" s="87" t="s">
        <v>21</v>
      </c>
      <c r="AD13" s="112" t="s">
        <v>21</v>
      </c>
      <c r="AE13" s="87" t="s">
        <v>21</v>
      </c>
      <c r="AF13" s="87" t="s">
        <v>21</v>
      </c>
      <c r="AG13" s="435" t="s">
        <v>21</v>
      </c>
      <c r="AH13" s="435" t="s">
        <v>21</v>
      </c>
      <c r="AI13" s="1564">
        <v>3800</v>
      </c>
      <c r="AJ13" s="1564">
        <v>3700</v>
      </c>
      <c r="AK13" s="87" t="s">
        <v>21</v>
      </c>
      <c r="AL13" s="87" t="s">
        <v>21</v>
      </c>
      <c r="AM13" s="87" t="s">
        <v>21</v>
      </c>
      <c r="AN13" s="87" t="s">
        <v>21</v>
      </c>
      <c r="AO13" s="87" t="s">
        <v>21</v>
      </c>
      <c r="AP13" s="87" t="s">
        <v>21</v>
      </c>
      <c r="AQ13" s="87" t="s">
        <v>21</v>
      </c>
      <c r="AR13" s="113" t="s">
        <v>21</v>
      </c>
      <c r="AS13" s="88" t="s">
        <v>21</v>
      </c>
      <c r="AT13" s="87" t="s">
        <v>21</v>
      </c>
      <c r="AU13" s="87" t="s">
        <v>21</v>
      </c>
      <c r="AV13" s="113" t="s">
        <v>21</v>
      </c>
      <c r="AW13" s="110" t="s">
        <v>21</v>
      </c>
      <c r="AX13" s="87" t="s">
        <v>21</v>
      </c>
      <c r="AY13" s="87" t="s">
        <v>21</v>
      </c>
      <c r="AZ13" s="87" t="s">
        <v>21</v>
      </c>
      <c r="BA13" s="87" t="s">
        <v>21</v>
      </c>
      <c r="BB13" s="87" t="s">
        <v>21</v>
      </c>
      <c r="BC13" s="88" t="s">
        <v>21</v>
      </c>
      <c r="BD13" s="1565">
        <v>3800</v>
      </c>
      <c r="BE13" s="1565">
        <v>4000</v>
      </c>
      <c r="BF13" s="1566">
        <v>3800</v>
      </c>
      <c r="BG13" s="1565">
        <v>4000</v>
      </c>
      <c r="BH13" s="1565">
        <v>3000</v>
      </c>
      <c r="BI13" s="87" t="s">
        <v>21</v>
      </c>
      <c r="BJ13" s="87" t="s">
        <v>21</v>
      </c>
      <c r="BK13" s="88" t="s">
        <v>21</v>
      </c>
      <c r="BL13" s="87" t="s">
        <v>21</v>
      </c>
      <c r="BM13" s="113" t="s">
        <v>21</v>
      </c>
      <c r="BN13" s="110" t="s">
        <v>21</v>
      </c>
      <c r="BO13" s="1840" t="s">
        <v>21</v>
      </c>
      <c r="BP13" s="1840" t="s">
        <v>21</v>
      </c>
      <c r="BQ13" s="1840" t="s">
        <v>21</v>
      </c>
      <c r="BR13" s="1840" t="s">
        <v>21</v>
      </c>
      <c r="BS13" s="87" t="s">
        <v>21</v>
      </c>
      <c r="BT13" s="1564">
        <v>3800</v>
      </c>
      <c r="BU13" s="1567">
        <v>4200</v>
      </c>
      <c r="BV13" s="1567">
        <v>4400</v>
      </c>
      <c r="BW13" s="87" t="s">
        <v>21</v>
      </c>
      <c r="BX13" s="87" t="s">
        <v>21</v>
      </c>
      <c r="BY13" s="87" t="s">
        <v>21</v>
      </c>
      <c r="BZ13" s="88" t="s">
        <v>21</v>
      </c>
      <c r="CA13" s="87" t="s">
        <v>21</v>
      </c>
      <c r="CB13" s="91" t="s">
        <v>21</v>
      </c>
      <c r="CC13" s="91" t="s">
        <v>21</v>
      </c>
      <c r="CD13" s="780"/>
    </row>
    <row r="14" spans="3:82" s="163" customFormat="1" ht="16" customHeight="1" x14ac:dyDescent="0.2">
      <c r="C14" s="1509" t="s">
        <v>60</v>
      </c>
      <c r="D14" s="1510" t="s">
        <v>265</v>
      </c>
      <c r="E14" s="87" t="s">
        <v>21</v>
      </c>
      <c r="F14" s="87" t="s">
        <v>21</v>
      </c>
      <c r="G14" s="1782" t="s">
        <v>21</v>
      </c>
      <c r="H14" s="1782" t="s">
        <v>21</v>
      </c>
      <c r="I14" s="1782" t="s">
        <v>21</v>
      </c>
      <c r="J14" s="1782" t="s">
        <v>21</v>
      </c>
      <c r="K14" s="1568" t="s">
        <v>21</v>
      </c>
      <c r="L14" s="1568">
        <v>5.8</v>
      </c>
      <c r="M14" s="1568" t="s">
        <v>721</v>
      </c>
      <c r="N14" s="1569" t="s">
        <v>21</v>
      </c>
      <c r="O14" s="87" t="s">
        <v>21</v>
      </c>
      <c r="P14" s="87" t="s">
        <v>21</v>
      </c>
      <c r="Q14" s="87" t="s">
        <v>21</v>
      </c>
      <c r="R14" s="87" t="s">
        <v>21</v>
      </c>
      <c r="S14" s="87" t="s">
        <v>21</v>
      </c>
      <c r="T14" s="87" t="s">
        <v>21</v>
      </c>
      <c r="U14" s="87" t="s">
        <v>21</v>
      </c>
      <c r="V14" s="87" t="s">
        <v>21</v>
      </c>
      <c r="W14" s="87" t="s">
        <v>21</v>
      </c>
      <c r="X14" s="88" t="s">
        <v>21</v>
      </c>
      <c r="Y14" s="112" t="s">
        <v>21</v>
      </c>
      <c r="Z14" s="113" t="s">
        <v>21</v>
      </c>
      <c r="AA14" s="110" t="s">
        <v>21</v>
      </c>
      <c r="AB14" s="87" t="s">
        <v>21</v>
      </c>
      <c r="AC14" s="87" t="s">
        <v>21</v>
      </c>
      <c r="AD14" s="112" t="s">
        <v>21</v>
      </c>
      <c r="AE14" s="87" t="s">
        <v>21</v>
      </c>
      <c r="AF14" s="87" t="s">
        <v>21</v>
      </c>
      <c r="AG14" s="435" t="s">
        <v>21</v>
      </c>
      <c r="AH14" s="435" t="s">
        <v>21</v>
      </c>
      <c r="AI14" s="1570" t="s">
        <v>721</v>
      </c>
      <c r="AJ14" s="1571" t="s">
        <v>721</v>
      </c>
      <c r="AK14" s="87" t="s">
        <v>21</v>
      </c>
      <c r="AL14" s="87" t="s">
        <v>21</v>
      </c>
      <c r="AM14" s="87" t="s">
        <v>21</v>
      </c>
      <c r="AN14" s="87" t="s">
        <v>21</v>
      </c>
      <c r="AO14" s="87" t="s">
        <v>21</v>
      </c>
      <c r="AP14" s="87" t="s">
        <v>21</v>
      </c>
      <c r="AQ14" s="87" t="s">
        <v>21</v>
      </c>
      <c r="AR14" s="113" t="s">
        <v>21</v>
      </c>
      <c r="AS14" s="88" t="s">
        <v>21</v>
      </c>
      <c r="AT14" s="87" t="s">
        <v>21</v>
      </c>
      <c r="AU14" s="87" t="s">
        <v>21</v>
      </c>
      <c r="AV14" s="113" t="s">
        <v>21</v>
      </c>
      <c r="AW14" s="110" t="s">
        <v>21</v>
      </c>
      <c r="AX14" s="87" t="s">
        <v>21</v>
      </c>
      <c r="AY14" s="87" t="s">
        <v>21</v>
      </c>
      <c r="AZ14" s="87" t="s">
        <v>21</v>
      </c>
      <c r="BA14" s="87" t="s">
        <v>21</v>
      </c>
      <c r="BB14" s="87" t="s">
        <v>21</v>
      </c>
      <c r="BC14" s="88" t="s">
        <v>21</v>
      </c>
      <c r="BD14" s="1572" t="s">
        <v>721</v>
      </c>
      <c r="BE14" s="1573" t="s">
        <v>721</v>
      </c>
      <c r="BF14" s="1574" t="s">
        <v>721</v>
      </c>
      <c r="BG14" s="1573" t="s">
        <v>721</v>
      </c>
      <c r="BH14" s="1573" t="s">
        <v>21</v>
      </c>
      <c r="BI14" s="87" t="s">
        <v>21</v>
      </c>
      <c r="BJ14" s="87" t="s">
        <v>21</v>
      </c>
      <c r="BK14" s="88" t="s">
        <v>21</v>
      </c>
      <c r="BL14" s="88" t="s">
        <v>21</v>
      </c>
      <c r="BM14" s="113" t="s">
        <v>21</v>
      </c>
      <c r="BN14" s="110" t="s">
        <v>21</v>
      </c>
      <c r="BO14" s="1840" t="s">
        <v>21</v>
      </c>
      <c r="BP14" s="1840" t="s">
        <v>21</v>
      </c>
      <c r="BQ14" s="1840" t="s">
        <v>21</v>
      </c>
      <c r="BR14" s="1840" t="s">
        <v>21</v>
      </c>
      <c r="BS14" s="87" t="s">
        <v>21</v>
      </c>
      <c r="BT14" s="1575" t="s">
        <v>721</v>
      </c>
      <c r="BU14" s="1576" t="s">
        <v>721</v>
      </c>
      <c r="BV14" s="1577" t="s">
        <v>721</v>
      </c>
      <c r="BW14" s="87" t="s">
        <v>21</v>
      </c>
      <c r="BX14" s="87" t="s">
        <v>21</v>
      </c>
      <c r="BY14" s="87" t="s">
        <v>21</v>
      </c>
      <c r="BZ14" s="88" t="s">
        <v>21</v>
      </c>
      <c r="CA14" s="87" t="s">
        <v>21</v>
      </c>
      <c r="CB14" s="91" t="s">
        <v>21</v>
      </c>
      <c r="CC14" s="91" t="s">
        <v>21</v>
      </c>
      <c r="CD14" s="781"/>
    </row>
    <row r="15" spans="3:82" s="163" customFormat="1" ht="16" customHeight="1" x14ac:dyDescent="0.2">
      <c r="C15" s="1509" t="s">
        <v>308</v>
      </c>
      <c r="D15" s="1510" t="s">
        <v>265</v>
      </c>
      <c r="E15" s="110" t="s">
        <v>21</v>
      </c>
      <c r="F15" s="87" t="s">
        <v>21</v>
      </c>
      <c r="G15" s="1782" t="s">
        <v>21</v>
      </c>
      <c r="H15" s="1782" t="s">
        <v>21</v>
      </c>
      <c r="I15" s="1782" t="s">
        <v>21</v>
      </c>
      <c r="J15" s="1782" t="s">
        <v>21</v>
      </c>
      <c r="K15" s="1568" t="s">
        <v>21</v>
      </c>
      <c r="L15" s="1568" t="s">
        <v>21</v>
      </c>
      <c r="M15" s="1568" t="s">
        <v>21</v>
      </c>
      <c r="N15" s="1569" t="s">
        <v>21</v>
      </c>
      <c r="O15" s="87" t="s">
        <v>21</v>
      </c>
      <c r="P15" s="87" t="s">
        <v>21</v>
      </c>
      <c r="Q15" s="87" t="s">
        <v>21</v>
      </c>
      <c r="R15" s="87" t="s">
        <v>21</v>
      </c>
      <c r="S15" s="87" t="s">
        <v>21</v>
      </c>
      <c r="T15" s="87" t="s">
        <v>21</v>
      </c>
      <c r="U15" s="87" t="s">
        <v>21</v>
      </c>
      <c r="V15" s="87" t="s">
        <v>21</v>
      </c>
      <c r="W15" s="87" t="s">
        <v>21</v>
      </c>
      <c r="X15" s="113" t="s">
        <v>21</v>
      </c>
      <c r="Y15" s="110" t="s">
        <v>21</v>
      </c>
      <c r="Z15" s="113" t="s">
        <v>21</v>
      </c>
      <c r="AA15" s="110" t="s">
        <v>21</v>
      </c>
      <c r="AB15" s="87" t="s">
        <v>21</v>
      </c>
      <c r="AC15" s="113" t="s">
        <v>21</v>
      </c>
      <c r="AD15" s="110" t="s">
        <v>21</v>
      </c>
      <c r="AE15" s="87" t="s">
        <v>21</v>
      </c>
      <c r="AF15" s="87" t="s">
        <v>21</v>
      </c>
      <c r="AG15" s="1578" t="s">
        <v>21</v>
      </c>
      <c r="AH15" s="1578" t="s">
        <v>21</v>
      </c>
      <c r="AI15" s="1570" t="s">
        <v>21</v>
      </c>
      <c r="AJ15" s="1571" t="s">
        <v>21</v>
      </c>
      <c r="AK15" s="87" t="s">
        <v>21</v>
      </c>
      <c r="AL15" s="87" t="s">
        <v>21</v>
      </c>
      <c r="AM15" s="87" t="s">
        <v>21</v>
      </c>
      <c r="AN15" s="87" t="s">
        <v>21</v>
      </c>
      <c r="AO15" s="87" t="s">
        <v>21</v>
      </c>
      <c r="AP15" s="87" t="s">
        <v>21</v>
      </c>
      <c r="AQ15" s="87" t="s">
        <v>21</v>
      </c>
      <c r="AR15" s="113" t="s">
        <v>21</v>
      </c>
      <c r="AS15" s="110" t="s">
        <v>21</v>
      </c>
      <c r="AT15" s="87" t="s">
        <v>21</v>
      </c>
      <c r="AU15" s="87" t="s">
        <v>21</v>
      </c>
      <c r="AV15" s="113" t="s">
        <v>21</v>
      </c>
      <c r="AW15" s="110" t="s">
        <v>21</v>
      </c>
      <c r="AX15" s="87" t="s">
        <v>21</v>
      </c>
      <c r="AY15" s="87" t="s">
        <v>21</v>
      </c>
      <c r="AZ15" s="87" t="s">
        <v>21</v>
      </c>
      <c r="BA15" s="87" t="s">
        <v>21</v>
      </c>
      <c r="BB15" s="87" t="s">
        <v>21</v>
      </c>
      <c r="BC15" s="87" t="s">
        <v>21</v>
      </c>
      <c r="BD15" s="1579" t="s">
        <v>21</v>
      </c>
      <c r="BE15" s="1580" t="s">
        <v>21</v>
      </c>
      <c r="BF15" s="1574" t="s">
        <v>21</v>
      </c>
      <c r="BG15" s="1580" t="s">
        <v>21</v>
      </c>
      <c r="BH15" s="1580" t="s">
        <v>21</v>
      </c>
      <c r="BI15" s="87" t="s">
        <v>21</v>
      </c>
      <c r="BJ15" s="87" t="s">
        <v>21</v>
      </c>
      <c r="BK15" s="87" t="s">
        <v>21</v>
      </c>
      <c r="BL15" s="87" t="s">
        <v>21</v>
      </c>
      <c r="BM15" s="113" t="s">
        <v>21</v>
      </c>
      <c r="BN15" s="110" t="s">
        <v>21</v>
      </c>
      <c r="BO15" s="1840" t="s">
        <v>21</v>
      </c>
      <c r="BP15" s="1840" t="s">
        <v>21</v>
      </c>
      <c r="BQ15" s="1840" t="s">
        <v>21</v>
      </c>
      <c r="BR15" s="1840" t="s">
        <v>21</v>
      </c>
      <c r="BS15" s="87" t="s">
        <v>21</v>
      </c>
      <c r="BT15" s="1575" t="s">
        <v>21</v>
      </c>
      <c r="BU15" s="1576" t="s">
        <v>21</v>
      </c>
      <c r="BV15" s="1577" t="s">
        <v>21</v>
      </c>
      <c r="BW15" s="87" t="s">
        <v>21</v>
      </c>
      <c r="BX15" s="87" t="s">
        <v>21</v>
      </c>
      <c r="BY15" s="87" t="s">
        <v>21</v>
      </c>
      <c r="BZ15" s="87" t="s">
        <v>21</v>
      </c>
      <c r="CA15" s="87" t="s">
        <v>21</v>
      </c>
      <c r="CB15" s="91" t="s">
        <v>21</v>
      </c>
      <c r="CC15" s="91" t="s">
        <v>21</v>
      </c>
      <c r="CD15" s="781"/>
    </row>
    <row r="16" spans="3:82" s="163" customFormat="1" ht="16" customHeight="1" x14ac:dyDescent="0.2">
      <c r="C16" s="1509" t="s">
        <v>653</v>
      </c>
      <c r="D16" s="1510" t="s">
        <v>652</v>
      </c>
      <c r="E16" s="110" t="s">
        <v>21</v>
      </c>
      <c r="F16" s="87" t="s">
        <v>21</v>
      </c>
      <c r="G16" s="1782" t="s">
        <v>21</v>
      </c>
      <c r="H16" s="1782" t="s">
        <v>21</v>
      </c>
      <c r="I16" s="1782" t="s">
        <v>21</v>
      </c>
      <c r="J16" s="1782" t="s">
        <v>21</v>
      </c>
      <c r="K16" s="1568" t="s">
        <v>21</v>
      </c>
      <c r="L16" s="1568" t="s">
        <v>21</v>
      </c>
      <c r="M16" s="1568" t="s">
        <v>21</v>
      </c>
      <c r="N16" s="1569" t="s">
        <v>21</v>
      </c>
      <c r="O16" s="87" t="s">
        <v>21</v>
      </c>
      <c r="P16" s="87" t="s">
        <v>21</v>
      </c>
      <c r="Q16" s="87" t="s">
        <v>21</v>
      </c>
      <c r="R16" s="87" t="s">
        <v>21</v>
      </c>
      <c r="S16" s="87" t="s">
        <v>21</v>
      </c>
      <c r="T16" s="87" t="s">
        <v>21</v>
      </c>
      <c r="U16" s="87" t="s">
        <v>21</v>
      </c>
      <c r="V16" s="87" t="s">
        <v>21</v>
      </c>
      <c r="W16" s="87" t="s">
        <v>21</v>
      </c>
      <c r="X16" s="113" t="s">
        <v>21</v>
      </c>
      <c r="Y16" s="110" t="s">
        <v>21</v>
      </c>
      <c r="Z16" s="113" t="s">
        <v>21</v>
      </c>
      <c r="AA16" s="110" t="s">
        <v>21</v>
      </c>
      <c r="AB16" s="87" t="s">
        <v>21</v>
      </c>
      <c r="AC16" s="113" t="s">
        <v>21</v>
      </c>
      <c r="AD16" s="110" t="s">
        <v>21</v>
      </c>
      <c r="AE16" s="87" t="s">
        <v>21</v>
      </c>
      <c r="AF16" s="87" t="s">
        <v>21</v>
      </c>
      <c r="AG16" s="1578" t="s">
        <v>21</v>
      </c>
      <c r="AH16" s="1578" t="s">
        <v>21</v>
      </c>
      <c r="AI16" s="1570" t="s">
        <v>21</v>
      </c>
      <c r="AJ16" s="1571" t="s">
        <v>21</v>
      </c>
      <c r="AK16" s="87" t="s">
        <v>21</v>
      </c>
      <c r="AL16" s="87" t="s">
        <v>21</v>
      </c>
      <c r="AM16" s="87" t="s">
        <v>21</v>
      </c>
      <c r="AN16" s="87" t="s">
        <v>21</v>
      </c>
      <c r="AO16" s="87" t="s">
        <v>21</v>
      </c>
      <c r="AP16" s="87" t="s">
        <v>21</v>
      </c>
      <c r="AQ16" s="87" t="s">
        <v>21</v>
      </c>
      <c r="AR16" s="113" t="s">
        <v>21</v>
      </c>
      <c r="AS16" s="110" t="s">
        <v>21</v>
      </c>
      <c r="AT16" s="87" t="s">
        <v>21</v>
      </c>
      <c r="AU16" s="87" t="s">
        <v>21</v>
      </c>
      <c r="AV16" s="113" t="s">
        <v>21</v>
      </c>
      <c r="AW16" s="110" t="s">
        <v>21</v>
      </c>
      <c r="AX16" s="87" t="s">
        <v>21</v>
      </c>
      <c r="AY16" s="87" t="s">
        <v>21</v>
      </c>
      <c r="AZ16" s="87" t="s">
        <v>21</v>
      </c>
      <c r="BA16" s="87" t="s">
        <v>21</v>
      </c>
      <c r="BB16" s="87" t="s">
        <v>21</v>
      </c>
      <c r="BC16" s="87" t="s">
        <v>21</v>
      </c>
      <c r="BD16" s="1579" t="s">
        <v>21</v>
      </c>
      <c r="BE16" s="1580" t="s">
        <v>21</v>
      </c>
      <c r="BF16" s="1574" t="s">
        <v>21</v>
      </c>
      <c r="BG16" s="1580" t="s">
        <v>21</v>
      </c>
      <c r="BH16" s="1580" t="s">
        <v>21</v>
      </c>
      <c r="BI16" s="87" t="s">
        <v>21</v>
      </c>
      <c r="BJ16" s="87" t="s">
        <v>21</v>
      </c>
      <c r="BK16" s="87" t="s">
        <v>21</v>
      </c>
      <c r="BL16" s="87" t="s">
        <v>21</v>
      </c>
      <c r="BM16" s="113" t="s">
        <v>21</v>
      </c>
      <c r="BN16" s="110" t="s">
        <v>21</v>
      </c>
      <c r="BO16" s="1840" t="s">
        <v>21</v>
      </c>
      <c r="BP16" s="1840" t="s">
        <v>21</v>
      </c>
      <c r="BQ16" s="1840" t="s">
        <v>21</v>
      </c>
      <c r="BR16" s="1840" t="s">
        <v>21</v>
      </c>
      <c r="BS16" s="87" t="s">
        <v>21</v>
      </c>
      <c r="BT16" s="1575" t="s">
        <v>21</v>
      </c>
      <c r="BU16" s="1576" t="s">
        <v>21</v>
      </c>
      <c r="BV16" s="1577" t="s">
        <v>21</v>
      </c>
      <c r="BW16" s="87" t="s">
        <v>21</v>
      </c>
      <c r="BX16" s="87" t="s">
        <v>21</v>
      </c>
      <c r="BY16" s="87" t="s">
        <v>21</v>
      </c>
      <c r="BZ16" s="87" t="s">
        <v>21</v>
      </c>
      <c r="CA16" s="87" t="s">
        <v>21</v>
      </c>
      <c r="CB16" s="91" t="s">
        <v>21</v>
      </c>
      <c r="CC16" s="91" t="s">
        <v>21</v>
      </c>
      <c r="CD16" s="781"/>
    </row>
    <row r="17" spans="1:81" ht="16" customHeight="1" thickBot="1" x14ac:dyDescent="0.25">
      <c r="C17" s="1603" t="s">
        <v>308</v>
      </c>
      <c r="D17" s="1604" t="s">
        <v>265</v>
      </c>
      <c r="E17" s="1581" t="s">
        <v>21</v>
      </c>
      <c r="F17" s="1582" t="s">
        <v>21</v>
      </c>
      <c r="G17" s="1785" t="s">
        <v>21</v>
      </c>
      <c r="H17" s="1785" t="s">
        <v>21</v>
      </c>
      <c r="I17" s="1785" t="s">
        <v>21</v>
      </c>
      <c r="J17" s="1785" t="s">
        <v>21</v>
      </c>
      <c r="K17" s="1582" t="s">
        <v>21</v>
      </c>
      <c r="L17" s="1582" t="s">
        <v>21</v>
      </c>
      <c r="M17" s="1582" t="s">
        <v>21</v>
      </c>
      <c r="N17" s="1582" t="s">
        <v>21</v>
      </c>
      <c r="O17" s="1582" t="s">
        <v>21</v>
      </c>
      <c r="P17" s="1582" t="s">
        <v>21</v>
      </c>
      <c r="Q17" s="1582" t="s">
        <v>21</v>
      </c>
      <c r="R17" s="1582" t="s">
        <v>21</v>
      </c>
      <c r="S17" s="1582" t="s">
        <v>21</v>
      </c>
      <c r="T17" s="1582" t="s">
        <v>21</v>
      </c>
      <c r="U17" s="1582" t="s">
        <v>21</v>
      </c>
      <c r="V17" s="1582" t="s">
        <v>21</v>
      </c>
      <c r="W17" s="1582" t="s">
        <v>21</v>
      </c>
      <c r="X17" s="1608" t="s">
        <v>21</v>
      </c>
      <c r="Y17" s="1581" t="s">
        <v>21</v>
      </c>
      <c r="Z17" s="1608" t="s">
        <v>21</v>
      </c>
      <c r="AA17" s="1581" t="s">
        <v>21</v>
      </c>
      <c r="AB17" s="1582" t="s">
        <v>21</v>
      </c>
      <c r="AC17" s="1608" t="s">
        <v>21</v>
      </c>
      <c r="AD17" s="1581" t="s">
        <v>21</v>
      </c>
      <c r="AE17" s="1582" t="s">
        <v>21</v>
      </c>
      <c r="AF17" s="1582" t="s">
        <v>21</v>
      </c>
      <c r="AG17" s="1582" t="s">
        <v>21</v>
      </c>
      <c r="AH17" s="1582" t="s">
        <v>21</v>
      </c>
      <c r="AI17" s="1582" t="s">
        <v>21</v>
      </c>
      <c r="AJ17" s="1582" t="s">
        <v>21</v>
      </c>
      <c r="AK17" s="1582" t="s">
        <v>21</v>
      </c>
      <c r="AL17" s="1583" t="s">
        <v>21</v>
      </c>
      <c r="AM17" s="1582" t="s">
        <v>21</v>
      </c>
      <c r="AN17" s="1582" t="s">
        <v>21</v>
      </c>
      <c r="AO17" s="1582" t="s">
        <v>21</v>
      </c>
      <c r="AP17" s="1582" t="s">
        <v>21</v>
      </c>
      <c r="AQ17" s="1582" t="s">
        <v>21</v>
      </c>
      <c r="AR17" s="1607" t="s">
        <v>21</v>
      </c>
      <c r="AS17" s="1606" t="s">
        <v>21</v>
      </c>
      <c r="AT17" s="1582" t="s">
        <v>21</v>
      </c>
      <c r="AU17" s="1582" t="s">
        <v>21</v>
      </c>
      <c r="AV17" s="1608" t="s">
        <v>21</v>
      </c>
      <c r="AW17" s="1581" t="s">
        <v>21</v>
      </c>
      <c r="AX17" s="1582" t="s">
        <v>21</v>
      </c>
      <c r="AY17" s="1582" t="s">
        <v>21</v>
      </c>
      <c r="AZ17" s="1582" t="s">
        <v>21</v>
      </c>
      <c r="BA17" s="1582" t="s">
        <v>21</v>
      </c>
      <c r="BB17" s="1582" t="s">
        <v>21</v>
      </c>
      <c r="BC17" s="1582" t="s">
        <v>21</v>
      </c>
      <c r="BD17" s="1584" t="s">
        <v>21</v>
      </c>
      <c r="BE17" s="1584" t="s">
        <v>21</v>
      </c>
      <c r="BF17" s="1584" t="s">
        <v>21</v>
      </c>
      <c r="BG17" s="1584" t="s">
        <v>21</v>
      </c>
      <c r="BH17" s="1584" t="s">
        <v>21</v>
      </c>
      <c r="BI17" s="1582" t="s">
        <v>21</v>
      </c>
      <c r="BJ17" s="1582" t="s">
        <v>21</v>
      </c>
      <c r="BK17" s="1582" t="s">
        <v>21</v>
      </c>
      <c r="BL17" s="1582" t="s">
        <v>21</v>
      </c>
      <c r="BM17" s="1608" t="s">
        <v>21</v>
      </c>
      <c r="BN17" s="1581" t="s">
        <v>21</v>
      </c>
      <c r="BO17" s="1845" t="s">
        <v>21</v>
      </c>
      <c r="BP17" s="1845" t="s">
        <v>21</v>
      </c>
      <c r="BQ17" s="1845" t="s">
        <v>21</v>
      </c>
      <c r="BR17" s="1845" t="s">
        <v>21</v>
      </c>
      <c r="BS17" s="1582" t="s">
        <v>21</v>
      </c>
      <c r="BT17" s="1582" t="s">
        <v>21</v>
      </c>
      <c r="BU17" s="1582" t="s">
        <v>21</v>
      </c>
      <c r="BV17" s="1582" t="s">
        <v>21</v>
      </c>
      <c r="BW17" s="1582" t="s">
        <v>21</v>
      </c>
      <c r="BX17" s="1582" t="s">
        <v>21</v>
      </c>
      <c r="BY17" s="1582" t="s">
        <v>21</v>
      </c>
      <c r="BZ17" s="1582" t="s">
        <v>21</v>
      </c>
      <c r="CA17" s="1582" t="s">
        <v>21</v>
      </c>
      <c r="CB17" s="1605" t="s">
        <v>21</v>
      </c>
      <c r="CC17" s="1605" t="s">
        <v>21</v>
      </c>
    </row>
    <row r="18" spans="1:81" ht="16" customHeight="1" x14ac:dyDescent="0.2">
      <c r="AI18" s="144"/>
      <c r="AJ18" s="144"/>
      <c r="BF18" s="144"/>
      <c r="BG18" s="143"/>
      <c r="BH18" s="143"/>
      <c r="BI18" s="143"/>
      <c r="BJ18" s="143"/>
      <c r="BK18" s="143"/>
      <c r="BL18" s="143"/>
      <c r="BM18" s="143"/>
      <c r="BN18" s="143"/>
      <c r="BO18" s="145"/>
      <c r="BP18" s="145"/>
      <c r="BQ18" s="143"/>
      <c r="BR18" s="144"/>
      <c r="BS18" s="144"/>
      <c r="BX18" s="132"/>
      <c r="BY18" s="132"/>
      <c r="BZ18" s="144"/>
    </row>
    <row r="19" spans="1:81" ht="16" customHeight="1" x14ac:dyDescent="0.2">
      <c r="BF19" s="144"/>
      <c r="BG19" s="143"/>
      <c r="BH19" s="143"/>
      <c r="BI19" s="143"/>
      <c r="BJ19" s="143"/>
      <c r="BK19" s="143"/>
      <c r="BL19" s="143"/>
      <c r="BM19" s="143"/>
      <c r="BN19" s="143"/>
      <c r="BO19" s="145"/>
      <c r="BP19" s="145"/>
      <c r="BQ19" s="143"/>
      <c r="BR19" s="144"/>
      <c r="BS19" s="144"/>
      <c r="BX19" s="143"/>
      <c r="BY19" s="143"/>
      <c r="BZ19" s="144"/>
    </row>
    <row r="20" spans="1:81" ht="16" customHeight="1" x14ac:dyDescent="0.2">
      <c r="C20" s="778" t="s">
        <v>408</v>
      </c>
      <c r="F20" s="777" t="s">
        <v>541</v>
      </c>
      <c r="BF20" s="144"/>
      <c r="BG20" s="132"/>
      <c r="BH20" s="132"/>
      <c r="BI20" s="132"/>
      <c r="BJ20" s="132"/>
      <c r="BK20" s="132"/>
      <c r="BL20" s="132"/>
      <c r="BM20" s="132"/>
      <c r="BN20" s="132"/>
      <c r="BO20" s="145"/>
      <c r="BP20" s="145"/>
      <c r="BQ20" s="132"/>
      <c r="BR20" s="144"/>
      <c r="BS20" s="144"/>
      <c r="BX20" s="132"/>
      <c r="BY20" s="132"/>
      <c r="BZ20" s="144"/>
    </row>
    <row r="21" spans="1:81" ht="16" customHeight="1" x14ac:dyDescent="0.2">
      <c r="E21" s="897">
        <f>'1_水処理野帳'!D23</f>
        <v>44705</v>
      </c>
      <c r="F21" s="777" t="s">
        <v>571</v>
      </c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AF21" s="93"/>
      <c r="AG21" s="93"/>
      <c r="AH21" s="93"/>
      <c r="AI21" s="93"/>
      <c r="BF21" s="144"/>
      <c r="BG21" s="131"/>
      <c r="BH21" s="131"/>
      <c r="BI21" s="146"/>
      <c r="BJ21" s="146"/>
      <c r="BK21" s="146"/>
      <c r="BL21" s="146"/>
      <c r="BM21" s="146"/>
      <c r="BN21" s="146"/>
      <c r="BO21" s="145"/>
      <c r="BP21" s="145"/>
      <c r="BQ21" s="131"/>
      <c r="BR21" s="144"/>
      <c r="BS21" s="144"/>
      <c r="BX21" s="144"/>
      <c r="BY21" s="144"/>
      <c r="BZ21" s="144"/>
    </row>
    <row r="22" spans="1:81" ht="16" customHeight="1" x14ac:dyDescent="0.2">
      <c r="A22" s="1978" t="s">
        <v>418</v>
      </c>
      <c r="B22" s="1984" t="s">
        <v>48</v>
      </c>
      <c r="C22" s="84" t="s">
        <v>53</v>
      </c>
      <c r="E22" s="129" t="str">
        <f>E5</f>
        <v>-</v>
      </c>
      <c r="F22" s="777" t="s">
        <v>543</v>
      </c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AF22" s="93"/>
      <c r="AG22" s="93"/>
      <c r="AH22" s="93"/>
      <c r="AI22" s="93"/>
      <c r="BF22" s="144"/>
      <c r="BG22" s="144"/>
      <c r="BH22" s="144"/>
      <c r="BI22" s="144"/>
      <c r="BJ22" s="144"/>
      <c r="BK22" s="144"/>
      <c r="BL22" s="144"/>
      <c r="BM22" s="144"/>
      <c r="BN22" s="144"/>
      <c r="BO22" s="144"/>
      <c r="BP22" s="144"/>
      <c r="BQ22" s="131"/>
      <c r="BR22" s="144"/>
      <c r="BS22" s="144"/>
    </row>
    <row r="23" spans="1:81" ht="16" customHeight="1" x14ac:dyDescent="0.2">
      <c r="A23" s="1978"/>
      <c r="B23" s="1984"/>
      <c r="C23" s="86" t="s">
        <v>54</v>
      </c>
      <c r="E23" s="886">
        <f>E6</f>
        <v>2.5499999999999998</v>
      </c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AF23" s="94"/>
      <c r="AG23" s="94"/>
      <c r="AH23" s="94"/>
      <c r="AI23" s="94"/>
      <c r="BF23" s="144"/>
      <c r="BG23" s="144"/>
      <c r="BH23" s="144"/>
      <c r="BI23" s="144"/>
      <c r="BJ23" s="144"/>
      <c r="BK23" s="144"/>
      <c r="BL23" s="144"/>
      <c r="BM23" s="144"/>
      <c r="BN23" s="144"/>
      <c r="BO23" s="144"/>
      <c r="BP23" s="144"/>
      <c r="BQ23" s="131"/>
      <c r="BR23" s="144"/>
      <c r="BS23" s="144"/>
    </row>
    <row r="24" spans="1:81" ht="16" customHeight="1" x14ac:dyDescent="0.2">
      <c r="A24" s="1978"/>
      <c r="B24" s="1984"/>
      <c r="C24" s="86" t="s">
        <v>56</v>
      </c>
      <c r="E24" s="94">
        <f>E7</f>
        <v>0.42</v>
      </c>
      <c r="F24" s="1053" t="s">
        <v>677</v>
      </c>
      <c r="BF24" s="144"/>
      <c r="BG24" s="144"/>
      <c r="BH24" s="144"/>
      <c r="BI24" s="144"/>
      <c r="BJ24" s="144"/>
      <c r="BK24" s="144"/>
      <c r="BL24" s="144"/>
      <c r="BM24" s="144"/>
      <c r="BN24" s="144"/>
      <c r="BO24" s="144"/>
      <c r="BP24" s="144"/>
      <c r="BQ24" s="131"/>
      <c r="BR24" s="144"/>
      <c r="BS24" s="144"/>
    </row>
    <row r="25" spans="1:81" ht="16" customHeight="1" x14ac:dyDescent="0.2">
      <c r="A25" s="1978"/>
      <c r="B25" s="1984"/>
      <c r="C25" s="89" t="s">
        <v>57</v>
      </c>
      <c r="E25" s="886">
        <f>E8</f>
        <v>83.5</v>
      </c>
      <c r="F25" s="1053" t="s">
        <v>560</v>
      </c>
      <c r="BF25" s="144"/>
      <c r="BG25" s="144"/>
      <c r="BH25" s="144"/>
      <c r="BI25" s="144"/>
      <c r="BJ25" s="144"/>
      <c r="BK25" s="144"/>
      <c r="BL25" s="144"/>
      <c r="BM25" s="144"/>
      <c r="BN25" s="144"/>
      <c r="BO25" s="144"/>
      <c r="BP25" s="144"/>
      <c r="BQ25" s="131"/>
      <c r="BR25" s="144"/>
      <c r="BS25" s="144"/>
    </row>
    <row r="26" spans="1:81" ht="16" customHeight="1" x14ac:dyDescent="0.2">
      <c r="A26" s="1978"/>
      <c r="B26" s="1984"/>
      <c r="C26" s="90" t="s">
        <v>58</v>
      </c>
      <c r="E26" s="886" t="str">
        <f>E9</f>
        <v>-</v>
      </c>
      <c r="BF26" s="144"/>
      <c r="BG26" s="144"/>
      <c r="BH26" s="144"/>
      <c r="BI26" s="144"/>
      <c r="BJ26" s="144"/>
      <c r="BK26" s="144"/>
      <c r="BL26" s="144"/>
      <c r="BM26" s="144"/>
      <c r="BN26" s="144"/>
      <c r="BO26" s="144"/>
      <c r="BP26" s="144"/>
      <c r="BQ26" s="144"/>
      <c r="BR26" s="144"/>
      <c r="BS26" s="144"/>
    </row>
    <row r="27" spans="1:81" ht="16" customHeight="1" x14ac:dyDescent="0.2">
      <c r="A27" s="1978"/>
      <c r="B27" s="1984"/>
      <c r="C27" s="92" t="s">
        <v>59</v>
      </c>
      <c r="E27" s="886" t="str">
        <f t="shared" ref="E27:E28" si="0">E13</f>
        <v>-</v>
      </c>
    </row>
    <row r="28" spans="1:81" ht="16" customHeight="1" x14ac:dyDescent="0.2">
      <c r="A28" s="1978"/>
      <c r="B28" s="1984"/>
      <c r="C28" s="90" t="s">
        <v>60</v>
      </c>
      <c r="E28" s="886" t="str">
        <f t="shared" si="0"/>
        <v>-</v>
      </c>
    </row>
    <row r="29" spans="1:81" ht="16" customHeight="1" x14ac:dyDescent="0.2">
      <c r="A29" s="1978" t="s">
        <v>418</v>
      </c>
      <c r="B29" s="2011" t="s">
        <v>419</v>
      </c>
      <c r="C29" s="84" t="s">
        <v>53</v>
      </c>
      <c r="E29" s="129" t="str">
        <f>F5</f>
        <v>-</v>
      </c>
    </row>
    <row r="30" spans="1:81" ht="16" customHeight="1" x14ac:dyDescent="0.2">
      <c r="A30" s="1978"/>
      <c r="B30" s="2011"/>
      <c r="C30" s="86" t="s">
        <v>54</v>
      </c>
      <c r="E30" s="129">
        <f>F6</f>
        <v>4.45</v>
      </c>
    </row>
    <row r="31" spans="1:81" ht="16" customHeight="1" x14ac:dyDescent="0.2">
      <c r="A31" s="1978"/>
      <c r="B31" s="2011"/>
      <c r="C31" s="86" t="s">
        <v>56</v>
      </c>
      <c r="E31" s="129">
        <f>F7</f>
        <v>0.88</v>
      </c>
    </row>
    <row r="32" spans="1:81" ht="16" customHeight="1" x14ac:dyDescent="0.2">
      <c r="A32" s="1978"/>
      <c r="B32" s="2011"/>
      <c r="C32" s="89" t="s">
        <v>57</v>
      </c>
      <c r="E32" s="129">
        <f>F8</f>
        <v>80.2</v>
      </c>
    </row>
    <row r="33" spans="1:5" ht="16" customHeight="1" x14ac:dyDescent="0.2">
      <c r="A33" s="1978"/>
      <c r="B33" s="2011"/>
      <c r="C33" s="90" t="s">
        <v>58</v>
      </c>
      <c r="E33" s="129" t="str">
        <f>F9</f>
        <v>-</v>
      </c>
    </row>
    <row r="34" spans="1:5" ht="16" customHeight="1" x14ac:dyDescent="0.2">
      <c r="A34" s="1978"/>
      <c r="B34" s="2011"/>
      <c r="C34" s="92" t="s">
        <v>59</v>
      </c>
      <c r="E34" s="129" t="str">
        <f t="shared" ref="E34:E35" si="1">F13</f>
        <v>-</v>
      </c>
    </row>
    <row r="35" spans="1:5" ht="16" customHeight="1" x14ac:dyDescent="0.2">
      <c r="A35" s="1978"/>
      <c r="B35" s="2011"/>
      <c r="C35" s="90" t="s">
        <v>60</v>
      </c>
      <c r="E35" s="129" t="str">
        <f t="shared" si="1"/>
        <v>-</v>
      </c>
    </row>
    <row r="36" spans="1:5" ht="16" customHeight="1" x14ac:dyDescent="0.2">
      <c r="A36" s="1978" t="s">
        <v>418</v>
      </c>
      <c r="B36" s="2011" t="s">
        <v>420</v>
      </c>
      <c r="C36" s="84" t="s">
        <v>53</v>
      </c>
      <c r="E36" s="129" t="str">
        <f>G5</f>
        <v>-</v>
      </c>
    </row>
    <row r="37" spans="1:5" ht="16" customHeight="1" x14ac:dyDescent="0.2">
      <c r="A37" s="1978"/>
      <c r="B37" s="2011"/>
      <c r="C37" s="86" t="s">
        <v>54</v>
      </c>
      <c r="E37" s="129" t="str">
        <f>G6</f>
        <v>-</v>
      </c>
    </row>
    <row r="38" spans="1:5" ht="16" customHeight="1" x14ac:dyDescent="0.2">
      <c r="A38" s="1978"/>
      <c r="B38" s="2011"/>
      <c r="C38" s="86" t="s">
        <v>56</v>
      </c>
      <c r="E38" s="129" t="str">
        <f>G7</f>
        <v>-</v>
      </c>
    </row>
    <row r="39" spans="1:5" ht="16" customHeight="1" x14ac:dyDescent="0.2">
      <c r="A39" s="1978"/>
      <c r="B39" s="2011"/>
      <c r="C39" s="89" t="s">
        <v>57</v>
      </c>
      <c r="E39" s="129" t="str">
        <f>G8</f>
        <v>-</v>
      </c>
    </row>
    <row r="40" spans="1:5" ht="16" customHeight="1" x14ac:dyDescent="0.2">
      <c r="A40" s="1978"/>
      <c r="B40" s="2011"/>
      <c r="C40" s="90" t="s">
        <v>58</v>
      </c>
      <c r="E40" s="129" t="str">
        <f>G9</f>
        <v>-</v>
      </c>
    </row>
    <row r="41" spans="1:5" ht="16" customHeight="1" x14ac:dyDescent="0.2">
      <c r="A41" s="1978"/>
      <c r="B41" s="2011"/>
      <c r="C41" s="92" t="s">
        <v>59</v>
      </c>
      <c r="E41" s="129" t="str">
        <f t="shared" ref="E41:E42" si="2">G13</f>
        <v>-</v>
      </c>
    </row>
    <row r="42" spans="1:5" ht="16" customHeight="1" x14ac:dyDescent="0.2">
      <c r="A42" s="1978"/>
      <c r="B42" s="2011"/>
      <c r="C42" s="90" t="s">
        <v>60</v>
      </c>
      <c r="E42" s="129" t="str">
        <f t="shared" si="2"/>
        <v>-</v>
      </c>
    </row>
    <row r="43" spans="1:5" ht="16" customHeight="1" x14ac:dyDescent="0.2">
      <c r="A43" s="1978" t="s">
        <v>418</v>
      </c>
      <c r="B43" s="2011" t="s">
        <v>421</v>
      </c>
      <c r="C43" s="84" t="s">
        <v>53</v>
      </c>
      <c r="E43" s="129" t="str">
        <f>H5</f>
        <v>-</v>
      </c>
    </row>
    <row r="44" spans="1:5" ht="16" customHeight="1" x14ac:dyDescent="0.2">
      <c r="A44" s="1978"/>
      <c r="B44" s="2011"/>
      <c r="C44" s="86" t="s">
        <v>54</v>
      </c>
      <c r="E44" s="129" t="str">
        <f>H6</f>
        <v>-</v>
      </c>
    </row>
    <row r="45" spans="1:5" ht="16" customHeight="1" x14ac:dyDescent="0.2">
      <c r="A45" s="1978"/>
      <c r="B45" s="2011"/>
      <c r="C45" s="86" t="s">
        <v>56</v>
      </c>
      <c r="E45" s="129" t="str">
        <f>H7</f>
        <v>-</v>
      </c>
    </row>
    <row r="46" spans="1:5" ht="16" customHeight="1" x14ac:dyDescent="0.2">
      <c r="A46" s="1978"/>
      <c r="B46" s="2011"/>
      <c r="C46" s="89" t="s">
        <v>57</v>
      </c>
      <c r="E46" s="129" t="str">
        <f>H8</f>
        <v>-</v>
      </c>
    </row>
    <row r="47" spans="1:5" ht="16" customHeight="1" x14ac:dyDescent="0.2">
      <c r="A47" s="1978"/>
      <c r="B47" s="2011"/>
      <c r="C47" s="90" t="s">
        <v>58</v>
      </c>
      <c r="E47" s="129" t="str">
        <f>H9</f>
        <v>-</v>
      </c>
    </row>
    <row r="48" spans="1:5" ht="16" customHeight="1" x14ac:dyDescent="0.2">
      <c r="A48" s="1978"/>
      <c r="B48" s="2011"/>
      <c r="C48" s="92" t="s">
        <v>59</v>
      </c>
      <c r="E48" s="129" t="str">
        <f t="shared" ref="E48:E49" si="3">H13</f>
        <v>-</v>
      </c>
    </row>
    <row r="49" spans="1:5" ht="16" customHeight="1" x14ac:dyDescent="0.2">
      <c r="A49" s="1978"/>
      <c r="B49" s="2011"/>
      <c r="C49" s="90" t="s">
        <v>60</v>
      </c>
      <c r="E49" s="129" t="str">
        <f t="shared" si="3"/>
        <v>-</v>
      </c>
    </row>
    <row r="50" spans="1:5" ht="16" customHeight="1" x14ac:dyDescent="0.2">
      <c r="A50" s="1978" t="s">
        <v>418</v>
      </c>
      <c r="B50" s="1998" t="s">
        <v>422</v>
      </c>
      <c r="C50" s="84" t="s">
        <v>53</v>
      </c>
      <c r="E50" s="129" t="str">
        <f>I5</f>
        <v>-</v>
      </c>
    </row>
    <row r="51" spans="1:5" ht="16" customHeight="1" x14ac:dyDescent="0.2">
      <c r="A51" s="1978"/>
      <c r="B51" s="1998"/>
      <c r="C51" s="86" t="s">
        <v>54</v>
      </c>
      <c r="E51" s="129" t="str">
        <f>I6</f>
        <v>-</v>
      </c>
    </row>
    <row r="52" spans="1:5" ht="16" customHeight="1" x14ac:dyDescent="0.2">
      <c r="A52" s="1978"/>
      <c r="B52" s="1998"/>
      <c r="C52" s="86" t="s">
        <v>56</v>
      </c>
      <c r="E52" s="129" t="str">
        <f>I7</f>
        <v>-</v>
      </c>
    </row>
    <row r="53" spans="1:5" ht="16" customHeight="1" x14ac:dyDescent="0.2">
      <c r="A53" s="1978"/>
      <c r="B53" s="1998"/>
      <c r="C53" s="89" t="s">
        <v>57</v>
      </c>
      <c r="E53" s="129" t="str">
        <f>I8</f>
        <v>-</v>
      </c>
    </row>
    <row r="54" spans="1:5" ht="16" customHeight="1" x14ac:dyDescent="0.2">
      <c r="A54" s="1978"/>
      <c r="B54" s="1998"/>
      <c r="C54" s="90" t="s">
        <v>58</v>
      </c>
      <c r="E54" s="129" t="str">
        <f>I9</f>
        <v>-</v>
      </c>
    </row>
    <row r="55" spans="1:5" x14ac:dyDescent="0.2">
      <c r="A55" s="1978"/>
      <c r="B55" s="1998"/>
      <c r="C55" s="92" t="s">
        <v>59</v>
      </c>
      <c r="E55" s="129" t="str">
        <f t="shared" ref="E55:E56" si="4">I13</f>
        <v>-</v>
      </c>
    </row>
    <row r="56" spans="1:5" x14ac:dyDescent="0.2">
      <c r="A56" s="1978"/>
      <c r="B56" s="1998"/>
      <c r="C56" s="90" t="s">
        <v>60</v>
      </c>
      <c r="E56" s="129" t="str">
        <f t="shared" si="4"/>
        <v>-</v>
      </c>
    </row>
    <row r="57" spans="1:5" x14ac:dyDescent="0.2">
      <c r="A57" s="1978" t="s">
        <v>418</v>
      </c>
      <c r="B57" s="1998" t="s">
        <v>545</v>
      </c>
      <c r="C57" s="84" t="s">
        <v>53</v>
      </c>
      <c r="E57" s="129" t="str">
        <f>J5</f>
        <v>-</v>
      </c>
    </row>
    <row r="58" spans="1:5" x14ac:dyDescent="0.2">
      <c r="A58" s="1978"/>
      <c r="B58" s="1998"/>
      <c r="C58" s="86" t="s">
        <v>54</v>
      </c>
      <c r="E58" s="129" t="str">
        <f>J6</f>
        <v>-</v>
      </c>
    </row>
    <row r="59" spans="1:5" x14ac:dyDescent="0.2">
      <c r="A59" s="1978"/>
      <c r="B59" s="1998"/>
      <c r="C59" s="86" t="s">
        <v>56</v>
      </c>
      <c r="E59" s="129" t="str">
        <f>J7</f>
        <v>-</v>
      </c>
    </row>
    <row r="60" spans="1:5" x14ac:dyDescent="0.2">
      <c r="A60" s="1978"/>
      <c r="B60" s="1998"/>
      <c r="C60" s="89" t="s">
        <v>57</v>
      </c>
      <c r="E60" s="129" t="str">
        <f>J8</f>
        <v>-</v>
      </c>
    </row>
    <row r="61" spans="1:5" x14ac:dyDescent="0.2">
      <c r="A61" s="1978"/>
      <c r="B61" s="1998"/>
      <c r="C61" s="90" t="s">
        <v>58</v>
      </c>
      <c r="E61" s="129" t="str">
        <f>J9</f>
        <v>-</v>
      </c>
    </row>
    <row r="62" spans="1:5" x14ac:dyDescent="0.2">
      <c r="A62" s="1978"/>
      <c r="B62" s="1998"/>
      <c r="C62" s="92" t="s">
        <v>59</v>
      </c>
      <c r="E62" s="129" t="str">
        <f>J13</f>
        <v>-</v>
      </c>
    </row>
    <row r="63" spans="1:5" x14ac:dyDescent="0.2">
      <c r="A63" s="1978"/>
      <c r="B63" s="1998"/>
      <c r="C63" s="90" t="s">
        <v>60</v>
      </c>
      <c r="E63" s="129" t="str">
        <f>J14</f>
        <v>-</v>
      </c>
    </row>
    <row r="64" spans="1:5" x14ac:dyDescent="0.2">
      <c r="A64" s="1978" t="s">
        <v>418</v>
      </c>
      <c r="B64" s="1984" t="s">
        <v>423</v>
      </c>
      <c r="C64" s="84" t="s">
        <v>53</v>
      </c>
      <c r="E64" s="129" t="str">
        <f>K5</f>
        <v>-</v>
      </c>
    </row>
    <row r="65" spans="1:5" x14ac:dyDescent="0.2">
      <c r="A65" s="1978"/>
      <c r="B65" s="1984"/>
      <c r="C65" s="86" t="s">
        <v>54</v>
      </c>
      <c r="E65" s="886" t="str">
        <f>K6</f>
        <v>-</v>
      </c>
    </row>
    <row r="66" spans="1:5" x14ac:dyDescent="0.2">
      <c r="A66" s="1978"/>
      <c r="B66" s="1984"/>
      <c r="C66" s="86" t="s">
        <v>56</v>
      </c>
      <c r="E66" s="886" t="str">
        <f>K7</f>
        <v>-</v>
      </c>
    </row>
    <row r="67" spans="1:5" x14ac:dyDescent="0.2">
      <c r="A67" s="1978"/>
      <c r="B67" s="1984"/>
      <c r="C67" s="89" t="s">
        <v>57</v>
      </c>
      <c r="E67" s="886" t="str">
        <f>K8</f>
        <v>-</v>
      </c>
    </row>
    <row r="68" spans="1:5" x14ac:dyDescent="0.2">
      <c r="A68" s="1978"/>
      <c r="B68" s="1984"/>
      <c r="C68" s="90" t="s">
        <v>58</v>
      </c>
      <c r="E68" s="886" t="str">
        <f>K9</f>
        <v>-</v>
      </c>
    </row>
    <row r="69" spans="1:5" x14ac:dyDescent="0.2">
      <c r="A69" s="1978"/>
      <c r="B69" s="1984"/>
      <c r="C69" s="92" t="s">
        <v>59</v>
      </c>
      <c r="E69" s="886" t="str">
        <f t="shared" ref="E69:E70" si="5">K13</f>
        <v>-</v>
      </c>
    </row>
    <row r="70" spans="1:5" x14ac:dyDescent="0.2">
      <c r="A70" s="1978"/>
      <c r="B70" s="1984"/>
      <c r="C70" s="90" t="s">
        <v>60</v>
      </c>
      <c r="E70" s="886" t="str">
        <f t="shared" si="5"/>
        <v>-</v>
      </c>
    </row>
    <row r="71" spans="1:5" x14ac:dyDescent="0.2">
      <c r="A71" s="1978" t="s">
        <v>418</v>
      </c>
      <c r="B71" s="1984" t="s">
        <v>424</v>
      </c>
      <c r="C71" s="84" t="s">
        <v>53</v>
      </c>
      <c r="E71" s="886">
        <f>L5</f>
        <v>7</v>
      </c>
    </row>
    <row r="72" spans="1:5" x14ac:dyDescent="0.2">
      <c r="A72" s="1978"/>
      <c r="B72" s="1984"/>
      <c r="C72" s="86" t="s">
        <v>54</v>
      </c>
      <c r="E72" s="886">
        <f>L6</f>
        <v>2.0699999999999998</v>
      </c>
    </row>
    <row r="73" spans="1:5" x14ac:dyDescent="0.2">
      <c r="A73" s="1978"/>
      <c r="B73" s="1984"/>
      <c r="C73" s="86" t="s">
        <v>56</v>
      </c>
      <c r="E73" s="886">
        <f>L7</f>
        <v>0.59</v>
      </c>
    </row>
    <row r="74" spans="1:5" x14ac:dyDescent="0.2">
      <c r="A74" s="1978"/>
      <c r="B74" s="1984"/>
      <c r="C74" s="89" t="s">
        <v>57</v>
      </c>
      <c r="E74" s="886">
        <f>L8</f>
        <v>71.5</v>
      </c>
    </row>
    <row r="75" spans="1:5" x14ac:dyDescent="0.2">
      <c r="A75" s="1978"/>
      <c r="B75" s="1984"/>
      <c r="C75" s="90" t="s">
        <v>58</v>
      </c>
      <c r="E75" s="886" t="str">
        <f>L9</f>
        <v>-</v>
      </c>
    </row>
    <row r="76" spans="1:5" x14ac:dyDescent="0.2">
      <c r="A76" s="1978"/>
      <c r="B76" s="1984"/>
      <c r="C76" s="90" t="s">
        <v>544</v>
      </c>
      <c r="E76" s="886">
        <f t="shared" ref="E76:E78" si="6">L12</f>
        <v>250</v>
      </c>
    </row>
    <row r="77" spans="1:5" x14ac:dyDescent="0.2">
      <c r="A77" s="1978"/>
      <c r="B77" s="1984"/>
      <c r="C77" s="92" t="s">
        <v>59</v>
      </c>
      <c r="E77" s="886">
        <f t="shared" si="6"/>
        <v>3000</v>
      </c>
    </row>
    <row r="78" spans="1:5" x14ac:dyDescent="0.2">
      <c r="A78" s="1978"/>
      <c r="B78" s="1984"/>
      <c r="C78" s="90" t="s">
        <v>60</v>
      </c>
      <c r="E78" s="886">
        <f t="shared" si="6"/>
        <v>5.8</v>
      </c>
    </row>
    <row r="79" spans="1:5" x14ac:dyDescent="0.2">
      <c r="A79" s="1978" t="s">
        <v>418</v>
      </c>
      <c r="B79" s="1984" t="s">
        <v>425</v>
      </c>
      <c r="C79" s="84" t="s">
        <v>53</v>
      </c>
      <c r="E79" s="129">
        <f>M5</f>
        <v>7</v>
      </c>
    </row>
    <row r="80" spans="1:5" x14ac:dyDescent="0.2">
      <c r="A80" s="1978"/>
      <c r="B80" s="1984"/>
      <c r="C80" s="86" t="s">
        <v>54</v>
      </c>
      <c r="E80" s="129">
        <f>M6</f>
        <v>1.83</v>
      </c>
    </row>
    <row r="81" spans="1:5" x14ac:dyDescent="0.2">
      <c r="A81" s="1978"/>
      <c r="B81" s="1984"/>
      <c r="C81" s="86" t="s">
        <v>56</v>
      </c>
      <c r="E81" s="129">
        <f>M7</f>
        <v>0.54</v>
      </c>
    </row>
    <row r="82" spans="1:5" x14ac:dyDescent="0.2">
      <c r="A82" s="1978"/>
      <c r="B82" s="1984"/>
      <c r="C82" s="89" t="s">
        <v>57</v>
      </c>
      <c r="E82" s="129">
        <f>M8</f>
        <v>70.5</v>
      </c>
    </row>
    <row r="83" spans="1:5" x14ac:dyDescent="0.2">
      <c r="A83" s="1978"/>
      <c r="B83" s="1984"/>
      <c r="C83" s="90" t="s">
        <v>58</v>
      </c>
      <c r="E83" s="129" t="str">
        <f>M9</f>
        <v>-</v>
      </c>
    </row>
    <row r="84" spans="1:5" x14ac:dyDescent="0.2">
      <c r="A84" s="1978"/>
      <c r="B84" s="1984"/>
      <c r="C84" s="90" t="s">
        <v>544</v>
      </c>
      <c r="E84" s="886">
        <f>M12</f>
        <v>250</v>
      </c>
    </row>
    <row r="85" spans="1:5" x14ac:dyDescent="0.2">
      <c r="A85" s="1978"/>
      <c r="B85" s="1984"/>
      <c r="C85" s="92" t="s">
        <v>59</v>
      </c>
      <c r="E85" s="129">
        <f t="shared" ref="E85:E86" si="7">M13</f>
        <v>3000</v>
      </c>
    </row>
    <row r="86" spans="1:5" x14ac:dyDescent="0.2">
      <c r="A86" s="1978"/>
      <c r="B86" s="1984"/>
      <c r="C86" s="90" t="s">
        <v>60</v>
      </c>
      <c r="E86" s="129" t="str">
        <f t="shared" si="7"/>
        <v>&lt;5.0</v>
      </c>
    </row>
    <row r="87" spans="1:5" x14ac:dyDescent="0.2">
      <c r="A87" s="1978" t="s">
        <v>418</v>
      </c>
      <c r="B87" s="1984" t="s">
        <v>426</v>
      </c>
      <c r="C87" s="84" t="s">
        <v>53</v>
      </c>
      <c r="E87" s="129">
        <f>N5</f>
        <v>7.7</v>
      </c>
    </row>
    <row r="88" spans="1:5" x14ac:dyDescent="0.2">
      <c r="A88" s="1978"/>
      <c r="B88" s="1984"/>
      <c r="C88" s="86" t="s">
        <v>54</v>
      </c>
      <c r="E88" s="129">
        <f>N6</f>
        <v>1.66</v>
      </c>
    </row>
    <row r="89" spans="1:5" x14ac:dyDescent="0.2">
      <c r="A89" s="1978"/>
      <c r="B89" s="1984"/>
      <c r="C89" s="86" t="s">
        <v>56</v>
      </c>
      <c r="E89" s="129">
        <f>N7</f>
        <v>0.44</v>
      </c>
    </row>
    <row r="90" spans="1:5" x14ac:dyDescent="0.2">
      <c r="A90" s="1978"/>
      <c r="B90" s="1984"/>
      <c r="C90" s="89" t="s">
        <v>57</v>
      </c>
      <c r="E90" s="129">
        <f>N8</f>
        <v>73.5</v>
      </c>
    </row>
    <row r="91" spans="1:5" x14ac:dyDescent="0.2">
      <c r="A91" s="1978"/>
      <c r="B91" s="1984"/>
      <c r="C91" s="90" t="s">
        <v>58</v>
      </c>
      <c r="E91" s="129" t="str">
        <f>N9</f>
        <v>-</v>
      </c>
    </row>
    <row r="92" spans="1:5" x14ac:dyDescent="0.2">
      <c r="A92" s="1978"/>
      <c r="B92" s="1984"/>
      <c r="C92" s="90" t="s">
        <v>544</v>
      </c>
      <c r="E92" s="886">
        <f>N12</f>
        <v>62</v>
      </c>
    </row>
    <row r="93" spans="1:5" x14ac:dyDescent="0.2">
      <c r="A93" s="1978"/>
      <c r="B93" s="1984"/>
      <c r="C93" s="92" t="s">
        <v>59</v>
      </c>
      <c r="E93" s="129">
        <f t="shared" ref="E93:E94" si="8">N13</f>
        <v>3000</v>
      </c>
    </row>
    <row r="94" spans="1:5" x14ac:dyDescent="0.2">
      <c r="A94" s="1978"/>
      <c r="B94" s="1984"/>
      <c r="C94" s="90" t="s">
        <v>60</v>
      </c>
      <c r="E94" s="129" t="str">
        <f t="shared" si="8"/>
        <v>-</v>
      </c>
    </row>
    <row r="95" spans="1:5" x14ac:dyDescent="0.2">
      <c r="A95" s="1978" t="s">
        <v>418</v>
      </c>
      <c r="B95" s="1984" t="s">
        <v>427</v>
      </c>
      <c r="C95" s="84" t="s">
        <v>53</v>
      </c>
      <c r="E95" s="886" t="str">
        <f>O5</f>
        <v>-</v>
      </c>
    </row>
    <row r="96" spans="1:5" x14ac:dyDescent="0.2">
      <c r="A96" s="1978"/>
      <c r="B96" s="1984"/>
      <c r="C96" s="86" t="s">
        <v>54</v>
      </c>
      <c r="E96" s="886">
        <f>O6</f>
        <v>1.68</v>
      </c>
    </row>
    <row r="97" spans="1:5" x14ac:dyDescent="0.2">
      <c r="A97" s="1978"/>
      <c r="B97" s="1984"/>
      <c r="C97" s="86" t="s">
        <v>56</v>
      </c>
      <c r="E97" s="886">
        <f>O7</f>
        <v>0.49</v>
      </c>
    </row>
    <row r="98" spans="1:5" x14ac:dyDescent="0.2">
      <c r="A98" s="1978"/>
      <c r="B98" s="1984"/>
      <c r="C98" s="89" t="s">
        <v>57</v>
      </c>
      <c r="E98" s="886">
        <f>O8</f>
        <v>70.8</v>
      </c>
    </row>
    <row r="99" spans="1:5" x14ac:dyDescent="0.2">
      <c r="A99" s="1978"/>
      <c r="B99" s="1984"/>
      <c r="C99" s="90" t="s">
        <v>58</v>
      </c>
      <c r="E99" s="886" t="str">
        <f>O9</f>
        <v>-</v>
      </c>
    </row>
    <row r="100" spans="1:5" x14ac:dyDescent="0.2">
      <c r="A100" s="1978"/>
      <c r="B100" s="1984"/>
      <c r="C100" s="92" t="s">
        <v>59</v>
      </c>
      <c r="E100" s="886" t="str">
        <f t="shared" ref="E100:E101" si="9">O13</f>
        <v>-</v>
      </c>
    </row>
    <row r="101" spans="1:5" x14ac:dyDescent="0.2">
      <c r="A101" s="1978"/>
      <c r="B101" s="1984"/>
      <c r="C101" s="90" t="s">
        <v>60</v>
      </c>
      <c r="E101" s="886" t="str">
        <f t="shared" si="9"/>
        <v>-</v>
      </c>
    </row>
    <row r="102" spans="1:5" x14ac:dyDescent="0.2">
      <c r="A102" s="1978" t="s">
        <v>418</v>
      </c>
      <c r="B102" s="1998" t="s">
        <v>548</v>
      </c>
      <c r="C102" s="84" t="s">
        <v>53</v>
      </c>
      <c r="E102" s="886">
        <f>P5</f>
        <v>6.9</v>
      </c>
    </row>
    <row r="103" spans="1:5" x14ac:dyDescent="0.2">
      <c r="A103" s="1978"/>
      <c r="B103" s="1998"/>
      <c r="C103" s="86" t="s">
        <v>54</v>
      </c>
      <c r="E103" s="886">
        <f>P6</f>
        <v>1.77</v>
      </c>
    </row>
    <row r="104" spans="1:5" x14ac:dyDescent="0.2">
      <c r="A104" s="1978"/>
      <c r="B104" s="1998"/>
      <c r="C104" s="86" t="s">
        <v>56</v>
      </c>
      <c r="E104" s="886">
        <f>P7</f>
        <v>0.53</v>
      </c>
    </row>
    <row r="105" spans="1:5" x14ac:dyDescent="0.2">
      <c r="A105" s="1978"/>
      <c r="B105" s="1998"/>
      <c r="C105" s="89" t="s">
        <v>57</v>
      </c>
      <c r="E105" s="886">
        <f>P8</f>
        <v>70.099999999999994</v>
      </c>
    </row>
    <row r="106" spans="1:5" x14ac:dyDescent="0.2">
      <c r="A106" s="1978"/>
      <c r="B106" s="1998"/>
      <c r="C106" s="90" t="s">
        <v>58</v>
      </c>
      <c r="E106" s="886" t="str">
        <f>P9</f>
        <v>-</v>
      </c>
    </row>
    <row r="107" spans="1:5" ht="14.25" customHeight="1" x14ac:dyDescent="0.2">
      <c r="A107" s="1978"/>
      <c r="B107" s="1998"/>
      <c r="C107" s="92" t="s">
        <v>59</v>
      </c>
      <c r="E107" s="886">
        <f>P13</f>
        <v>2600</v>
      </c>
    </row>
    <row r="108" spans="1:5" x14ac:dyDescent="0.2">
      <c r="A108" s="1978"/>
      <c r="B108" s="1998"/>
      <c r="C108" s="90" t="s">
        <v>60</v>
      </c>
      <c r="E108" s="886" t="str">
        <f>P14</f>
        <v>-</v>
      </c>
    </row>
    <row r="109" spans="1:5" x14ac:dyDescent="0.2">
      <c r="A109" s="1978" t="s">
        <v>418</v>
      </c>
      <c r="B109" s="2004" t="s">
        <v>428</v>
      </c>
      <c r="C109" s="84" t="s">
        <v>53</v>
      </c>
      <c r="E109" s="886" t="str">
        <f t="shared" ref="E109:E115" si="10">Q5</f>
        <v>-</v>
      </c>
    </row>
    <row r="110" spans="1:5" x14ac:dyDescent="0.2">
      <c r="A110" s="1978"/>
      <c r="B110" s="2004"/>
      <c r="C110" s="86" t="s">
        <v>54</v>
      </c>
      <c r="E110" s="886" t="str">
        <f t="shared" si="10"/>
        <v>-</v>
      </c>
    </row>
    <row r="111" spans="1:5" x14ac:dyDescent="0.2">
      <c r="A111" s="1978"/>
      <c r="B111" s="2004"/>
      <c r="C111" s="86" t="s">
        <v>56</v>
      </c>
      <c r="E111" s="886" t="str">
        <f t="shared" si="10"/>
        <v>-</v>
      </c>
    </row>
    <row r="112" spans="1:5" x14ac:dyDescent="0.2">
      <c r="A112" s="1978"/>
      <c r="B112" s="2004"/>
      <c r="C112" s="89" t="s">
        <v>57</v>
      </c>
      <c r="E112" s="886" t="str">
        <f t="shared" si="10"/>
        <v>-</v>
      </c>
    </row>
    <row r="113" spans="1:5" x14ac:dyDescent="0.2">
      <c r="A113" s="1978"/>
      <c r="B113" s="2004"/>
      <c r="C113" s="90" t="s">
        <v>58</v>
      </c>
      <c r="E113" s="886" t="str">
        <f t="shared" si="10"/>
        <v>-</v>
      </c>
    </row>
    <row r="114" spans="1:5" x14ac:dyDescent="0.2">
      <c r="A114" s="1978"/>
      <c r="B114" s="2004"/>
      <c r="C114" s="92" t="s">
        <v>429</v>
      </c>
      <c r="E114" s="886" t="str">
        <f t="shared" si="10"/>
        <v>-</v>
      </c>
    </row>
    <row r="115" spans="1:5" x14ac:dyDescent="0.2">
      <c r="A115" s="1978"/>
      <c r="B115" s="2004"/>
      <c r="C115" s="90" t="s">
        <v>430</v>
      </c>
      <c r="E115" s="886" t="str">
        <f t="shared" si="10"/>
        <v>-</v>
      </c>
    </row>
    <row r="116" spans="1:5" x14ac:dyDescent="0.2">
      <c r="A116" s="1978" t="s">
        <v>418</v>
      </c>
      <c r="B116" s="2004" t="s">
        <v>431</v>
      </c>
      <c r="C116" s="84" t="s">
        <v>53</v>
      </c>
      <c r="E116" s="886" t="str">
        <f t="shared" ref="E116:E122" si="11">R5</f>
        <v>-</v>
      </c>
    </row>
    <row r="117" spans="1:5" x14ac:dyDescent="0.2">
      <c r="A117" s="1978"/>
      <c r="B117" s="2004"/>
      <c r="C117" s="86" t="s">
        <v>54</v>
      </c>
      <c r="E117" s="886">
        <f t="shared" si="11"/>
        <v>8.0299999999999994</v>
      </c>
    </row>
    <row r="118" spans="1:5" x14ac:dyDescent="0.2">
      <c r="A118" s="1978"/>
      <c r="B118" s="2004"/>
      <c r="C118" s="86" t="s">
        <v>56</v>
      </c>
      <c r="E118" s="886">
        <f t="shared" si="11"/>
        <v>2.13</v>
      </c>
    </row>
    <row r="119" spans="1:5" x14ac:dyDescent="0.2">
      <c r="A119" s="1978"/>
      <c r="B119" s="2004"/>
      <c r="C119" s="89" t="s">
        <v>57</v>
      </c>
      <c r="E119" s="886">
        <f t="shared" si="11"/>
        <v>73.5</v>
      </c>
    </row>
    <row r="120" spans="1:5" x14ac:dyDescent="0.2">
      <c r="A120" s="1978"/>
      <c r="B120" s="2004"/>
      <c r="C120" s="90" t="s">
        <v>58</v>
      </c>
      <c r="E120" s="886" t="str">
        <f t="shared" si="11"/>
        <v>-</v>
      </c>
    </row>
    <row r="121" spans="1:5" x14ac:dyDescent="0.2">
      <c r="A121" s="1978"/>
      <c r="B121" s="2004"/>
      <c r="C121" s="92" t="s">
        <v>429</v>
      </c>
      <c r="E121" s="886">
        <f t="shared" si="11"/>
        <v>870</v>
      </c>
    </row>
    <row r="122" spans="1:5" x14ac:dyDescent="0.2">
      <c r="A122" s="1978"/>
      <c r="B122" s="2004"/>
      <c r="C122" s="90" t="s">
        <v>430</v>
      </c>
      <c r="E122" s="886">
        <f t="shared" si="11"/>
        <v>140</v>
      </c>
    </row>
    <row r="123" spans="1:5" x14ac:dyDescent="0.2">
      <c r="A123" s="1978" t="s">
        <v>418</v>
      </c>
      <c r="B123" s="2004" t="s">
        <v>432</v>
      </c>
      <c r="C123" s="84" t="s">
        <v>53</v>
      </c>
      <c r="E123" s="886" t="str">
        <f t="shared" ref="E123:E129" si="12">S5</f>
        <v>-</v>
      </c>
    </row>
    <row r="124" spans="1:5" x14ac:dyDescent="0.2">
      <c r="A124" s="1978"/>
      <c r="B124" s="2004"/>
      <c r="C124" s="86" t="s">
        <v>54</v>
      </c>
      <c r="E124" s="886">
        <f t="shared" si="12"/>
        <v>17.2</v>
      </c>
    </row>
    <row r="125" spans="1:5" x14ac:dyDescent="0.2">
      <c r="A125" s="1978"/>
      <c r="B125" s="2004"/>
      <c r="C125" s="86" t="s">
        <v>56</v>
      </c>
      <c r="E125" s="886">
        <f t="shared" si="12"/>
        <v>4.6399999999999997</v>
      </c>
    </row>
    <row r="126" spans="1:5" x14ac:dyDescent="0.2">
      <c r="A126" s="1978"/>
      <c r="B126" s="2004"/>
      <c r="C126" s="89" t="s">
        <v>57</v>
      </c>
      <c r="E126" s="886">
        <f t="shared" si="12"/>
        <v>73</v>
      </c>
    </row>
    <row r="127" spans="1:5" x14ac:dyDescent="0.2">
      <c r="A127" s="1978"/>
      <c r="B127" s="2004"/>
      <c r="C127" s="90" t="s">
        <v>58</v>
      </c>
      <c r="E127" s="886" t="str">
        <f t="shared" si="12"/>
        <v>-</v>
      </c>
    </row>
    <row r="128" spans="1:5" x14ac:dyDescent="0.2">
      <c r="A128" s="1978"/>
      <c r="B128" s="2004"/>
      <c r="C128" s="92" t="s">
        <v>429</v>
      </c>
      <c r="E128" s="886">
        <f t="shared" si="12"/>
        <v>800</v>
      </c>
    </row>
    <row r="129" spans="1:5" x14ac:dyDescent="0.2">
      <c r="A129" s="1978"/>
      <c r="B129" s="2004"/>
      <c r="C129" s="90" t="s">
        <v>430</v>
      </c>
      <c r="E129" s="886">
        <f t="shared" si="12"/>
        <v>120</v>
      </c>
    </row>
    <row r="130" spans="1:5" x14ac:dyDescent="0.2">
      <c r="A130" s="1978" t="s">
        <v>418</v>
      </c>
      <c r="B130" s="2004" t="s">
        <v>433</v>
      </c>
      <c r="C130" s="84" t="s">
        <v>53</v>
      </c>
      <c r="E130" s="886" t="str">
        <f t="shared" ref="E130:E136" si="13">T5</f>
        <v>-</v>
      </c>
    </row>
    <row r="131" spans="1:5" x14ac:dyDescent="0.2">
      <c r="A131" s="1978"/>
      <c r="B131" s="2004"/>
      <c r="C131" s="86" t="s">
        <v>54</v>
      </c>
      <c r="E131" s="886" t="str">
        <f t="shared" si="13"/>
        <v>-</v>
      </c>
    </row>
    <row r="132" spans="1:5" x14ac:dyDescent="0.2">
      <c r="A132" s="1978"/>
      <c r="B132" s="2004"/>
      <c r="C132" s="86" t="s">
        <v>56</v>
      </c>
      <c r="E132" s="886" t="str">
        <f t="shared" si="13"/>
        <v>-</v>
      </c>
    </row>
    <row r="133" spans="1:5" x14ac:dyDescent="0.2">
      <c r="A133" s="1978"/>
      <c r="B133" s="2004"/>
      <c r="C133" s="89" t="s">
        <v>57</v>
      </c>
      <c r="E133" s="886" t="str">
        <f t="shared" si="13"/>
        <v>-</v>
      </c>
    </row>
    <row r="134" spans="1:5" x14ac:dyDescent="0.2">
      <c r="A134" s="1978"/>
      <c r="B134" s="2004"/>
      <c r="C134" s="90" t="s">
        <v>58</v>
      </c>
      <c r="E134" s="886" t="str">
        <f t="shared" si="13"/>
        <v>-</v>
      </c>
    </row>
    <row r="135" spans="1:5" x14ac:dyDescent="0.2">
      <c r="A135" s="1978"/>
      <c r="B135" s="2004"/>
      <c r="C135" s="92" t="s">
        <v>429</v>
      </c>
      <c r="E135" s="886" t="str">
        <f t="shared" si="13"/>
        <v>-</v>
      </c>
    </row>
    <row r="136" spans="1:5" x14ac:dyDescent="0.2">
      <c r="A136" s="1978"/>
      <c r="B136" s="2004"/>
      <c r="C136" s="90" t="s">
        <v>430</v>
      </c>
      <c r="E136" s="886" t="str">
        <f t="shared" si="13"/>
        <v>-</v>
      </c>
    </row>
    <row r="137" spans="1:5" x14ac:dyDescent="0.2">
      <c r="A137" s="1978" t="s">
        <v>418</v>
      </c>
      <c r="B137" s="2004" t="s">
        <v>434</v>
      </c>
      <c r="C137" s="84" t="s">
        <v>53</v>
      </c>
      <c r="E137" s="886" t="str">
        <f t="shared" ref="E137:E143" si="14">U5</f>
        <v>-</v>
      </c>
    </row>
    <row r="138" spans="1:5" x14ac:dyDescent="0.2">
      <c r="A138" s="1978"/>
      <c r="B138" s="2004"/>
      <c r="C138" s="86" t="s">
        <v>54</v>
      </c>
      <c r="E138" s="886">
        <f t="shared" si="14"/>
        <v>20.5</v>
      </c>
    </row>
    <row r="139" spans="1:5" x14ac:dyDescent="0.2">
      <c r="A139" s="1978"/>
      <c r="B139" s="2004"/>
      <c r="C139" s="86" t="s">
        <v>56</v>
      </c>
      <c r="E139" s="886">
        <f t="shared" si="14"/>
        <v>5.47</v>
      </c>
    </row>
    <row r="140" spans="1:5" x14ac:dyDescent="0.2">
      <c r="A140" s="1978"/>
      <c r="B140" s="2004"/>
      <c r="C140" s="89" t="s">
        <v>57</v>
      </c>
      <c r="E140" s="886">
        <f t="shared" si="14"/>
        <v>73.3</v>
      </c>
    </row>
    <row r="141" spans="1:5" x14ac:dyDescent="0.2">
      <c r="A141" s="1978"/>
      <c r="B141" s="2004"/>
      <c r="C141" s="90" t="s">
        <v>58</v>
      </c>
      <c r="E141" s="886" t="str">
        <f t="shared" si="14"/>
        <v>-</v>
      </c>
    </row>
    <row r="142" spans="1:5" x14ac:dyDescent="0.2">
      <c r="A142" s="1978"/>
      <c r="B142" s="2004"/>
      <c r="C142" s="92" t="s">
        <v>429</v>
      </c>
      <c r="E142" s="886">
        <f t="shared" si="14"/>
        <v>770</v>
      </c>
    </row>
    <row r="143" spans="1:5" ht="14.25" customHeight="1" x14ac:dyDescent="0.2">
      <c r="A143" s="1978"/>
      <c r="B143" s="2004"/>
      <c r="C143" s="90" t="s">
        <v>430</v>
      </c>
      <c r="E143" s="886">
        <f t="shared" si="14"/>
        <v>120</v>
      </c>
    </row>
    <row r="144" spans="1:5" x14ac:dyDescent="0.2">
      <c r="A144" s="1978" t="s">
        <v>418</v>
      </c>
      <c r="B144" s="2004" t="s">
        <v>435</v>
      </c>
      <c r="C144" s="84" t="s">
        <v>53</v>
      </c>
      <c r="E144" s="886" t="str">
        <f t="shared" ref="E144:E150" si="15">V5</f>
        <v>-</v>
      </c>
    </row>
    <row r="145" spans="1:5" x14ac:dyDescent="0.2">
      <c r="A145" s="1978"/>
      <c r="B145" s="2004"/>
      <c r="C145" s="86" t="s">
        <v>54</v>
      </c>
      <c r="E145" s="886">
        <f t="shared" si="15"/>
        <v>19.600000000000001</v>
      </c>
    </row>
    <row r="146" spans="1:5" x14ac:dyDescent="0.2">
      <c r="A146" s="1978"/>
      <c r="B146" s="2004"/>
      <c r="C146" s="86" t="s">
        <v>56</v>
      </c>
      <c r="E146" s="886">
        <f t="shared" si="15"/>
        <v>5.09</v>
      </c>
    </row>
    <row r="147" spans="1:5" x14ac:dyDescent="0.2">
      <c r="A147" s="1978"/>
      <c r="B147" s="2004"/>
      <c r="C147" s="89" t="s">
        <v>57</v>
      </c>
      <c r="E147" s="886">
        <f t="shared" si="15"/>
        <v>74</v>
      </c>
    </row>
    <row r="148" spans="1:5" x14ac:dyDescent="0.2">
      <c r="A148" s="1978"/>
      <c r="B148" s="2004"/>
      <c r="C148" s="90" t="s">
        <v>58</v>
      </c>
      <c r="E148" s="886" t="str">
        <f t="shared" si="15"/>
        <v>-</v>
      </c>
    </row>
    <row r="149" spans="1:5" x14ac:dyDescent="0.2">
      <c r="A149" s="1978"/>
      <c r="B149" s="2004"/>
      <c r="C149" s="92" t="s">
        <v>429</v>
      </c>
      <c r="E149" s="886">
        <f t="shared" si="15"/>
        <v>810</v>
      </c>
    </row>
    <row r="150" spans="1:5" x14ac:dyDescent="0.2">
      <c r="A150" s="1978"/>
      <c r="B150" s="2004"/>
      <c r="C150" s="90" t="s">
        <v>430</v>
      </c>
      <c r="E150" s="886">
        <f t="shared" si="15"/>
        <v>120</v>
      </c>
    </row>
    <row r="151" spans="1:5" x14ac:dyDescent="0.2">
      <c r="A151" s="1978" t="s">
        <v>418</v>
      </c>
      <c r="B151" s="2004" t="s">
        <v>436</v>
      </c>
      <c r="C151" s="84" t="s">
        <v>53</v>
      </c>
      <c r="E151" s="886" t="str">
        <f t="shared" ref="E151:E157" si="16">W5</f>
        <v>-</v>
      </c>
    </row>
    <row r="152" spans="1:5" x14ac:dyDescent="0.2">
      <c r="A152" s="1978"/>
      <c r="B152" s="2004"/>
      <c r="C152" s="86" t="s">
        <v>54</v>
      </c>
      <c r="E152" s="886">
        <f t="shared" si="16"/>
        <v>20.6</v>
      </c>
    </row>
    <row r="153" spans="1:5" x14ac:dyDescent="0.2">
      <c r="A153" s="1978"/>
      <c r="B153" s="2004"/>
      <c r="C153" s="86" t="s">
        <v>56</v>
      </c>
      <c r="E153" s="886">
        <f t="shared" si="16"/>
        <v>5.45</v>
      </c>
    </row>
    <row r="154" spans="1:5" x14ac:dyDescent="0.2">
      <c r="A154" s="1978"/>
      <c r="B154" s="2004"/>
      <c r="C154" s="89" t="s">
        <v>57</v>
      </c>
      <c r="E154" s="886">
        <f t="shared" si="16"/>
        <v>73.5</v>
      </c>
    </row>
    <row r="155" spans="1:5" ht="14.25" customHeight="1" x14ac:dyDescent="0.2">
      <c r="A155" s="1978"/>
      <c r="B155" s="2004"/>
      <c r="C155" s="90" t="s">
        <v>58</v>
      </c>
      <c r="E155" s="886" t="str">
        <f t="shared" si="16"/>
        <v>-</v>
      </c>
    </row>
    <row r="156" spans="1:5" x14ac:dyDescent="0.2">
      <c r="A156" s="1978"/>
      <c r="B156" s="2004"/>
      <c r="C156" s="92" t="s">
        <v>429</v>
      </c>
      <c r="E156" s="886">
        <f t="shared" si="16"/>
        <v>770</v>
      </c>
    </row>
    <row r="157" spans="1:5" x14ac:dyDescent="0.2">
      <c r="A157" s="1978"/>
      <c r="B157" s="2004"/>
      <c r="C157" s="90" t="s">
        <v>430</v>
      </c>
      <c r="E157" s="886">
        <f t="shared" si="16"/>
        <v>110</v>
      </c>
    </row>
    <row r="158" spans="1:5" x14ac:dyDescent="0.2">
      <c r="A158" s="1978" t="s">
        <v>418</v>
      </c>
      <c r="B158" s="2011" t="s">
        <v>437</v>
      </c>
      <c r="C158" s="84" t="s">
        <v>53</v>
      </c>
      <c r="E158" s="886" t="str">
        <f t="shared" ref="E158:E164" si="17">X5</f>
        <v>-</v>
      </c>
    </row>
    <row r="159" spans="1:5" x14ac:dyDescent="0.2">
      <c r="A159" s="1978"/>
      <c r="B159" s="2011"/>
      <c r="C159" s="86" t="s">
        <v>54</v>
      </c>
      <c r="E159" s="886" t="str">
        <f t="shared" si="17"/>
        <v>-</v>
      </c>
    </row>
    <row r="160" spans="1:5" x14ac:dyDescent="0.2">
      <c r="A160" s="1978"/>
      <c r="B160" s="2011"/>
      <c r="C160" s="86" t="s">
        <v>56</v>
      </c>
      <c r="E160" s="886" t="str">
        <f t="shared" si="17"/>
        <v>-</v>
      </c>
    </row>
    <row r="161" spans="1:5" x14ac:dyDescent="0.2">
      <c r="A161" s="1978"/>
      <c r="B161" s="2011"/>
      <c r="C161" s="89" t="s">
        <v>57</v>
      </c>
      <c r="E161" s="886" t="str">
        <f t="shared" si="17"/>
        <v>-</v>
      </c>
    </row>
    <row r="162" spans="1:5" x14ac:dyDescent="0.2">
      <c r="A162" s="1978"/>
      <c r="B162" s="2011"/>
      <c r="C162" s="90" t="s">
        <v>58</v>
      </c>
      <c r="E162" s="886" t="str">
        <f t="shared" si="17"/>
        <v>-</v>
      </c>
    </row>
    <row r="163" spans="1:5" x14ac:dyDescent="0.2">
      <c r="A163" s="1978"/>
      <c r="B163" s="2011"/>
      <c r="C163" s="92" t="s">
        <v>429</v>
      </c>
      <c r="E163" s="886" t="str">
        <f t="shared" si="17"/>
        <v>-</v>
      </c>
    </row>
    <row r="164" spans="1:5" ht="13.5" thickBot="1" x14ac:dyDescent="0.25">
      <c r="A164" s="1992"/>
      <c r="B164" s="2012"/>
      <c r="C164" s="90" t="s">
        <v>430</v>
      </c>
      <c r="E164" s="886" t="str">
        <f t="shared" si="17"/>
        <v>-</v>
      </c>
    </row>
    <row r="165" spans="1:5" x14ac:dyDescent="0.2">
      <c r="A165" s="1985" t="s">
        <v>438</v>
      </c>
      <c r="B165" s="1986" t="s">
        <v>48</v>
      </c>
      <c r="C165" s="116" t="s">
        <v>53</v>
      </c>
      <c r="E165" s="886" t="str">
        <f>Y5</f>
        <v>-</v>
      </c>
    </row>
    <row r="166" spans="1:5" x14ac:dyDescent="0.2">
      <c r="A166" s="1978"/>
      <c r="B166" s="1984"/>
      <c r="C166" s="86" t="s">
        <v>54</v>
      </c>
      <c r="E166" s="886">
        <f>Y6</f>
        <v>3.35</v>
      </c>
    </row>
    <row r="167" spans="1:5" x14ac:dyDescent="0.2">
      <c r="A167" s="1978"/>
      <c r="B167" s="1984"/>
      <c r="C167" s="86" t="s">
        <v>56</v>
      </c>
      <c r="E167" s="886">
        <f>Y7</f>
        <v>0.39</v>
      </c>
    </row>
    <row r="168" spans="1:5" x14ac:dyDescent="0.2">
      <c r="A168" s="1978"/>
      <c r="B168" s="1984"/>
      <c r="C168" s="89" t="s">
        <v>57</v>
      </c>
      <c r="E168" s="886">
        <f>Y8</f>
        <v>88.4</v>
      </c>
    </row>
    <row r="169" spans="1:5" x14ac:dyDescent="0.2">
      <c r="A169" s="1978"/>
      <c r="B169" s="1984"/>
      <c r="C169" s="90" t="s">
        <v>58</v>
      </c>
      <c r="E169" s="886" t="str">
        <f>Y9</f>
        <v>-</v>
      </c>
    </row>
    <row r="170" spans="1:5" x14ac:dyDescent="0.2">
      <c r="A170" s="1978"/>
      <c r="B170" s="1984"/>
      <c r="C170" s="92" t="s">
        <v>59</v>
      </c>
      <c r="E170" s="886" t="str">
        <f>Y13</f>
        <v>-</v>
      </c>
    </row>
    <row r="171" spans="1:5" x14ac:dyDescent="0.2">
      <c r="A171" s="1978"/>
      <c r="B171" s="1984"/>
      <c r="C171" s="90" t="s">
        <v>60</v>
      </c>
      <c r="E171" s="886" t="str">
        <f>Y14</f>
        <v>-</v>
      </c>
    </row>
    <row r="172" spans="1:5" x14ac:dyDescent="0.2">
      <c r="A172" s="1978" t="s">
        <v>438</v>
      </c>
      <c r="B172" s="1984" t="s">
        <v>439</v>
      </c>
      <c r="C172" s="84" t="s">
        <v>53</v>
      </c>
      <c r="E172" s="886" t="str">
        <f>Z5</f>
        <v>-</v>
      </c>
    </row>
    <row r="173" spans="1:5" x14ac:dyDescent="0.2">
      <c r="A173" s="1978"/>
      <c r="B173" s="1984"/>
      <c r="C173" s="86" t="s">
        <v>54</v>
      </c>
      <c r="E173" s="886">
        <f>Z6</f>
        <v>0.87</v>
      </c>
    </row>
    <row r="174" spans="1:5" x14ac:dyDescent="0.2">
      <c r="A174" s="1978"/>
      <c r="B174" s="1984"/>
      <c r="C174" s="86" t="s">
        <v>56</v>
      </c>
      <c r="E174" s="886">
        <f>Z7</f>
        <v>0.18</v>
      </c>
    </row>
    <row r="175" spans="1:5" x14ac:dyDescent="0.2">
      <c r="A175" s="1978"/>
      <c r="B175" s="1984"/>
      <c r="C175" s="89" t="s">
        <v>57</v>
      </c>
      <c r="E175" s="886">
        <f>Z8</f>
        <v>79.3</v>
      </c>
    </row>
    <row r="176" spans="1:5" x14ac:dyDescent="0.2">
      <c r="A176" s="1978"/>
      <c r="B176" s="1984"/>
      <c r="C176" s="90" t="s">
        <v>58</v>
      </c>
      <c r="E176" s="886" t="str">
        <f>Z9</f>
        <v>-</v>
      </c>
    </row>
    <row r="177" spans="1:5" x14ac:dyDescent="0.2">
      <c r="A177" s="1978"/>
      <c r="B177" s="1984"/>
      <c r="C177" s="92" t="s">
        <v>59</v>
      </c>
      <c r="E177" s="886" t="str">
        <f>Z13</f>
        <v>-</v>
      </c>
    </row>
    <row r="178" spans="1:5" ht="13.5" thickBot="1" x14ac:dyDescent="0.25">
      <c r="A178" s="1992"/>
      <c r="B178" s="2010"/>
      <c r="C178" s="90" t="s">
        <v>60</v>
      </c>
      <c r="E178" s="886" t="str">
        <f>Z14</f>
        <v>-</v>
      </c>
    </row>
    <row r="179" spans="1:5" x14ac:dyDescent="0.2">
      <c r="A179" s="1985" t="s">
        <v>40</v>
      </c>
      <c r="B179" s="1986" t="s">
        <v>440</v>
      </c>
      <c r="C179" s="116" t="s">
        <v>53</v>
      </c>
      <c r="E179" s="886" t="str">
        <f>AA5</f>
        <v>-</v>
      </c>
    </row>
    <row r="180" spans="1:5" x14ac:dyDescent="0.2">
      <c r="A180" s="1978"/>
      <c r="B180" s="1984"/>
      <c r="C180" s="86" t="s">
        <v>54</v>
      </c>
      <c r="E180" s="886">
        <f>AA6</f>
        <v>3.66</v>
      </c>
    </row>
    <row r="181" spans="1:5" x14ac:dyDescent="0.2">
      <c r="A181" s="1978"/>
      <c r="B181" s="1984"/>
      <c r="C181" s="86" t="s">
        <v>56</v>
      </c>
      <c r="E181" s="886">
        <f>AA7</f>
        <v>0.25</v>
      </c>
    </row>
    <row r="182" spans="1:5" x14ac:dyDescent="0.2">
      <c r="A182" s="1978"/>
      <c r="B182" s="1984"/>
      <c r="C182" s="89" t="s">
        <v>57</v>
      </c>
      <c r="E182" s="886">
        <f>AA8</f>
        <v>93.2</v>
      </c>
    </row>
    <row r="183" spans="1:5" x14ac:dyDescent="0.2">
      <c r="A183" s="1978"/>
      <c r="B183" s="1984"/>
      <c r="C183" s="90" t="s">
        <v>58</v>
      </c>
      <c r="E183" s="886" t="str">
        <f>AA9</f>
        <v>-</v>
      </c>
    </row>
    <row r="184" spans="1:5" ht="14.25" customHeight="1" x14ac:dyDescent="0.2">
      <c r="A184" s="1978"/>
      <c r="B184" s="1984"/>
      <c r="C184" s="92" t="s">
        <v>59</v>
      </c>
      <c r="E184" s="886" t="str">
        <f>AA13</f>
        <v>-</v>
      </c>
    </row>
    <row r="185" spans="1:5" x14ac:dyDescent="0.2">
      <c r="A185" s="1978"/>
      <c r="B185" s="1984"/>
      <c r="C185" s="90" t="s">
        <v>60</v>
      </c>
      <c r="E185" s="886" t="str">
        <f>AA14</f>
        <v>-</v>
      </c>
    </row>
    <row r="186" spans="1:5" x14ac:dyDescent="0.2">
      <c r="A186" s="1978" t="s">
        <v>40</v>
      </c>
      <c r="B186" s="1984" t="s">
        <v>441</v>
      </c>
      <c r="C186" s="84" t="s">
        <v>53</v>
      </c>
      <c r="E186" s="886" t="str">
        <f>AB5</f>
        <v>-</v>
      </c>
    </row>
    <row r="187" spans="1:5" x14ac:dyDescent="0.2">
      <c r="A187" s="1978"/>
      <c r="B187" s="1984"/>
      <c r="C187" s="86" t="s">
        <v>54</v>
      </c>
      <c r="E187" s="886">
        <f>AB6</f>
        <v>3.5</v>
      </c>
    </row>
    <row r="188" spans="1:5" x14ac:dyDescent="0.2">
      <c r="A188" s="1978"/>
      <c r="B188" s="1984"/>
      <c r="C188" s="86" t="s">
        <v>56</v>
      </c>
      <c r="E188" s="886">
        <f>AB7</f>
        <v>0.26</v>
      </c>
    </row>
    <row r="189" spans="1:5" x14ac:dyDescent="0.2">
      <c r="A189" s="1978"/>
      <c r="B189" s="1984"/>
      <c r="C189" s="89" t="s">
        <v>57</v>
      </c>
      <c r="E189" s="886">
        <f>AB8</f>
        <v>92.6</v>
      </c>
    </row>
    <row r="190" spans="1:5" x14ac:dyDescent="0.2">
      <c r="A190" s="1978"/>
      <c r="B190" s="1984"/>
      <c r="C190" s="90" t="s">
        <v>58</v>
      </c>
      <c r="E190" s="886" t="str">
        <f>AB9</f>
        <v>-</v>
      </c>
    </row>
    <row r="191" spans="1:5" x14ac:dyDescent="0.2">
      <c r="A191" s="1978"/>
      <c r="B191" s="1984"/>
      <c r="C191" s="92" t="s">
        <v>59</v>
      </c>
      <c r="E191" s="886" t="str">
        <f>AB13</f>
        <v>-</v>
      </c>
    </row>
    <row r="192" spans="1:5" x14ac:dyDescent="0.2">
      <c r="A192" s="1978"/>
      <c r="B192" s="1984"/>
      <c r="C192" s="90" t="s">
        <v>60</v>
      </c>
      <c r="E192" s="886" t="str">
        <f>AB14</f>
        <v>-</v>
      </c>
    </row>
    <row r="193" spans="1:5" x14ac:dyDescent="0.2">
      <c r="A193" s="1978" t="s">
        <v>40</v>
      </c>
      <c r="B193" s="1984" t="s">
        <v>442</v>
      </c>
      <c r="C193" s="84" t="s">
        <v>53</v>
      </c>
      <c r="E193" s="129" t="str">
        <f>AC5</f>
        <v>-</v>
      </c>
    </row>
    <row r="194" spans="1:5" x14ac:dyDescent="0.2">
      <c r="A194" s="1978"/>
      <c r="B194" s="1984"/>
      <c r="C194" s="86" t="s">
        <v>54</v>
      </c>
      <c r="E194" s="129">
        <f>AC6</f>
        <v>4.6399999999999997</v>
      </c>
    </row>
    <row r="195" spans="1:5" x14ac:dyDescent="0.2">
      <c r="A195" s="1978"/>
      <c r="B195" s="1984"/>
      <c r="C195" s="86" t="s">
        <v>56</v>
      </c>
      <c r="E195" s="129">
        <f>AC7</f>
        <v>0.28999999999999998</v>
      </c>
    </row>
    <row r="196" spans="1:5" x14ac:dyDescent="0.2">
      <c r="A196" s="1978"/>
      <c r="B196" s="1984"/>
      <c r="C196" s="89" t="s">
        <v>57</v>
      </c>
      <c r="E196" s="129">
        <f>AC8</f>
        <v>93.8</v>
      </c>
    </row>
    <row r="197" spans="1:5" x14ac:dyDescent="0.2">
      <c r="A197" s="1978"/>
      <c r="B197" s="1984"/>
      <c r="C197" s="90" t="s">
        <v>58</v>
      </c>
      <c r="E197" s="129" t="str">
        <f>AC9</f>
        <v>-</v>
      </c>
    </row>
    <row r="198" spans="1:5" x14ac:dyDescent="0.2">
      <c r="A198" s="1978"/>
      <c r="B198" s="1984"/>
      <c r="C198" s="92" t="s">
        <v>59</v>
      </c>
      <c r="E198" s="129" t="str">
        <f>AC13</f>
        <v>-</v>
      </c>
    </row>
    <row r="199" spans="1:5" ht="13.5" thickBot="1" x14ac:dyDescent="0.25">
      <c r="A199" s="1992"/>
      <c r="B199" s="2010"/>
      <c r="C199" s="90" t="s">
        <v>60</v>
      </c>
      <c r="E199" s="129" t="str">
        <f>AC14</f>
        <v>-</v>
      </c>
    </row>
    <row r="200" spans="1:5" x14ac:dyDescent="0.2">
      <c r="A200" s="1985" t="s">
        <v>63</v>
      </c>
      <c r="B200" s="1986" t="s">
        <v>443</v>
      </c>
      <c r="C200" s="116" t="s">
        <v>53</v>
      </c>
      <c r="E200" s="886" t="str">
        <f>AD5</f>
        <v>-</v>
      </c>
    </row>
    <row r="201" spans="1:5" x14ac:dyDescent="0.2">
      <c r="A201" s="1978"/>
      <c r="B201" s="1984"/>
      <c r="C201" s="86" t="s">
        <v>54</v>
      </c>
      <c r="E201" s="94">
        <f>AD6</f>
        <v>2.2200000000000002</v>
      </c>
    </row>
    <row r="202" spans="1:5" x14ac:dyDescent="0.2">
      <c r="A202" s="1978"/>
      <c r="B202" s="1984"/>
      <c r="C202" s="86" t="s">
        <v>56</v>
      </c>
      <c r="E202" s="886">
        <f>AD7</f>
        <v>0.25</v>
      </c>
    </row>
    <row r="203" spans="1:5" ht="14.25" customHeight="1" x14ac:dyDescent="0.2">
      <c r="A203" s="1978"/>
      <c r="B203" s="1984"/>
      <c r="C203" s="89" t="s">
        <v>57</v>
      </c>
      <c r="E203" s="886">
        <f>AD8</f>
        <v>88.7</v>
      </c>
    </row>
    <row r="204" spans="1:5" x14ac:dyDescent="0.2">
      <c r="A204" s="1978"/>
      <c r="B204" s="1984"/>
      <c r="C204" s="90" t="s">
        <v>58</v>
      </c>
      <c r="E204" s="886" t="str">
        <f>AD9</f>
        <v>-</v>
      </c>
    </row>
    <row r="205" spans="1:5" x14ac:dyDescent="0.2">
      <c r="A205" s="1978"/>
      <c r="B205" s="1984"/>
      <c r="C205" s="92" t="s">
        <v>59</v>
      </c>
      <c r="E205" s="886" t="str">
        <f>AD13</f>
        <v>-</v>
      </c>
    </row>
    <row r="206" spans="1:5" x14ac:dyDescent="0.2">
      <c r="A206" s="1978"/>
      <c r="B206" s="1984"/>
      <c r="C206" s="90" t="s">
        <v>60</v>
      </c>
      <c r="E206" s="886" t="str">
        <f>AD14</f>
        <v>-</v>
      </c>
    </row>
    <row r="207" spans="1:5" x14ac:dyDescent="0.2">
      <c r="A207" s="1978" t="s">
        <v>63</v>
      </c>
      <c r="B207" s="1984" t="s">
        <v>444</v>
      </c>
      <c r="C207" s="84" t="s">
        <v>53</v>
      </c>
      <c r="E207" s="886" t="str">
        <f>AE5</f>
        <v>-</v>
      </c>
    </row>
    <row r="208" spans="1:5" x14ac:dyDescent="0.2">
      <c r="A208" s="1978"/>
      <c r="B208" s="1984"/>
      <c r="C208" s="86" t="s">
        <v>54</v>
      </c>
      <c r="E208" s="886">
        <f>AE6</f>
        <v>1.22</v>
      </c>
    </row>
    <row r="209" spans="1:5" x14ac:dyDescent="0.2">
      <c r="A209" s="1978"/>
      <c r="B209" s="1984"/>
      <c r="C209" s="86" t="s">
        <v>56</v>
      </c>
      <c r="E209" s="886">
        <f>AE7</f>
        <v>0.17</v>
      </c>
    </row>
    <row r="210" spans="1:5" x14ac:dyDescent="0.2">
      <c r="A210" s="1978"/>
      <c r="B210" s="1984"/>
      <c r="C210" s="89" t="s">
        <v>57</v>
      </c>
      <c r="E210" s="886">
        <f>AE8</f>
        <v>86.1</v>
      </c>
    </row>
    <row r="211" spans="1:5" x14ac:dyDescent="0.2">
      <c r="A211" s="1978"/>
      <c r="B211" s="1984"/>
      <c r="C211" s="90" t="s">
        <v>58</v>
      </c>
      <c r="E211" s="886" t="str">
        <f>AE9</f>
        <v>-</v>
      </c>
    </row>
    <row r="212" spans="1:5" x14ac:dyDescent="0.2">
      <c r="A212" s="1978"/>
      <c r="B212" s="1984"/>
      <c r="C212" s="92" t="s">
        <v>59</v>
      </c>
      <c r="E212" s="886" t="str">
        <f>AE13</f>
        <v>-</v>
      </c>
    </row>
    <row r="213" spans="1:5" x14ac:dyDescent="0.2">
      <c r="A213" s="1978"/>
      <c r="B213" s="1984"/>
      <c r="C213" s="90" t="s">
        <v>60</v>
      </c>
      <c r="E213" s="886" t="str">
        <f>AE14</f>
        <v>-</v>
      </c>
    </row>
    <row r="214" spans="1:5" x14ac:dyDescent="0.2">
      <c r="A214" s="1978" t="s">
        <v>63</v>
      </c>
      <c r="B214" s="1984" t="s">
        <v>445</v>
      </c>
      <c r="C214" s="84" t="s">
        <v>53</v>
      </c>
      <c r="E214" s="129" t="str">
        <f>AF5</f>
        <v>-</v>
      </c>
    </row>
    <row r="215" spans="1:5" x14ac:dyDescent="0.2">
      <c r="A215" s="1978"/>
      <c r="B215" s="1984"/>
      <c r="C215" s="86" t="s">
        <v>54</v>
      </c>
      <c r="E215" s="129">
        <f>AF6</f>
        <v>4.8099999999999996</v>
      </c>
    </row>
    <row r="216" spans="1:5" x14ac:dyDescent="0.2">
      <c r="A216" s="1978"/>
      <c r="B216" s="1984"/>
      <c r="C216" s="86" t="s">
        <v>56</v>
      </c>
      <c r="E216" s="129">
        <f>AF7</f>
        <v>0.43</v>
      </c>
    </row>
    <row r="217" spans="1:5" x14ac:dyDescent="0.2">
      <c r="A217" s="1978"/>
      <c r="B217" s="1984"/>
      <c r="C217" s="89" t="s">
        <v>57</v>
      </c>
      <c r="E217" s="129">
        <f>AF8</f>
        <v>91.1</v>
      </c>
    </row>
    <row r="218" spans="1:5" x14ac:dyDescent="0.2">
      <c r="A218" s="1978"/>
      <c r="B218" s="1984"/>
      <c r="C218" s="90" t="s">
        <v>58</v>
      </c>
      <c r="E218" s="129" t="str">
        <f>AF9</f>
        <v>-</v>
      </c>
    </row>
    <row r="219" spans="1:5" x14ac:dyDescent="0.2">
      <c r="A219" s="1978"/>
      <c r="B219" s="1984"/>
      <c r="C219" s="92" t="s">
        <v>59</v>
      </c>
      <c r="E219" s="129" t="str">
        <f>AF13</f>
        <v>-</v>
      </c>
    </row>
    <row r="220" spans="1:5" x14ac:dyDescent="0.2">
      <c r="A220" s="1978"/>
      <c r="B220" s="1984"/>
      <c r="C220" s="90" t="s">
        <v>60</v>
      </c>
      <c r="E220" s="129" t="str">
        <f>AF14</f>
        <v>-</v>
      </c>
    </row>
    <row r="221" spans="1:5" x14ac:dyDescent="0.2">
      <c r="A221" s="1978" t="s">
        <v>63</v>
      </c>
      <c r="B221" s="2011" t="s">
        <v>446</v>
      </c>
      <c r="C221" s="84" t="s">
        <v>53</v>
      </c>
      <c r="E221" s="886" t="str">
        <f>AG5</f>
        <v>-</v>
      </c>
    </row>
    <row r="222" spans="1:5" x14ac:dyDescent="0.2">
      <c r="A222" s="1978"/>
      <c r="B222" s="2011"/>
      <c r="C222" s="86" t="s">
        <v>54</v>
      </c>
      <c r="E222" s="886">
        <f>AG6</f>
        <v>4.47</v>
      </c>
    </row>
    <row r="223" spans="1:5" x14ac:dyDescent="0.2">
      <c r="A223" s="1978"/>
      <c r="B223" s="2011"/>
      <c r="C223" s="86" t="s">
        <v>56</v>
      </c>
      <c r="E223" s="886">
        <f>AG7</f>
        <v>0.85</v>
      </c>
    </row>
    <row r="224" spans="1:5" x14ac:dyDescent="0.2">
      <c r="A224" s="1978"/>
      <c r="B224" s="2011"/>
      <c r="C224" s="89" t="s">
        <v>57</v>
      </c>
      <c r="E224" s="886">
        <f>AG8</f>
        <v>81</v>
      </c>
    </row>
    <row r="225" spans="1:5" ht="14.25" customHeight="1" x14ac:dyDescent="0.2">
      <c r="A225" s="1978"/>
      <c r="B225" s="2011"/>
      <c r="C225" s="90" t="s">
        <v>58</v>
      </c>
      <c r="E225" s="886" t="str">
        <f>AG9</f>
        <v>-</v>
      </c>
    </row>
    <row r="226" spans="1:5" x14ac:dyDescent="0.2">
      <c r="A226" s="1978"/>
      <c r="B226" s="2011"/>
      <c r="C226" s="92" t="s">
        <v>59</v>
      </c>
      <c r="E226" s="886" t="str">
        <f>AG13</f>
        <v>-</v>
      </c>
    </row>
    <row r="227" spans="1:5" x14ac:dyDescent="0.2">
      <c r="A227" s="1978"/>
      <c r="B227" s="2011"/>
      <c r="C227" s="90" t="s">
        <v>60</v>
      </c>
      <c r="E227" s="886" t="str">
        <f>AG14</f>
        <v>-</v>
      </c>
    </row>
    <row r="228" spans="1:5" x14ac:dyDescent="0.2">
      <c r="A228" s="1978" t="s">
        <v>63</v>
      </c>
      <c r="B228" s="1984" t="s">
        <v>49</v>
      </c>
      <c r="C228" s="84" t="s">
        <v>53</v>
      </c>
      <c r="E228" s="886" t="str">
        <f>AH5</f>
        <v>-</v>
      </c>
    </row>
    <row r="229" spans="1:5" x14ac:dyDescent="0.2">
      <c r="A229" s="1978"/>
      <c r="B229" s="1984"/>
      <c r="C229" s="86" t="s">
        <v>54</v>
      </c>
      <c r="E229" s="886" t="str">
        <f>AH6</f>
        <v>-</v>
      </c>
    </row>
    <row r="230" spans="1:5" x14ac:dyDescent="0.2">
      <c r="A230" s="1978"/>
      <c r="B230" s="1984"/>
      <c r="C230" s="86" t="s">
        <v>56</v>
      </c>
      <c r="E230" s="886" t="str">
        <f>AH7</f>
        <v>-</v>
      </c>
    </row>
    <row r="231" spans="1:5" x14ac:dyDescent="0.2">
      <c r="A231" s="1978"/>
      <c r="B231" s="1984"/>
      <c r="C231" s="89" t="s">
        <v>57</v>
      </c>
      <c r="E231" s="886" t="str">
        <f>AH8</f>
        <v>-</v>
      </c>
    </row>
    <row r="232" spans="1:5" x14ac:dyDescent="0.2">
      <c r="A232" s="1978"/>
      <c r="B232" s="1984"/>
      <c r="C232" s="90" t="s">
        <v>58</v>
      </c>
      <c r="E232" s="886" t="str">
        <f>AH9</f>
        <v>-</v>
      </c>
    </row>
    <row r="233" spans="1:5" x14ac:dyDescent="0.2">
      <c r="A233" s="1978"/>
      <c r="B233" s="1984"/>
      <c r="C233" s="92" t="s">
        <v>59</v>
      </c>
      <c r="E233" s="886" t="str">
        <f>AH13</f>
        <v>-</v>
      </c>
    </row>
    <row r="234" spans="1:5" x14ac:dyDescent="0.2">
      <c r="A234" s="1978"/>
      <c r="B234" s="1984"/>
      <c r="C234" s="90" t="s">
        <v>60</v>
      </c>
      <c r="E234" s="886" t="str">
        <f>AH14</f>
        <v>-</v>
      </c>
    </row>
    <row r="235" spans="1:5" x14ac:dyDescent="0.2">
      <c r="A235" s="1978" t="s">
        <v>63</v>
      </c>
      <c r="B235" s="1984" t="s">
        <v>447</v>
      </c>
      <c r="C235" s="84" t="s">
        <v>53</v>
      </c>
      <c r="E235" s="886">
        <f>AI5</f>
        <v>7.2</v>
      </c>
    </row>
    <row r="236" spans="1:5" x14ac:dyDescent="0.2">
      <c r="A236" s="1978"/>
      <c r="B236" s="1984"/>
      <c r="C236" s="86" t="s">
        <v>54</v>
      </c>
      <c r="E236" s="886">
        <f>AI6</f>
        <v>1.97</v>
      </c>
    </row>
    <row r="237" spans="1:5" x14ac:dyDescent="0.2">
      <c r="A237" s="1978"/>
      <c r="B237" s="1984"/>
      <c r="C237" s="86" t="s">
        <v>56</v>
      </c>
      <c r="E237" s="886">
        <f>AI7</f>
        <v>0.54</v>
      </c>
    </row>
    <row r="238" spans="1:5" x14ac:dyDescent="0.2">
      <c r="A238" s="1978"/>
      <c r="B238" s="1984"/>
      <c r="C238" s="89" t="s">
        <v>57</v>
      </c>
      <c r="E238" s="886">
        <f>AI8</f>
        <v>72.599999999999994</v>
      </c>
    </row>
    <row r="239" spans="1:5" x14ac:dyDescent="0.2">
      <c r="A239" s="1978"/>
      <c r="B239" s="1984"/>
      <c r="C239" s="90" t="s">
        <v>58</v>
      </c>
      <c r="E239" s="886" t="str">
        <f>AI9</f>
        <v>-</v>
      </c>
    </row>
    <row r="240" spans="1:5" x14ac:dyDescent="0.2">
      <c r="A240" s="1978"/>
      <c r="B240" s="1984"/>
      <c r="C240" s="92" t="s">
        <v>59</v>
      </c>
      <c r="E240" s="886">
        <f>AI13</f>
        <v>3800</v>
      </c>
    </row>
    <row r="241" spans="1:5" x14ac:dyDescent="0.2">
      <c r="A241" s="1978"/>
      <c r="B241" s="1984"/>
      <c r="C241" s="90" t="s">
        <v>60</v>
      </c>
      <c r="E241" s="886" t="str">
        <f>AI14</f>
        <v>&lt;5.0</v>
      </c>
    </row>
    <row r="242" spans="1:5" x14ac:dyDescent="0.2">
      <c r="A242" s="1978" t="s">
        <v>63</v>
      </c>
      <c r="B242" s="1984" t="s">
        <v>448</v>
      </c>
      <c r="C242" s="84" t="s">
        <v>53</v>
      </c>
      <c r="E242" s="886">
        <f>AJ5</f>
        <v>7.2</v>
      </c>
    </row>
    <row r="243" spans="1:5" x14ac:dyDescent="0.2">
      <c r="A243" s="1978"/>
      <c r="B243" s="1984"/>
      <c r="C243" s="86" t="s">
        <v>54</v>
      </c>
      <c r="E243" s="886">
        <f>AJ6</f>
        <v>2.0099999999999998</v>
      </c>
    </row>
    <row r="244" spans="1:5" x14ac:dyDescent="0.2">
      <c r="A244" s="1978"/>
      <c r="B244" s="1984"/>
      <c r="C244" s="86" t="s">
        <v>56</v>
      </c>
      <c r="E244" s="886">
        <f>AJ7</f>
        <v>0.53</v>
      </c>
    </row>
    <row r="245" spans="1:5" x14ac:dyDescent="0.2">
      <c r="A245" s="1978"/>
      <c r="B245" s="1984"/>
      <c r="C245" s="89" t="s">
        <v>57</v>
      </c>
      <c r="E245" s="886">
        <f>AJ8</f>
        <v>73.599999999999994</v>
      </c>
    </row>
    <row r="246" spans="1:5" x14ac:dyDescent="0.2">
      <c r="A246" s="1978"/>
      <c r="B246" s="1984"/>
      <c r="C246" s="90" t="s">
        <v>58</v>
      </c>
      <c r="E246" s="886" t="str">
        <f>AJ9</f>
        <v>-</v>
      </c>
    </row>
    <row r="247" spans="1:5" x14ac:dyDescent="0.2">
      <c r="A247" s="1978"/>
      <c r="B247" s="1984"/>
      <c r="C247" s="92" t="s">
        <v>59</v>
      </c>
      <c r="E247" s="886">
        <f>AJ13</f>
        <v>3700</v>
      </c>
    </row>
    <row r="248" spans="1:5" x14ac:dyDescent="0.2">
      <c r="A248" s="1978"/>
      <c r="B248" s="1984"/>
      <c r="C248" s="90" t="s">
        <v>60</v>
      </c>
      <c r="E248" s="886" t="str">
        <f>AJ14</f>
        <v>&lt;5.0</v>
      </c>
    </row>
    <row r="249" spans="1:5" x14ac:dyDescent="0.2">
      <c r="A249" s="1978" t="s">
        <v>63</v>
      </c>
      <c r="B249" s="1998" t="s">
        <v>549</v>
      </c>
      <c r="C249" s="84" t="s">
        <v>53</v>
      </c>
      <c r="E249" s="886">
        <f>AK5</f>
        <v>7.4</v>
      </c>
    </row>
    <row r="250" spans="1:5" x14ac:dyDescent="0.2">
      <c r="A250" s="1978"/>
      <c r="B250" s="1998"/>
      <c r="C250" s="86" t="s">
        <v>54</v>
      </c>
      <c r="E250" s="886">
        <f>AK6</f>
        <v>1.98</v>
      </c>
    </row>
    <row r="251" spans="1:5" ht="14.25" customHeight="1" x14ac:dyDescent="0.2">
      <c r="A251" s="1978"/>
      <c r="B251" s="1998"/>
      <c r="C251" s="86" t="s">
        <v>56</v>
      </c>
      <c r="E251" s="886">
        <f>AK7</f>
        <v>0.55000000000000004</v>
      </c>
    </row>
    <row r="252" spans="1:5" x14ac:dyDescent="0.2">
      <c r="A252" s="1978"/>
      <c r="B252" s="1998"/>
      <c r="C252" s="89" t="s">
        <v>57</v>
      </c>
      <c r="E252" s="886">
        <f>AK8</f>
        <v>72.2</v>
      </c>
    </row>
    <row r="253" spans="1:5" x14ac:dyDescent="0.2">
      <c r="A253" s="1978"/>
      <c r="B253" s="1998"/>
      <c r="C253" s="90" t="s">
        <v>58</v>
      </c>
      <c r="E253" s="886" t="str">
        <f>AK9</f>
        <v>-</v>
      </c>
    </row>
    <row r="254" spans="1:5" x14ac:dyDescent="0.2">
      <c r="A254" s="1978"/>
      <c r="B254" s="1998"/>
      <c r="C254" s="92" t="s">
        <v>59</v>
      </c>
      <c r="E254" s="886" t="str">
        <f>AK13</f>
        <v>-</v>
      </c>
    </row>
    <row r="255" spans="1:5" x14ac:dyDescent="0.2">
      <c r="A255" s="1978"/>
      <c r="B255" s="1998"/>
      <c r="C255" s="90" t="s">
        <v>60</v>
      </c>
      <c r="E255" s="886" t="str">
        <f>AK14</f>
        <v>-</v>
      </c>
    </row>
    <row r="256" spans="1:5" x14ac:dyDescent="0.2">
      <c r="A256" s="1978" t="s">
        <v>63</v>
      </c>
      <c r="B256" s="2004" t="s">
        <v>472</v>
      </c>
      <c r="C256" s="84" t="s">
        <v>53</v>
      </c>
      <c r="E256" s="886" t="str">
        <f t="shared" ref="E256:E262" si="18">AL5</f>
        <v>-</v>
      </c>
    </row>
    <row r="257" spans="1:5" x14ac:dyDescent="0.2">
      <c r="A257" s="1978"/>
      <c r="B257" s="2004"/>
      <c r="C257" s="86" t="s">
        <v>54</v>
      </c>
      <c r="E257" s="886">
        <f t="shared" si="18"/>
        <v>22.4</v>
      </c>
    </row>
    <row r="258" spans="1:5" x14ac:dyDescent="0.2">
      <c r="A258" s="1978"/>
      <c r="B258" s="2004"/>
      <c r="C258" s="86" t="s">
        <v>56</v>
      </c>
      <c r="E258" s="886">
        <f t="shared" si="18"/>
        <v>5.77</v>
      </c>
    </row>
    <row r="259" spans="1:5" x14ac:dyDescent="0.2">
      <c r="A259" s="1978"/>
      <c r="B259" s="2004"/>
      <c r="C259" s="89" t="s">
        <v>57</v>
      </c>
      <c r="E259" s="886">
        <f t="shared" si="18"/>
        <v>74.2</v>
      </c>
    </row>
    <row r="260" spans="1:5" x14ac:dyDescent="0.2">
      <c r="A260" s="1978"/>
      <c r="B260" s="2004"/>
      <c r="C260" s="90" t="s">
        <v>58</v>
      </c>
      <c r="E260" s="886" t="str">
        <f t="shared" si="18"/>
        <v>-</v>
      </c>
    </row>
    <row r="261" spans="1:5" x14ac:dyDescent="0.2">
      <c r="A261" s="1978"/>
      <c r="B261" s="2004"/>
      <c r="C261" s="92" t="s">
        <v>429</v>
      </c>
      <c r="E261" s="886">
        <f t="shared" si="18"/>
        <v>510</v>
      </c>
    </row>
    <row r="262" spans="1:5" x14ac:dyDescent="0.2">
      <c r="A262" s="1978"/>
      <c r="B262" s="2004"/>
      <c r="C262" s="90" t="s">
        <v>430</v>
      </c>
      <c r="E262" s="886">
        <f t="shared" si="18"/>
        <v>100</v>
      </c>
    </row>
    <row r="263" spans="1:5" x14ac:dyDescent="0.2">
      <c r="A263" s="1978" t="s">
        <v>63</v>
      </c>
      <c r="B263" s="2004" t="s">
        <v>473</v>
      </c>
      <c r="C263" s="84" t="s">
        <v>53</v>
      </c>
      <c r="E263" s="886" t="str">
        <f t="shared" ref="E263:E269" si="19">AM5</f>
        <v>-</v>
      </c>
    </row>
    <row r="264" spans="1:5" x14ac:dyDescent="0.2">
      <c r="A264" s="1978"/>
      <c r="B264" s="2004"/>
      <c r="C264" s="86" t="s">
        <v>54</v>
      </c>
      <c r="E264" s="886" t="str">
        <f t="shared" si="19"/>
        <v>-</v>
      </c>
    </row>
    <row r="265" spans="1:5" x14ac:dyDescent="0.2">
      <c r="A265" s="1978"/>
      <c r="B265" s="2004"/>
      <c r="C265" s="86" t="s">
        <v>56</v>
      </c>
      <c r="E265" s="886" t="str">
        <f t="shared" si="19"/>
        <v>-</v>
      </c>
    </row>
    <row r="266" spans="1:5" x14ac:dyDescent="0.2">
      <c r="A266" s="1978"/>
      <c r="B266" s="2004"/>
      <c r="C266" s="89" t="s">
        <v>57</v>
      </c>
      <c r="E266" s="886" t="str">
        <f t="shared" si="19"/>
        <v>-</v>
      </c>
    </row>
    <row r="267" spans="1:5" x14ac:dyDescent="0.2">
      <c r="A267" s="1978"/>
      <c r="B267" s="2004"/>
      <c r="C267" s="90" t="s">
        <v>58</v>
      </c>
      <c r="E267" s="886" t="str">
        <f t="shared" si="19"/>
        <v>-</v>
      </c>
    </row>
    <row r="268" spans="1:5" x14ac:dyDescent="0.2">
      <c r="A268" s="1978"/>
      <c r="B268" s="2004"/>
      <c r="C268" s="92" t="s">
        <v>429</v>
      </c>
      <c r="E268" s="886" t="str">
        <f t="shared" si="19"/>
        <v>-</v>
      </c>
    </row>
    <row r="269" spans="1:5" x14ac:dyDescent="0.2">
      <c r="A269" s="1978"/>
      <c r="B269" s="2004"/>
      <c r="C269" s="90" t="s">
        <v>430</v>
      </c>
      <c r="E269" s="886" t="str">
        <f t="shared" si="19"/>
        <v>-</v>
      </c>
    </row>
    <row r="270" spans="1:5" x14ac:dyDescent="0.2">
      <c r="A270" s="1978" t="s">
        <v>63</v>
      </c>
      <c r="B270" s="2004" t="s">
        <v>474</v>
      </c>
      <c r="C270" s="84" t="s">
        <v>53</v>
      </c>
      <c r="E270" s="886" t="str">
        <f t="shared" ref="E270:E276" si="20">AN5</f>
        <v>-</v>
      </c>
    </row>
    <row r="271" spans="1:5" x14ac:dyDescent="0.2">
      <c r="A271" s="1978"/>
      <c r="B271" s="2004"/>
      <c r="C271" s="86" t="s">
        <v>54</v>
      </c>
      <c r="E271" s="886" t="str">
        <f t="shared" si="20"/>
        <v>-</v>
      </c>
    </row>
    <row r="272" spans="1:5" x14ac:dyDescent="0.2">
      <c r="A272" s="1978"/>
      <c r="B272" s="2004"/>
      <c r="C272" s="86" t="s">
        <v>56</v>
      </c>
      <c r="E272" s="886" t="str">
        <f t="shared" si="20"/>
        <v>-</v>
      </c>
    </row>
    <row r="273" spans="1:5" x14ac:dyDescent="0.2">
      <c r="A273" s="1978"/>
      <c r="B273" s="2004"/>
      <c r="C273" s="89" t="s">
        <v>57</v>
      </c>
      <c r="E273" s="886" t="str">
        <f t="shared" si="20"/>
        <v>-</v>
      </c>
    </row>
    <row r="274" spans="1:5" x14ac:dyDescent="0.2">
      <c r="A274" s="1978"/>
      <c r="B274" s="2004"/>
      <c r="C274" s="90" t="s">
        <v>58</v>
      </c>
      <c r="E274" s="886" t="str">
        <f t="shared" si="20"/>
        <v>-</v>
      </c>
    </row>
    <row r="275" spans="1:5" x14ac:dyDescent="0.2">
      <c r="A275" s="1978"/>
      <c r="B275" s="2004"/>
      <c r="C275" s="92" t="s">
        <v>429</v>
      </c>
      <c r="E275" s="886" t="str">
        <f t="shared" si="20"/>
        <v>-</v>
      </c>
    </row>
    <row r="276" spans="1:5" x14ac:dyDescent="0.2">
      <c r="A276" s="1978"/>
      <c r="B276" s="2004"/>
      <c r="C276" s="90" t="s">
        <v>430</v>
      </c>
      <c r="E276" s="886" t="str">
        <f t="shared" si="20"/>
        <v>-</v>
      </c>
    </row>
    <row r="277" spans="1:5" x14ac:dyDescent="0.2">
      <c r="A277" s="1978" t="s">
        <v>63</v>
      </c>
      <c r="B277" s="2004" t="s">
        <v>475</v>
      </c>
      <c r="C277" s="84" t="s">
        <v>53</v>
      </c>
      <c r="E277" s="886" t="str">
        <f t="shared" ref="E277:E283" si="21">AO5</f>
        <v>-</v>
      </c>
    </row>
    <row r="278" spans="1:5" x14ac:dyDescent="0.2">
      <c r="A278" s="1978"/>
      <c r="B278" s="2004"/>
      <c r="C278" s="86" t="s">
        <v>54</v>
      </c>
      <c r="E278" s="886" t="str">
        <f t="shared" si="21"/>
        <v>-</v>
      </c>
    </row>
    <row r="279" spans="1:5" x14ac:dyDescent="0.2">
      <c r="A279" s="1978"/>
      <c r="B279" s="2004"/>
      <c r="C279" s="86" t="s">
        <v>56</v>
      </c>
      <c r="E279" s="886" t="str">
        <f t="shared" si="21"/>
        <v>-</v>
      </c>
    </row>
    <row r="280" spans="1:5" x14ac:dyDescent="0.2">
      <c r="A280" s="1978"/>
      <c r="B280" s="2004"/>
      <c r="C280" s="89" t="s">
        <v>57</v>
      </c>
      <c r="E280" s="886" t="str">
        <f t="shared" si="21"/>
        <v>-</v>
      </c>
    </row>
    <row r="281" spans="1:5" x14ac:dyDescent="0.2">
      <c r="A281" s="1978"/>
      <c r="B281" s="2004"/>
      <c r="C281" s="90" t="s">
        <v>58</v>
      </c>
      <c r="E281" s="886" t="str">
        <f t="shared" si="21"/>
        <v>-</v>
      </c>
    </row>
    <row r="282" spans="1:5" x14ac:dyDescent="0.2">
      <c r="A282" s="1978"/>
      <c r="B282" s="2004"/>
      <c r="C282" s="92" t="s">
        <v>429</v>
      </c>
      <c r="E282" s="886" t="str">
        <f t="shared" si="21"/>
        <v>-</v>
      </c>
    </row>
    <row r="283" spans="1:5" x14ac:dyDescent="0.2">
      <c r="A283" s="1978"/>
      <c r="B283" s="2004"/>
      <c r="C283" s="90" t="s">
        <v>430</v>
      </c>
      <c r="E283" s="886" t="str">
        <f t="shared" si="21"/>
        <v>-</v>
      </c>
    </row>
    <row r="284" spans="1:5" x14ac:dyDescent="0.2">
      <c r="A284" s="1978" t="s">
        <v>63</v>
      </c>
      <c r="B284" s="2004" t="s">
        <v>476</v>
      </c>
      <c r="C284" s="84" t="s">
        <v>53</v>
      </c>
      <c r="E284" s="886" t="str">
        <f t="shared" ref="E284:E290" si="22">AP5</f>
        <v>-</v>
      </c>
    </row>
    <row r="285" spans="1:5" x14ac:dyDescent="0.2">
      <c r="A285" s="1978"/>
      <c r="B285" s="2004"/>
      <c r="C285" s="86" t="s">
        <v>54</v>
      </c>
      <c r="E285" s="886">
        <f t="shared" si="22"/>
        <v>22.9</v>
      </c>
    </row>
    <row r="286" spans="1:5" x14ac:dyDescent="0.2">
      <c r="A286" s="1978"/>
      <c r="B286" s="2004"/>
      <c r="C286" s="86" t="s">
        <v>56</v>
      </c>
      <c r="E286" s="886">
        <f t="shared" si="22"/>
        <v>6.26</v>
      </c>
    </row>
    <row r="287" spans="1:5" x14ac:dyDescent="0.2">
      <c r="A287" s="1978"/>
      <c r="B287" s="2004"/>
      <c r="C287" s="89" t="s">
        <v>57</v>
      </c>
      <c r="E287" s="886">
        <f t="shared" si="22"/>
        <v>72.7</v>
      </c>
    </row>
    <row r="288" spans="1:5" x14ac:dyDescent="0.2">
      <c r="A288" s="1978"/>
      <c r="B288" s="2004"/>
      <c r="C288" s="90" t="s">
        <v>58</v>
      </c>
      <c r="E288" s="886" t="str">
        <f t="shared" si="22"/>
        <v>-</v>
      </c>
    </row>
    <row r="289" spans="1:5" x14ac:dyDescent="0.2">
      <c r="A289" s="1978"/>
      <c r="B289" s="2004"/>
      <c r="C289" s="92" t="s">
        <v>429</v>
      </c>
      <c r="E289" s="886">
        <f t="shared" si="22"/>
        <v>110</v>
      </c>
    </row>
    <row r="290" spans="1:5" x14ac:dyDescent="0.2">
      <c r="A290" s="1978"/>
      <c r="B290" s="2004"/>
      <c r="C290" s="90" t="s">
        <v>430</v>
      </c>
      <c r="E290" s="886">
        <f t="shared" si="22"/>
        <v>360</v>
      </c>
    </row>
    <row r="291" spans="1:5" x14ac:dyDescent="0.2">
      <c r="A291" s="1978" t="s">
        <v>63</v>
      </c>
      <c r="B291" s="2004" t="s">
        <v>477</v>
      </c>
      <c r="C291" s="84" t="s">
        <v>53</v>
      </c>
      <c r="E291" s="886" t="str">
        <f t="shared" ref="E291:E297" si="23">AQ5</f>
        <v>-</v>
      </c>
    </row>
    <row r="292" spans="1:5" x14ac:dyDescent="0.2">
      <c r="A292" s="1978"/>
      <c r="B292" s="2004"/>
      <c r="C292" s="86" t="s">
        <v>54</v>
      </c>
      <c r="E292" s="886" t="str">
        <f t="shared" si="23"/>
        <v>-</v>
      </c>
    </row>
    <row r="293" spans="1:5" x14ac:dyDescent="0.2">
      <c r="A293" s="1978"/>
      <c r="B293" s="2004"/>
      <c r="C293" s="86" t="s">
        <v>56</v>
      </c>
      <c r="E293" s="886" t="str">
        <f t="shared" si="23"/>
        <v>-</v>
      </c>
    </row>
    <row r="294" spans="1:5" x14ac:dyDescent="0.2">
      <c r="A294" s="1978"/>
      <c r="B294" s="2004"/>
      <c r="C294" s="89" t="s">
        <v>57</v>
      </c>
      <c r="E294" s="886" t="str">
        <f t="shared" si="23"/>
        <v>-</v>
      </c>
    </row>
    <row r="295" spans="1:5" x14ac:dyDescent="0.2">
      <c r="A295" s="1978"/>
      <c r="B295" s="2004"/>
      <c r="C295" s="90" t="s">
        <v>58</v>
      </c>
      <c r="E295" s="886" t="str">
        <f t="shared" si="23"/>
        <v>-</v>
      </c>
    </row>
    <row r="296" spans="1:5" x14ac:dyDescent="0.2">
      <c r="A296" s="1978"/>
      <c r="B296" s="2004"/>
      <c r="C296" s="92" t="s">
        <v>429</v>
      </c>
      <c r="E296" s="886" t="str">
        <f t="shared" si="23"/>
        <v>-</v>
      </c>
    </row>
    <row r="297" spans="1:5" x14ac:dyDescent="0.2">
      <c r="A297" s="1978"/>
      <c r="B297" s="2004"/>
      <c r="C297" s="90" t="s">
        <v>430</v>
      </c>
      <c r="E297" s="886" t="str">
        <f t="shared" si="23"/>
        <v>-</v>
      </c>
    </row>
    <row r="298" spans="1:5" x14ac:dyDescent="0.2">
      <c r="A298" s="1978" t="s">
        <v>63</v>
      </c>
      <c r="B298" s="1984" t="s">
        <v>50</v>
      </c>
      <c r="C298" s="84" t="s">
        <v>53</v>
      </c>
      <c r="E298" s="886">
        <f>AR5</f>
        <v>5.8</v>
      </c>
    </row>
    <row r="299" spans="1:5" ht="14.25" customHeight="1" x14ac:dyDescent="0.2">
      <c r="A299" s="1978"/>
      <c r="B299" s="1984"/>
      <c r="C299" s="86" t="s">
        <v>54</v>
      </c>
      <c r="E299" s="886">
        <f>AR6</f>
        <v>0.96</v>
      </c>
    </row>
    <row r="300" spans="1:5" x14ac:dyDescent="0.2">
      <c r="A300" s="1978"/>
      <c r="B300" s="1984"/>
      <c r="C300" s="86" t="s">
        <v>56</v>
      </c>
      <c r="E300" s="886">
        <f>AR7</f>
        <v>0.19</v>
      </c>
    </row>
    <row r="301" spans="1:5" x14ac:dyDescent="0.2">
      <c r="A301" s="1978"/>
      <c r="B301" s="1984"/>
      <c r="C301" s="89" t="s">
        <v>57</v>
      </c>
      <c r="E301" s="886">
        <f>AR8</f>
        <v>80.2</v>
      </c>
    </row>
    <row r="302" spans="1:5" x14ac:dyDescent="0.2">
      <c r="A302" s="1978"/>
      <c r="B302" s="1984"/>
      <c r="C302" s="90" t="s">
        <v>58</v>
      </c>
      <c r="E302" s="886" t="str">
        <f>AR9</f>
        <v>-</v>
      </c>
    </row>
    <row r="303" spans="1:5" x14ac:dyDescent="0.2">
      <c r="A303" s="1978"/>
      <c r="B303" s="1984"/>
      <c r="C303" s="92" t="s">
        <v>59</v>
      </c>
      <c r="E303" s="886" t="str">
        <f>AR13</f>
        <v>-</v>
      </c>
    </row>
    <row r="304" spans="1:5" x14ac:dyDescent="0.2">
      <c r="A304" s="1978"/>
      <c r="B304" s="1984"/>
      <c r="C304" s="90" t="s">
        <v>60</v>
      </c>
      <c r="E304" s="886" t="str">
        <f>AR14</f>
        <v>-</v>
      </c>
    </row>
    <row r="305" spans="1:5" ht="13.5" customHeight="1" x14ac:dyDescent="0.2">
      <c r="A305" s="1055"/>
      <c r="B305" s="1056"/>
      <c r="C305" s="757" t="s">
        <v>308</v>
      </c>
      <c r="E305" s="886" t="str">
        <f>AR17</f>
        <v>-</v>
      </c>
    </row>
    <row r="306" spans="1:5" x14ac:dyDescent="0.2">
      <c r="A306" s="1972" t="s">
        <v>64</v>
      </c>
      <c r="B306" s="1969" t="s">
        <v>449</v>
      </c>
      <c r="C306" s="719" t="s">
        <v>53</v>
      </c>
      <c r="E306" s="886" t="str">
        <f>AS5</f>
        <v>-</v>
      </c>
    </row>
    <row r="307" spans="1:5" x14ac:dyDescent="0.2">
      <c r="A307" s="1973"/>
      <c r="B307" s="1970"/>
      <c r="C307" s="721" t="s">
        <v>54</v>
      </c>
      <c r="E307" s="886">
        <f>AS6</f>
        <v>1.97</v>
      </c>
    </row>
    <row r="308" spans="1:5" x14ac:dyDescent="0.2">
      <c r="A308" s="1973"/>
      <c r="B308" s="1970"/>
      <c r="C308" s="721" t="s">
        <v>56</v>
      </c>
      <c r="E308" s="886">
        <f>AS7</f>
        <v>0.26</v>
      </c>
    </row>
    <row r="309" spans="1:5" x14ac:dyDescent="0.2">
      <c r="A309" s="1973"/>
      <c r="B309" s="1970"/>
      <c r="C309" s="722" t="s">
        <v>57</v>
      </c>
      <c r="E309" s="886">
        <f>AS8</f>
        <v>86.8</v>
      </c>
    </row>
    <row r="310" spans="1:5" x14ac:dyDescent="0.2">
      <c r="A310" s="1973"/>
      <c r="B310" s="1970"/>
      <c r="C310" s="723" t="s">
        <v>58</v>
      </c>
      <c r="E310" s="886" t="str">
        <f>AS9</f>
        <v>-</v>
      </c>
    </row>
    <row r="311" spans="1:5" x14ac:dyDescent="0.2">
      <c r="A311" s="1973"/>
      <c r="B311" s="1970"/>
      <c r="C311" s="724" t="s">
        <v>59</v>
      </c>
      <c r="E311" s="886" t="str">
        <f>AS13</f>
        <v>-</v>
      </c>
    </row>
    <row r="312" spans="1:5" x14ac:dyDescent="0.2">
      <c r="A312" s="1973"/>
      <c r="B312" s="1970"/>
      <c r="C312" s="723" t="s">
        <v>60</v>
      </c>
      <c r="E312" s="886" t="str">
        <f>AS14</f>
        <v>-</v>
      </c>
    </row>
    <row r="313" spans="1:5" ht="13.5" thickBot="1" x14ac:dyDescent="0.25">
      <c r="A313" s="758"/>
      <c r="B313" s="758"/>
      <c r="C313" s="759" t="s">
        <v>308</v>
      </c>
      <c r="E313" s="886" t="str">
        <f>AS17</f>
        <v>-</v>
      </c>
    </row>
    <row r="314" spans="1:5" x14ac:dyDescent="0.2">
      <c r="A314" s="1985" t="s">
        <v>64</v>
      </c>
      <c r="B314" s="1986" t="s">
        <v>443</v>
      </c>
      <c r="C314" s="116" t="s">
        <v>53</v>
      </c>
      <c r="E314" s="886" t="str">
        <f>AT5</f>
        <v>-</v>
      </c>
    </row>
    <row r="315" spans="1:5" x14ac:dyDescent="0.2">
      <c r="A315" s="1978"/>
      <c r="B315" s="1984"/>
      <c r="C315" s="86" t="s">
        <v>54</v>
      </c>
      <c r="E315" s="886">
        <f>AT6</f>
        <v>2.0299999999999998</v>
      </c>
    </row>
    <row r="316" spans="1:5" x14ac:dyDescent="0.2">
      <c r="A316" s="1978"/>
      <c r="B316" s="1984"/>
      <c r="C316" s="86" t="s">
        <v>56</v>
      </c>
      <c r="E316" s="886">
        <f>AT7</f>
        <v>0.17</v>
      </c>
    </row>
    <row r="317" spans="1:5" x14ac:dyDescent="0.2">
      <c r="A317" s="1978"/>
      <c r="B317" s="1984"/>
      <c r="C317" s="89" t="s">
        <v>57</v>
      </c>
      <c r="E317" s="886">
        <f>AT8</f>
        <v>91.6</v>
      </c>
    </row>
    <row r="318" spans="1:5" x14ac:dyDescent="0.2">
      <c r="A318" s="1978"/>
      <c r="B318" s="1984"/>
      <c r="C318" s="90" t="s">
        <v>58</v>
      </c>
      <c r="E318" s="886" t="str">
        <f>AT9</f>
        <v>-</v>
      </c>
    </row>
    <row r="319" spans="1:5" x14ac:dyDescent="0.2">
      <c r="A319" s="1978"/>
      <c r="B319" s="1984"/>
      <c r="C319" s="92" t="s">
        <v>59</v>
      </c>
      <c r="E319" s="886" t="str">
        <f>AT13</f>
        <v>-</v>
      </c>
    </row>
    <row r="320" spans="1:5" x14ac:dyDescent="0.2">
      <c r="A320" s="1978"/>
      <c r="B320" s="1984"/>
      <c r="C320" s="90" t="s">
        <v>60</v>
      </c>
      <c r="E320" s="886" t="str">
        <f>AT14</f>
        <v>-</v>
      </c>
    </row>
    <row r="321" spans="1:13" x14ac:dyDescent="0.2">
      <c r="A321" s="1978" t="s">
        <v>64</v>
      </c>
      <c r="B321" s="1984" t="s">
        <v>444</v>
      </c>
      <c r="C321" s="84" t="s">
        <v>53</v>
      </c>
      <c r="E321" s="886" t="str">
        <f>AU5</f>
        <v>-</v>
      </c>
    </row>
    <row r="322" spans="1:13" x14ac:dyDescent="0.2">
      <c r="A322" s="1978"/>
      <c r="B322" s="1984"/>
      <c r="C322" s="86" t="s">
        <v>54</v>
      </c>
      <c r="E322" s="886">
        <f>AU6</f>
        <v>2.79</v>
      </c>
    </row>
    <row r="323" spans="1:13" x14ac:dyDescent="0.2">
      <c r="A323" s="1978"/>
      <c r="B323" s="1984"/>
      <c r="C323" s="86" t="s">
        <v>56</v>
      </c>
      <c r="E323" s="886">
        <f>AU7</f>
        <v>0.23</v>
      </c>
    </row>
    <row r="324" spans="1:13" x14ac:dyDescent="0.2">
      <c r="A324" s="1978"/>
      <c r="B324" s="1984"/>
      <c r="C324" s="89" t="s">
        <v>57</v>
      </c>
      <c r="E324" s="886">
        <f>AU8</f>
        <v>91.8</v>
      </c>
    </row>
    <row r="325" spans="1:13" x14ac:dyDescent="0.2">
      <c r="A325" s="1978"/>
      <c r="B325" s="1984"/>
      <c r="C325" s="90" t="s">
        <v>58</v>
      </c>
      <c r="E325" s="886" t="str">
        <f>AU9</f>
        <v>-</v>
      </c>
    </row>
    <row r="326" spans="1:13" x14ac:dyDescent="0.2">
      <c r="A326" s="1978"/>
      <c r="B326" s="1984"/>
      <c r="C326" s="92" t="s">
        <v>59</v>
      </c>
      <c r="E326" s="886" t="str">
        <f>AU13</f>
        <v>-</v>
      </c>
    </row>
    <row r="327" spans="1:13" x14ac:dyDescent="0.2">
      <c r="A327" s="1978"/>
      <c r="B327" s="1984"/>
      <c r="C327" s="90" t="s">
        <v>60</v>
      </c>
      <c r="E327" s="886" t="str">
        <f>AU14</f>
        <v>-</v>
      </c>
    </row>
    <row r="328" spans="1:13" x14ac:dyDescent="0.2">
      <c r="A328" s="1978" t="s">
        <v>64</v>
      </c>
      <c r="B328" s="1984" t="s">
        <v>442</v>
      </c>
      <c r="C328" s="84" t="s">
        <v>53</v>
      </c>
      <c r="E328" s="886" t="str">
        <f>AV5</f>
        <v>-</v>
      </c>
    </row>
    <row r="329" spans="1:13" x14ac:dyDescent="0.2">
      <c r="A329" s="1978"/>
      <c r="B329" s="1984"/>
      <c r="C329" s="86" t="s">
        <v>54</v>
      </c>
      <c r="E329" s="886">
        <f>AV6</f>
        <v>1.75</v>
      </c>
    </row>
    <row r="330" spans="1:13" x14ac:dyDescent="0.2">
      <c r="A330" s="1978"/>
      <c r="B330" s="1984"/>
      <c r="C330" s="86" t="s">
        <v>56</v>
      </c>
      <c r="E330" s="886">
        <f>AV7</f>
        <v>0.13</v>
      </c>
    </row>
    <row r="331" spans="1:13" x14ac:dyDescent="0.2">
      <c r="A331" s="1978"/>
      <c r="B331" s="1984"/>
      <c r="C331" s="89" t="s">
        <v>57</v>
      </c>
      <c r="E331" s="886">
        <f>AV8</f>
        <v>92.6</v>
      </c>
    </row>
    <row r="332" spans="1:13" x14ac:dyDescent="0.2">
      <c r="A332" s="1978"/>
      <c r="B332" s="1984"/>
      <c r="C332" s="90" t="s">
        <v>58</v>
      </c>
      <c r="E332" s="886" t="str">
        <f>AV9</f>
        <v>-</v>
      </c>
    </row>
    <row r="333" spans="1:13" x14ac:dyDescent="0.2">
      <c r="A333" s="1978"/>
      <c r="B333" s="1984"/>
      <c r="C333" s="92" t="s">
        <v>59</v>
      </c>
      <c r="E333" s="887" t="str">
        <f>AV13</f>
        <v>-</v>
      </c>
      <c r="F333" s="887"/>
      <c r="G333" s="887"/>
      <c r="H333" s="887"/>
      <c r="I333" s="887"/>
      <c r="J333" s="887"/>
      <c r="K333" s="887"/>
      <c r="L333" s="887"/>
      <c r="M333" s="887"/>
    </row>
    <row r="334" spans="1:13" x14ac:dyDescent="0.2">
      <c r="A334" s="2002"/>
      <c r="B334" s="2003"/>
      <c r="C334" s="90" t="s">
        <v>60</v>
      </c>
      <c r="E334" s="887" t="str">
        <f>AV14</f>
        <v>-</v>
      </c>
      <c r="F334" s="887"/>
      <c r="G334" s="887"/>
      <c r="H334" s="887"/>
      <c r="I334" s="887"/>
      <c r="J334" s="887"/>
      <c r="K334" s="887"/>
      <c r="L334" s="887"/>
      <c r="M334" s="887"/>
    </row>
    <row r="335" spans="1:13" x14ac:dyDescent="0.2">
      <c r="A335" s="1963" t="s">
        <v>64</v>
      </c>
      <c r="B335" s="1966" t="s">
        <v>450</v>
      </c>
      <c r="C335" s="323" t="s">
        <v>53</v>
      </c>
      <c r="E335" s="887" t="str">
        <f>AW5</f>
        <v>-</v>
      </c>
      <c r="F335" s="887"/>
      <c r="G335" s="887"/>
      <c r="H335" s="887"/>
      <c r="I335" s="887"/>
      <c r="J335" s="887"/>
      <c r="K335" s="887"/>
      <c r="L335" s="887"/>
      <c r="M335" s="887"/>
    </row>
    <row r="336" spans="1:13" x14ac:dyDescent="0.2">
      <c r="A336" s="1964"/>
      <c r="B336" s="1967"/>
      <c r="C336" s="324" t="s">
        <v>54</v>
      </c>
      <c r="E336" s="887">
        <f>AW6</f>
        <v>4.2300000000000004</v>
      </c>
      <c r="F336" s="887"/>
      <c r="G336" s="887"/>
      <c r="H336" s="887"/>
      <c r="I336" s="887"/>
      <c r="J336" s="887"/>
      <c r="K336" s="887"/>
      <c r="L336" s="887"/>
      <c r="M336" s="887"/>
    </row>
    <row r="337" spans="1:13" x14ac:dyDescent="0.2">
      <c r="A337" s="1964"/>
      <c r="B337" s="1967"/>
      <c r="C337" s="324" t="s">
        <v>56</v>
      </c>
      <c r="E337" s="887">
        <f>AW7</f>
        <v>0.33</v>
      </c>
      <c r="F337" s="887"/>
      <c r="G337" s="887"/>
      <c r="H337" s="887"/>
      <c r="I337" s="887"/>
      <c r="J337" s="887"/>
      <c r="K337" s="887"/>
      <c r="L337" s="887"/>
      <c r="M337" s="887"/>
    </row>
    <row r="338" spans="1:13" x14ac:dyDescent="0.2">
      <c r="A338" s="1964"/>
      <c r="B338" s="1967"/>
      <c r="C338" s="325" t="s">
        <v>57</v>
      </c>
      <c r="E338" s="887">
        <f>AW8</f>
        <v>92.2</v>
      </c>
      <c r="F338" s="887"/>
      <c r="G338" s="887"/>
      <c r="H338" s="887"/>
      <c r="I338" s="887"/>
      <c r="J338" s="887"/>
      <c r="K338" s="887"/>
      <c r="L338" s="887"/>
      <c r="M338" s="887"/>
    </row>
    <row r="339" spans="1:13" x14ac:dyDescent="0.2">
      <c r="A339" s="1964"/>
      <c r="B339" s="1967"/>
      <c r="C339" s="326" t="s">
        <v>58</v>
      </c>
      <c r="E339" s="887" t="str">
        <f>AW9</f>
        <v>-</v>
      </c>
      <c r="F339" s="887"/>
      <c r="G339" s="887"/>
      <c r="H339" s="887"/>
      <c r="I339" s="887"/>
      <c r="J339" s="887"/>
      <c r="K339" s="887"/>
      <c r="L339" s="887"/>
      <c r="M339" s="887"/>
    </row>
    <row r="340" spans="1:13" x14ac:dyDescent="0.2">
      <c r="A340" s="1964"/>
      <c r="B340" s="1967"/>
      <c r="C340" s="327" t="s">
        <v>59</v>
      </c>
      <c r="E340" s="887" t="str">
        <f>AW13</f>
        <v>-</v>
      </c>
      <c r="F340" s="887"/>
      <c r="G340" s="887"/>
      <c r="H340" s="887"/>
      <c r="I340" s="887"/>
      <c r="J340" s="887"/>
      <c r="K340" s="887"/>
      <c r="L340" s="887"/>
      <c r="M340" s="887"/>
    </row>
    <row r="341" spans="1:13" x14ac:dyDescent="0.2">
      <c r="A341" s="1965"/>
      <c r="B341" s="1968"/>
      <c r="C341" s="326" t="s">
        <v>60</v>
      </c>
      <c r="E341" s="887" t="str">
        <f>AW14</f>
        <v>-</v>
      </c>
      <c r="F341" s="887"/>
      <c r="G341" s="887"/>
      <c r="H341" s="887"/>
      <c r="I341" s="887"/>
      <c r="J341" s="887"/>
      <c r="K341" s="887"/>
      <c r="L341" s="887"/>
      <c r="M341" s="887"/>
    </row>
    <row r="342" spans="1:13" x14ac:dyDescent="0.2">
      <c r="A342" s="1972" t="s">
        <v>64</v>
      </c>
      <c r="B342" s="1969" t="s">
        <v>451</v>
      </c>
      <c r="C342" s="719" t="s">
        <v>53</v>
      </c>
      <c r="D342" s="720"/>
      <c r="E342" s="887" t="str">
        <f>AX5</f>
        <v>-</v>
      </c>
      <c r="F342" s="887"/>
      <c r="G342" s="887"/>
      <c r="H342" s="887"/>
      <c r="I342" s="887"/>
      <c r="J342" s="887"/>
      <c r="K342" s="887"/>
      <c r="L342" s="887"/>
      <c r="M342" s="887"/>
    </row>
    <row r="343" spans="1:13" x14ac:dyDescent="0.2">
      <c r="A343" s="1973"/>
      <c r="B343" s="1970"/>
      <c r="C343" s="721" t="s">
        <v>54</v>
      </c>
      <c r="D343" s="720"/>
      <c r="E343" s="887" t="str">
        <f>AX6</f>
        <v>-</v>
      </c>
      <c r="F343" s="887"/>
      <c r="G343" s="887"/>
      <c r="H343" s="887"/>
      <c r="I343" s="887"/>
      <c r="J343" s="887"/>
      <c r="K343" s="887"/>
      <c r="L343" s="887"/>
      <c r="M343" s="887"/>
    </row>
    <row r="344" spans="1:13" x14ac:dyDescent="0.2">
      <c r="A344" s="1973"/>
      <c r="B344" s="1970"/>
      <c r="C344" s="721" t="s">
        <v>56</v>
      </c>
      <c r="D344" s="720"/>
      <c r="E344" s="887" t="str">
        <f>AX7</f>
        <v>-</v>
      </c>
      <c r="F344" s="887"/>
      <c r="G344" s="887"/>
      <c r="H344" s="887"/>
      <c r="I344" s="887"/>
      <c r="J344" s="887"/>
      <c r="K344" s="887"/>
      <c r="L344" s="887"/>
      <c r="M344" s="887"/>
    </row>
    <row r="345" spans="1:13" x14ac:dyDescent="0.2">
      <c r="A345" s="1973"/>
      <c r="B345" s="1970"/>
      <c r="C345" s="722" t="s">
        <v>57</v>
      </c>
      <c r="D345" s="720"/>
      <c r="E345" s="887" t="str">
        <f>AX8</f>
        <v>-</v>
      </c>
      <c r="F345" s="887"/>
      <c r="G345" s="887"/>
      <c r="H345" s="887"/>
      <c r="I345" s="887"/>
      <c r="J345" s="887"/>
      <c r="K345" s="887"/>
      <c r="L345" s="887"/>
      <c r="M345" s="887"/>
    </row>
    <row r="346" spans="1:13" x14ac:dyDescent="0.2">
      <c r="A346" s="1973"/>
      <c r="B346" s="1970"/>
      <c r="C346" s="723" t="s">
        <v>58</v>
      </c>
      <c r="D346" s="720"/>
      <c r="E346" s="887" t="str">
        <f>AX9</f>
        <v>-</v>
      </c>
      <c r="F346" s="887"/>
      <c r="G346" s="887"/>
      <c r="H346" s="887"/>
      <c r="I346" s="887"/>
      <c r="J346" s="887"/>
      <c r="K346" s="887"/>
      <c r="L346" s="887"/>
      <c r="M346" s="887"/>
    </row>
    <row r="347" spans="1:13" ht="14.25" customHeight="1" x14ac:dyDescent="0.2">
      <c r="A347" s="1973"/>
      <c r="B347" s="1970"/>
      <c r="C347" s="724" t="s">
        <v>59</v>
      </c>
      <c r="D347" s="720"/>
      <c r="E347" s="887" t="str">
        <f>AX13</f>
        <v>-</v>
      </c>
      <c r="F347" s="887"/>
      <c r="G347" s="887"/>
      <c r="H347" s="887"/>
      <c r="I347" s="887"/>
      <c r="J347" s="887"/>
      <c r="K347" s="887"/>
      <c r="L347" s="887"/>
      <c r="M347" s="887"/>
    </row>
    <row r="348" spans="1:13" x14ac:dyDescent="0.2">
      <c r="A348" s="1974"/>
      <c r="B348" s="1971"/>
      <c r="C348" s="723" t="s">
        <v>60</v>
      </c>
      <c r="D348" s="720"/>
      <c r="E348" s="887" t="str">
        <f>AX14</f>
        <v>-</v>
      </c>
      <c r="F348" s="887"/>
      <c r="G348" s="887"/>
      <c r="H348" s="887"/>
      <c r="I348" s="887"/>
      <c r="J348" s="887"/>
      <c r="K348" s="887"/>
      <c r="L348" s="887"/>
      <c r="M348" s="887"/>
    </row>
    <row r="349" spans="1:13" x14ac:dyDescent="0.2">
      <c r="A349" s="1963" t="s">
        <v>64</v>
      </c>
      <c r="B349" s="1966" t="s">
        <v>452</v>
      </c>
      <c r="C349" s="323" t="s">
        <v>53</v>
      </c>
      <c r="E349" s="887" t="str">
        <f>AY5</f>
        <v>-</v>
      </c>
      <c r="F349" s="887"/>
      <c r="G349" s="887"/>
      <c r="H349" s="887"/>
      <c r="I349" s="887"/>
      <c r="J349" s="887"/>
      <c r="K349" s="887"/>
      <c r="L349" s="887"/>
      <c r="M349" s="887"/>
    </row>
    <row r="350" spans="1:13" ht="13.5" customHeight="1" x14ac:dyDescent="0.2">
      <c r="A350" s="1964"/>
      <c r="B350" s="1967"/>
      <c r="C350" s="324" t="s">
        <v>54</v>
      </c>
      <c r="E350" s="887" t="str">
        <f>AY6</f>
        <v>-</v>
      </c>
      <c r="F350" s="887"/>
      <c r="G350" s="887"/>
      <c r="H350" s="887"/>
      <c r="I350" s="887"/>
      <c r="J350" s="887"/>
      <c r="K350" s="887"/>
      <c r="L350" s="887"/>
      <c r="M350" s="887"/>
    </row>
    <row r="351" spans="1:13" ht="13.5" customHeight="1" x14ac:dyDescent="0.2">
      <c r="A351" s="1964"/>
      <c r="B351" s="1967"/>
      <c r="C351" s="324" t="s">
        <v>56</v>
      </c>
      <c r="E351" s="887" t="str">
        <f>AY7</f>
        <v>-</v>
      </c>
      <c r="F351" s="887"/>
      <c r="G351" s="887"/>
      <c r="H351" s="887"/>
      <c r="I351" s="887"/>
      <c r="J351" s="887"/>
      <c r="K351" s="887"/>
      <c r="L351" s="887"/>
      <c r="M351" s="887"/>
    </row>
    <row r="352" spans="1:13" ht="13.5" customHeight="1" x14ac:dyDescent="0.2">
      <c r="A352" s="1964"/>
      <c r="B352" s="1967"/>
      <c r="C352" s="325" t="s">
        <v>57</v>
      </c>
      <c r="E352" s="887" t="str">
        <f>AY8</f>
        <v>-</v>
      </c>
      <c r="F352" s="887"/>
      <c r="G352" s="887"/>
      <c r="H352" s="887"/>
      <c r="I352" s="887"/>
      <c r="J352" s="887"/>
      <c r="K352" s="887"/>
      <c r="L352" s="887"/>
      <c r="M352" s="887"/>
    </row>
    <row r="353" spans="1:13" ht="13.5" customHeight="1" x14ac:dyDescent="0.2">
      <c r="A353" s="1964"/>
      <c r="B353" s="1967"/>
      <c r="C353" s="326" t="s">
        <v>58</v>
      </c>
      <c r="E353" s="887" t="str">
        <f>AY9</f>
        <v>-</v>
      </c>
      <c r="F353" s="887"/>
      <c r="G353" s="887"/>
      <c r="H353" s="887"/>
      <c r="I353" s="887"/>
      <c r="J353" s="887"/>
      <c r="K353" s="887"/>
      <c r="L353" s="887"/>
      <c r="M353" s="887"/>
    </row>
    <row r="354" spans="1:13" ht="13.5" customHeight="1" x14ac:dyDescent="0.2">
      <c r="A354" s="1964"/>
      <c r="B354" s="1967"/>
      <c r="C354" s="327" t="s">
        <v>59</v>
      </c>
      <c r="E354" s="887" t="str">
        <f>AY13</f>
        <v>-</v>
      </c>
      <c r="F354" s="887"/>
      <c r="G354" s="887"/>
      <c r="H354" s="887"/>
      <c r="I354" s="887"/>
      <c r="J354" s="887"/>
      <c r="K354" s="887"/>
      <c r="L354" s="887"/>
      <c r="M354" s="887"/>
    </row>
    <row r="355" spans="1:13" ht="13.5" customHeight="1" x14ac:dyDescent="0.2">
      <c r="A355" s="1965"/>
      <c r="B355" s="1968"/>
      <c r="C355" s="326" t="s">
        <v>60</v>
      </c>
      <c r="E355" s="887" t="str">
        <f>AY14</f>
        <v>-</v>
      </c>
      <c r="F355" s="887"/>
      <c r="G355" s="887"/>
      <c r="H355" s="887"/>
      <c r="I355" s="887"/>
      <c r="J355" s="887"/>
      <c r="K355" s="887"/>
      <c r="L355" s="887"/>
      <c r="M355" s="887"/>
    </row>
    <row r="356" spans="1:13" x14ac:dyDescent="0.2">
      <c r="A356" s="1972" t="s">
        <v>64</v>
      </c>
      <c r="B356" s="1969" t="s">
        <v>453</v>
      </c>
      <c r="C356" s="719" t="s">
        <v>53</v>
      </c>
      <c r="D356" s="720"/>
      <c r="E356" s="887" t="str">
        <f>AZ5</f>
        <v>-</v>
      </c>
      <c r="F356" s="887"/>
      <c r="G356" s="887"/>
      <c r="H356" s="887"/>
      <c r="I356" s="887"/>
      <c r="J356" s="887"/>
      <c r="K356" s="887"/>
      <c r="L356" s="887"/>
      <c r="M356" s="887"/>
    </row>
    <row r="357" spans="1:13" x14ac:dyDescent="0.2">
      <c r="A357" s="1973"/>
      <c r="B357" s="1970"/>
      <c r="C357" s="721" t="s">
        <v>54</v>
      </c>
      <c r="D357" s="720"/>
      <c r="E357" s="887">
        <f>AZ6</f>
        <v>4.8099999999999996</v>
      </c>
      <c r="F357" s="887"/>
      <c r="G357" s="887"/>
      <c r="H357" s="887"/>
      <c r="I357" s="887"/>
      <c r="J357" s="887"/>
      <c r="K357" s="887"/>
      <c r="L357" s="887"/>
      <c r="M357" s="887"/>
    </row>
    <row r="358" spans="1:13" x14ac:dyDescent="0.2">
      <c r="A358" s="1973"/>
      <c r="B358" s="1970"/>
      <c r="C358" s="721" t="s">
        <v>56</v>
      </c>
      <c r="D358" s="720"/>
      <c r="E358" s="887">
        <f>AZ7</f>
        <v>0.79</v>
      </c>
      <c r="F358" s="887"/>
      <c r="G358" s="887"/>
      <c r="H358" s="887"/>
      <c r="I358" s="887"/>
      <c r="J358" s="887"/>
      <c r="K358" s="887"/>
      <c r="L358" s="887"/>
      <c r="M358" s="887"/>
    </row>
    <row r="359" spans="1:13" x14ac:dyDescent="0.2">
      <c r="A359" s="1973"/>
      <c r="B359" s="1970"/>
      <c r="C359" s="722" t="s">
        <v>57</v>
      </c>
      <c r="D359" s="720"/>
      <c r="E359" s="887">
        <f>AZ8</f>
        <v>83.6</v>
      </c>
      <c r="F359" s="887"/>
      <c r="G359" s="887"/>
      <c r="H359" s="887"/>
      <c r="I359" s="887"/>
      <c r="J359" s="887"/>
      <c r="K359" s="887"/>
      <c r="L359" s="887"/>
      <c r="M359" s="887"/>
    </row>
    <row r="360" spans="1:13" x14ac:dyDescent="0.2">
      <c r="A360" s="1973"/>
      <c r="B360" s="1970"/>
      <c r="C360" s="723" t="s">
        <v>58</v>
      </c>
      <c r="D360" s="720"/>
      <c r="E360" s="887" t="str">
        <f>AZ9</f>
        <v>-</v>
      </c>
      <c r="F360" s="887"/>
      <c r="G360" s="887"/>
      <c r="H360" s="887"/>
      <c r="I360" s="887"/>
      <c r="J360" s="887"/>
      <c r="K360" s="887"/>
      <c r="L360" s="887"/>
      <c r="M360" s="887"/>
    </row>
    <row r="361" spans="1:13" x14ac:dyDescent="0.2">
      <c r="A361" s="1973"/>
      <c r="B361" s="1970"/>
      <c r="C361" s="724" t="s">
        <v>59</v>
      </c>
      <c r="D361" s="720"/>
      <c r="E361" s="887" t="str">
        <f>AZ13</f>
        <v>-</v>
      </c>
      <c r="F361" s="887"/>
      <c r="G361" s="887"/>
      <c r="H361" s="887"/>
      <c r="I361" s="887"/>
      <c r="J361" s="887"/>
      <c r="K361" s="887"/>
      <c r="L361" s="887"/>
      <c r="M361" s="887"/>
    </row>
    <row r="362" spans="1:13" x14ac:dyDescent="0.2">
      <c r="A362" s="1974"/>
      <c r="B362" s="1971"/>
      <c r="C362" s="723" t="s">
        <v>60</v>
      </c>
      <c r="D362" s="720"/>
      <c r="E362" s="887" t="str">
        <f>AZ14</f>
        <v>-</v>
      </c>
      <c r="F362" s="887"/>
      <c r="G362" s="887"/>
      <c r="H362" s="887"/>
      <c r="I362" s="887"/>
      <c r="J362" s="887"/>
      <c r="K362" s="887"/>
      <c r="L362" s="887"/>
      <c r="M362" s="887"/>
    </row>
    <row r="363" spans="1:13" x14ac:dyDescent="0.2">
      <c r="A363" s="1972" t="s">
        <v>64</v>
      </c>
      <c r="B363" s="1969" t="s">
        <v>454</v>
      </c>
      <c r="C363" s="719" t="s">
        <v>53</v>
      </c>
      <c r="D363" s="720"/>
      <c r="E363" s="887" t="str">
        <f>BA5</f>
        <v>-</v>
      </c>
      <c r="F363" s="887"/>
      <c r="G363" s="887"/>
      <c r="H363" s="887"/>
      <c r="I363" s="887"/>
      <c r="J363" s="887"/>
      <c r="K363" s="887"/>
      <c r="L363" s="887"/>
      <c r="M363" s="887"/>
    </row>
    <row r="364" spans="1:13" x14ac:dyDescent="0.2">
      <c r="A364" s="1973"/>
      <c r="B364" s="1970"/>
      <c r="C364" s="721" t="s">
        <v>54</v>
      </c>
      <c r="D364" s="720"/>
      <c r="E364" s="887">
        <f>BA6</f>
        <v>4.04</v>
      </c>
      <c r="F364" s="887"/>
      <c r="G364" s="887"/>
      <c r="H364" s="887"/>
      <c r="I364" s="887"/>
      <c r="J364" s="887"/>
      <c r="K364" s="887"/>
      <c r="L364" s="887"/>
      <c r="M364" s="887"/>
    </row>
    <row r="365" spans="1:13" x14ac:dyDescent="0.2">
      <c r="A365" s="1973"/>
      <c r="B365" s="1970"/>
      <c r="C365" s="721" t="s">
        <v>56</v>
      </c>
      <c r="D365" s="720"/>
      <c r="E365" s="887">
        <f>BA7</f>
        <v>0.67</v>
      </c>
      <c r="F365" s="887"/>
      <c r="G365" s="887"/>
      <c r="H365" s="887"/>
      <c r="I365" s="887"/>
      <c r="J365" s="887"/>
      <c r="K365" s="887"/>
      <c r="L365" s="887"/>
      <c r="M365" s="887"/>
    </row>
    <row r="366" spans="1:13" x14ac:dyDescent="0.2">
      <c r="A366" s="1973"/>
      <c r="B366" s="1970"/>
      <c r="C366" s="722" t="s">
        <v>57</v>
      </c>
      <c r="D366" s="720"/>
      <c r="E366" s="887">
        <f>BA8</f>
        <v>83.4</v>
      </c>
      <c r="F366" s="887"/>
      <c r="G366" s="887"/>
      <c r="H366" s="887"/>
      <c r="I366" s="887"/>
      <c r="J366" s="887"/>
      <c r="K366" s="887"/>
      <c r="L366" s="887"/>
      <c r="M366" s="887"/>
    </row>
    <row r="367" spans="1:13" x14ac:dyDescent="0.2">
      <c r="A367" s="1973"/>
      <c r="B367" s="1970"/>
      <c r="C367" s="723" t="s">
        <v>58</v>
      </c>
      <c r="D367" s="720"/>
      <c r="E367" s="887" t="str">
        <f>BA9</f>
        <v>-</v>
      </c>
      <c r="F367" s="887"/>
      <c r="G367" s="887"/>
      <c r="H367" s="887"/>
      <c r="I367" s="887"/>
      <c r="J367" s="887"/>
      <c r="K367" s="887"/>
      <c r="L367" s="887"/>
      <c r="M367" s="887"/>
    </row>
    <row r="368" spans="1:13" x14ac:dyDescent="0.2">
      <c r="A368" s="1973"/>
      <c r="B368" s="1970"/>
      <c r="C368" s="724" t="s">
        <v>59</v>
      </c>
      <c r="D368" s="720"/>
      <c r="E368" s="887" t="str">
        <f>BA13</f>
        <v>-</v>
      </c>
      <c r="F368" s="887"/>
      <c r="G368" s="887"/>
      <c r="H368" s="887"/>
      <c r="I368" s="887"/>
      <c r="J368" s="887"/>
      <c r="K368" s="887"/>
      <c r="L368" s="887"/>
      <c r="M368" s="887"/>
    </row>
    <row r="369" spans="1:13" x14ac:dyDescent="0.2">
      <c r="A369" s="1974"/>
      <c r="B369" s="1971"/>
      <c r="C369" s="723" t="s">
        <v>60</v>
      </c>
      <c r="D369" s="720"/>
      <c r="E369" s="887" t="str">
        <f>BA14</f>
        <v>-</v>
      </c>
      <c r="F369" s="887"/>
      <c r="G369" s="887"/>
      <c r="H369" s="887"/>
      <c r="I369" s="887"/>
      <c r="J369" s="887"/>
      <c r="K369" s="887"/>
      <c r="L369" s="887"/>
      <c r="M369" s="887"/>
    </row>
    <row r="370" spans="1:13" x14ac:dyDescent="0.2">
      <c r="A370" s="1972" t="s">
        <v>64</v>
      </c>
      <c r="B370" s="1969" t="s">
        <v>455</v>
      </c>
      <c r="C370" s="719" t="s">
        <v>53</v>
      </c>
      <c r="D370" s="720"/>
      <c r="E370" s="887" t="str">
        <f>BB5</f>
        <v>-</v>
      </c>
      <c r="F370" s="887"/>
      <c r="G370" s="887"/>
      <c r="H370" s="887"/>
      <c r="I370" s="887"/>
      <c r="J370" s="887"/>
      <c r="K370" s="887"/>
      <c r="L370" s="887"/>
      <c r="M370" s="887"/>
    </row>
    <row r="371" spans="1:13" x14ac:dyDescent="0.2">
      <c r="A371" s="1973"/>
      <c r="B371" s="1970"/>
      <c r="C371" s="721" t="s">
        <v>54</v>
      </c>
      <c r="D371" s="720"/>
      <c r="E371" s="887">
        <f>BB6</f>
        <v>4.24</v>
      </c>
      <c r="F371" s="887"/>
      <c r="G371" s="887"/>
      <c r="H371" s="887"/>
      <c r="I371" s="887"/>
      <c r="J371" s="887"/>
      <c r="K371" s="887"/>
      <c r="L371" s="887"/>
      <c r="M371" s="887"/>
    </row>
    <row r="372" spans="1:13" x14ac:dyDescent="0.2">
      <c r="A372" s="1973"/>
      <c r="B372" s="1970"/>
      <c r="C372" s="721" t="s">
        <v>56</v>
      </c>
      <c r="D372" s="720"/>
      <c r="E372" s="888">
        <f>BB7</f>
        <v>0.69</v>
      </c>
      <c r="F372" s="887"/>
      <c r="G372" s="887"/>
      <c r="H372" s="887"/>
      <c r="I372" s="887"/>
      <c r="J372" s="887"/>
      <c r="K372" s="887"/>
      <c r="L372" s="887"/>
      <c r="M372" s="887"/>
    </row>
    <row r="373" spans="1:13" x14ac:dyDescent="0.2">
      <c r="A373" s="1973"/>
      <c r="B373" s="1970"/>
      <c r="C373" s="722" t="s">
        <v>57</v>
      </c>
      <c r="D373" s="720"/>
      <c r="E373" s="887">
        <f>BB8</f>
        <v>83.7</v>
      </c>
      <c r="F373" s="887"/>
      <c r="G373" s="887"/>
      <c r="H373" s="887"/>
      <c r="I373" s="887"/>
      <c r="J373" s="887"/>
      <c r="K373" s="887"/>
      <c r="L373" s="887"/>
      <c r="M373" s="887"/>
    </row>
    <row r="374" spans="1:13" x14ac:dyDescent="0.2">
      <c r="A374" s="1973"/>
      <c r="B374" s="1970"/>
      <c r="C374" s="723" t="s">
        <v>58</v>
      </c>
      <c r="D374" s="720"/>
      <c r="E374" s="887" t="str">
        <f>BB9</f>
        <v>-</v>
      </c>
      <c r="F374" s="887"/>
      <c r="G374" s="887"/>
      <c r="H374" s="887"/>
      <c r="I374" s="887"/>
      <c r="J374" s="887"/>
      <c r="K374" s="887"/>
      <c r="L374" s="887"/>
      <c r="M374" s="887"/>
    </row>
    <row r="375" spans="1:13" x14ac:dyDescent="0.2">
      <c r="A375" s="1973"/>
      <c r="B375" s="1970"/>
      <c r="C375" s="724" t="s">
        <v>59</v>
      </c>
      <c r="D375" s="720"/>
      <c r="E375" s="887" t="str">
        <f>BB13</f>
        <v>-</v>
      </c>
      <c r="F375" s="887"/>
      <c r="G375" s="887"/>
      <c r="H375" s="887"/>
      <c r="I375" s="887"/>
      <c r="J375" s="887"/>
      <c r="K375" s="887"/>
      <c r="L375" s="887"/>
      <c r="M375" s="887"/>
    </row>
    <row r="376" spans="1:13" x14ac:dyDescent="0.2">
      <c r="A376" s="1974"/>
      <c r="B376" s="1971"/>
      <c r="C376" s="723" t="s">
        <v>60</v>
      </c>
      <c r="D376" s="720"/>
      <c r="E376" s="887" t="str">
        <f>BB14</f>
        <v>-</v>
      </c>
      <c r="F376" s="887"/>
      <c r="G376" s="887"/>
      <c r="H376" s="887"/>
      <c r="I376" s="887"/>
      <c r="J376" s="887"/>
      <c r="K376" s="887"/>
      <c r="L376" s="887"/>
      <c r="M376" s="887"/>
    </row>
    <row r="377" spans="1:13" x14ac:dyDescent="0.2">
      <c r="A377" s="1972" t="s">
        <v>64</v>
      </c>
      <c r="B377" s="1975" t="s">
        <v>471</v>
      </c>
      <c r="C377" s="84" t="s">
        <v>53</v>
      </c>
      <c r="E377" s="889" t="str">
        <f>BC5</f>
        <v>-</v>
      </c>
      <c r="F377" s="887"/>
      <c r="G377" s="887"/>
      <c r="H377" s="887"/>
      <c r="I377" s="887"/>
      <c r="J377" s="887"/>
      <c r="K377" s="887"/>
      <c r="L377" s="887"/>
      <c r="M377" s="887"/>
    </row>
    <row r="378" spans="1:13" x14ac:dyDescent="0.2">
      <c r="A378" s="1973"/>
      <c r="B378" s="1976"/>
      <c r="C378" s="86" t="s">
        <v>54</v>
      </c>
      <c r="E378" s="889" t="str">
        <f>BC6</f>
        <v>-</v>
      </c>
      <c r="F378" s="887"/>
      <c r="G378" s="887"/>
      <c r="H378" s="887"/>
      <c r="I378" s="887"/>
      <c r="J378" s="887"/>
      <c r="K378" s="887"/>
      <c r="L378" s="887"/>
      <c r="M378" s="887"/>
    </row>
    <row r="379" spans="1:13" x14ac:dyDescent="0.2">
      <c r="A379" s="1973"/>
      <c r="B379" s="1976"/>
      <c r="C379" s="86" t="s">
        <v>56</v>
      </c>
      <c r="E379" s="889" t="str">
        <f>BC7</f>
        <v>-</v>
      </c>
      <c r="F379" s="887"/>
      <c r="G379" s="887"/>
      <c r="H379" s="887"/>
      <c r="I379" s="887"/>
      <c r="J379" s="887"/>
      <c r="K379" s="887"/>
      <c r="L379" s="887"/>
      <c r="M379" s="887"/>
    </row>
    <row r="380" spans="1:13" x14ac:dyDescent="0.2">
      <c r="A380" s="1973"/>
      <c r="B380" s="1976"/>
      <c r="C380" s="89" t="s">
        <v>57</v>
      </c>
      <c r="E380" s="889" t="str">
        <f>BC8</f>
        <v>-</v>
      </c>
      <c r="F380" s="887"/>
      <c r="G380" s="887"/>
      <c r="H380" s="887"/>
      <c r="I380" s="887"/>
      <c r="J380" s="887"/>
      <c r="K380" s="887"/>
      <c r="L380" s="887"/>
      <c r="M380" s="887"/>
    </row>
    <row r="381" spans="1:13" x14ac:dyDescent="0.2">
      <c r="A381" s="1973"/>
      <c r="B381" s="1976"/>
      <c r="C381" s="90" t="s">
        <v>58</v>
      </c>
      <c r="E381" s="889" t="str">
        <f>BC9</f>
        <v>-</v>
      </c>
      <c r="F381" s="887"/>
      <c r="G381" s="887"/>
      <c r="H381" s="887"/>
      <c r="I381" s="887"/>
      <c r="J381" s="887"/>
      <c r="K381" s="887"/>
      <c r="L381" s="887"/>
      <c r="M381" s="887"/>
    </row>
    <row r="382" spans="1:13" x14ac:dyDescent="0.2">
      <c r="A382" s="1973"/>
      <c r="B382" s="1976"/>
      <c r="C382" s="92" t="s">
        <v>59</v>
      </c>
      <c r="E382" s="889" t="str">
        <f>BC13</f>
        <v>-</v>
      </c>
      <c r="F382" s="887"/>
      <c r="G382" s="887"/>
      <c r="H382" s="887"/>
      <c r="I382" s="887"/>
      <c r="J382" s="887"/>
      <c r="K382" s="887"/>
      <c r="L382" s="887"/>
      <c r="M382" s="887"/>
    </row>
    <row r="383" spans="1:13" x14ac:dyDescent="0.2">
      <c r="A383" s="1973"/>
      <c r="B383" s="1977"/>
      <c r="C383" s="90" t="s">
        <v>60</v>
      </c>
      <c r="E383" s="889" t="str">
        <f>BC14</f>
        <v>-</v>
      </c>
      <c r="F383" s="887"/>
      <c r="G383" s="887"/>
      <c r="H383" s="887"/>
      <c r="I383" s="887"/>
      <c r="J383" s="887"/>
      <c r="K383" s="887"/>
      <c r="L383" s="887"/>
      <c r="M383" s="887"/>
    </row>
    <row r="384" spans="1:13" x14ac:dyDescent="0.2">
      <c r="A384" s="2008" t="s">
        <v>64</v>
      </c>
      <c r="B384" s="2005" t="s">
        <v>456</v>
      </c>
      <c r="C384" s="84" t="s">
        <v>53</v>
      </c>
      <c r="D384" s="720"/>
      <c r="E384" s="889">
        <f>BD5</f>
        <v>7.2</v>
      </c>
      <c r="F384" s="887"/>
      <c r="G384" s="887"/>
      <c r="H384" s="887"/>
      <c r="I384" s="887"/>
      <c r="J384" s="887"/>
      <c r="K384" s="887"/>
      <c r="L384" s="887"/>
      <c r="M384" s="887"/>
    </row>
    <row r="385" spans="1:13" x14ac:dyDescent="0.2">
      <c r="A385" s="2008"/>
      <c r="B385" s="2006"/>
      <c r="C385" s="86" t="s">
        <v>54</v>
      </c>
      <c r="D385" s="720"/>
      <c r="E385" s="889">
        <f>BD6</f>
        <v>1.83</v>
      </c>
      <c r="F385" s="887"/>
      <c r="G385" s="887"/>
      <c r="H385" s="887"/>
      <c r="I385" s="887"/>
      <c r="J385" s="887"/>
      <c r="K385" s="887"/>
      <c r="L385" s="887"/>
      <c r="M385" s="887"/>
    </row>
    <row r="386" spans="1:13" x14ac:dyDescent="0.2">
      <c r="A386" s="2008"/>
      <c r="B386" s="2006"/>
      <c r="C386" s="86" t="s">
        <v>56</v>
      </c>
      <c r="D386" s="720"/>
      <c r="E386" s="889">
        <f>BD7</f>
        <v>0.43</v>
      </c>
      <c r="F386" s="887"/>
      <c r="G386" s="887"/>
      <c r="H386" s="887"/>
      <c r="I386" s="887"/>
      <c r="J386" s="887"/>
      <c r="K386" s="887"/>
      <c r="L386" s="887"/>
      <c r="M386" s="887"/>
    </row>
    <row r="387" spans="1:13" x14ac:dyDescent="0.2">
      <c r="A387" s="2008"/>
      <c r="B387" s="2006"/>
      <c r="C387" s="89" t="s">
        <v>57</v>
      </c>
      <c r="D387" s="720"/>
      <c r="E387" s="889">
        <f>BD8</f>
        <v>76.5</v>
      </c>
      <c r="F387" s="887"/>
      <c r="G387" s="887"/>
      <c r="H387" s="887"/>
      <c r="I387" s="887"/>
      <c r="J387" s="887"/>
      <c r="K387" s="887"/>
      <c r="L387" s="887"/>
      <c r="M387" s="887"/>
    </row>
    <row r="388" spans="1:13" x14ac:dyDescent="0.2">
      <c r="A388" s="2008"/>
      <c r="B388" s="2006"/>
      <c r="C388" s="90" t="s">
        <v>58</v>
      </c>
      <c r="D388" s="720"/>
      <c r="E388" s="889" t="str">
        <f>BD9</f>
        <v>-</v>
      </c>
      <c r="F388" s="887"/>
      <c r="G388" s="887"/>
      <c r="H388" s="887"/>
      <c r="I388" s="887"/>
      <c r="J388" s="887"/>
      <c r="K388" s="887"/>
      <c r="L388" s="887"/>
      <c r="M388" s="887"/>
    </row>
    <row r="389" spans="1:13" x14ac:dyDescent="0.2">
      <c r="A389" s="2008"/>
      <c r="B389" s="2006"/>
      <c r="C389" s="92" t="s">
        <v>59</v>
      </c>
      <c r="D389" s="720"/>
      <c r="E389" s="889">
        <f>BD13</f>
        <v>3800</v>
      </c>
      <c r="F389" s="887"/>
      <c r="G389" s="887"/>
      <c r="H389" s="887"/>
      <c r="I389" s="887"/>
      <c r="J389" s="887"/>
      <c r="K389" s="887"/>
      <c r="L389" s="887"/>
      <c r="M389" s="887"/>
    </row>
    <row r="390" spans="1:13" x14ac:dyDescent="0.2">
      <c r="A390" s="2009"/>
      <c r="B390" s="2007"/>
      <c r="C390" s="90" t="s">
        <v>60</v>
      </c>
      <c r="D390" s="720"/>
      <c r="E390" s="889" t="str">
        <f>BD14</f>
        <v>&lt;5.0</v>
      </c>
      <c r="F390" s="887"/>
      <c r="G390" s="887"/>
      <c r="H390" s="887"/>
      <c r="I390" s="887"/>
      <c r="J390" s="887"/>
      <c r="K390" s="887"/>
      <c r="L390" s="887"/>
      <c r="M390" s="887"/>
    </row>
    <row r="391" spans="1:13" x14ac:dyDescent="0.2">
      <c r="A391" s="1972" t="s">
        <v>64</v>
      </c>
      <c r="B391" s="1969" t="s">
        <v>457</v>
      </c>
      <c r="C391" s="719" t="s">
        <v>53</v>
      </c>
      <c r="D391" s="720"/>
      <c r="E391" s="889">
        <f>BE5</f>
        <v>7.2</v>
      </c>
      <c r="F391" s="887"/>
      <c r="G391" s="887"/>
      <c r="H391" s="887"/>
      <c r="I391" s="887"/>
      <c r="J391" s="887"/>
      <c r="K391" s="887"/>
      <c r="L391" s="887"/>
      <c r="M391" s="887"/>
    </row>
    <row r="392" spans="1:13" x14ac:dyDescent="0.2">
      <c r="A392" s="1973"/>
      <c r="B392" s="1970"/>
      <c r="C392" s="721" t="s">
        <v>54</v>
      </c>
      <c r="D392" s="720"/>
      <c r="E392" s="726">
        <f>BE6</f>
        <v>1.92</v>
      </c>
      <c r="F392" s="720"/>
    </row>
    <row r="393" spans="1:13" x14ac:dyDescent="0.2">
      <c r="A393" s="1973"/>
      <c r="B393" s="1970"/>
      <c r="C393" s="721" t="s">
        <v>56</v>
      </c>
      <c r="D393" s="720"/>
      <c r="E393" s="726">
        <f>BE7</f>
        <v>0.45</v>
      </c>
      <c r="F393" s="720"/>
    </row>
    <row r="394" spans="1:13" x14ac:dyDescent="0.2">
      <c r="A394" s="1973"/>
      <c r="B394" s="1970"/>
      <c r="C394" s="722" t="s">
        <v>57</v>
      </c>
      <c r="D394" s="720"/>
      <c r="E394" s="726">
        <f>BE8</f>
        <v>76.599999999999994</v>
      </c>
      <c r="F394" s="720"/>
    </row>
    <row r="395" spans="1:13" ht="14.25" customHeight="1" x14ac:dyDescent="0.2">
      <c r="A395" s="1973"/>
      <c r="B395" s="1970"/>
      <c r="C395" s="723" t="s">
        <v>58</v>
      </c>
      <c r="D395" s="720"/>
      <c r="E395" s="726" t="str">
        <f>BE9</f>
        <v>-</v>
      </c>
      <c r="F395" s="720"/>
    </row>
    <row r="396" spans="1:13" x14ac:dyDescent="0.2">
      <c r="A396" s="1973"/>
      <c r="B396" s="1970"/>
      <c r="C396" s="724" t="s">
        <v>59</v>
      </c>
      <c r="D396" s="720"/>
      <c r="E396" s="726">
        <f>BE13</f>
        <v>4000</v>
      </c>
      <c r="F396" s="720"/>
    </row>
    <row r="397" spans="1:13" x14ac:dyDescent="0.2">
      <c r="A397" s="1974"/>
      <c r="B397" s="1971"/>
      <c r="C397" s="723" t="s">
        <v>60</v>
      </c>
      <c r="D397" s="720"/>
      <c r="E397" s="726" t="str">
        <f>BE14</f>
        <v>&lt;5.0</v>
      </c>
      <c r="F397" s="720"/>
    </row>
    <row r="398" spans="1:13" x14ac:dyDescent="0.2">
      <c r="A398" s="1972" t="s">
        <v>64</v>
      </c>
      <c r="B398" s="1969" t="s">
        <v>458</v>
      </c>
      <c r="C398" s="719" t="s">
        <v>53</v>
      </c>
      <c r="E398" s="129">
        <f>BF5</f>
        <v>7.2</v>
      </c>
    </row>
    <row r="399" spans="1:13" x14ac:dyDescent="0.2">
      <c r="A399" s="1973"/>
      <c r="B399" s="1970"/>
      <c r="C399" s="721" t="s">
        <v>54</v>
      </c>
      <c r="E399" s="886">
        <f>BF6</f>
        <v>1.88</v>
      </c>
    </row>
    <row r="400" spans="1:13" x14ac:dyDescent="0.2">
      <c r="A400" s="1973"/>
      <c r="B400" s="1970"/>
      <c r="C400" s="721" t="s">
        <v>56</v>
      </c>
      <c r="E400" s="94">
        <f>BF7</f>
        <v>0.45</v>
      </c>
    </row>
    <row r="401" spans="1:5" x14ac:dyDescent="0.2">
      <c r="A401" s="1973"/>
      <c r="B401" s="1970"/>
      <c r="C401" s="722" t="s">
        <v>57</v>
      </c>
      <c r="E401" s="886">
        <f>BF8</f>
        <v>76.099999999999994</v>
      </c>
    </row>
    <row r="402" spans="1:5" x14ac:dyDescent="0.2">
      <c r="A402" s="1973"/>
      <c r="B402" s="1970"/>
      <c r="C402" s="723" t="s">
        <v>58</v>
      </c>
      <c r="E402" s="886" t="str">
        <f>BF9</f>
        <v>-</v>
      </c>
    </row>
    <row r="403" spans="1:5" x14ac:dyDescent="0.2">
      <c r="A403" s="1973"/>
      <c r="B403" s="1970"/>
      <c r="C403" s="724" t="s">
        <v>59</v>
      </c>
      <c r="E403" s="886">
        <f>BF13</f>
        <v>3800</v>
      </c>
    </row>
    <row r="404" spans="1:5" x14ac:dyDescent="0.2">
      <c r="A404" s="1974"/>
      <c r="B404" s="1971"/>
      <c r="C404" s="723" t="s">
        <v>60</v>
      </c>
      <c r="E404" s="886" t="str">
        <f>BF14</f>
        <v>&lt;5.0</v>
      </c>
    </row>
    <row r="405" spans="1:5" x14ac:dyDescent="0.2">
      <c r="A405" s="1963" t="s">
        <v>64</v>
      </c>
      <c r="B405" s="2005" t="s">
        <v>459</v>
      </c>
      <c r="C405" s="84" t="s">
        <v>53</v>
      </c>
      <c r="D405" s="720"/>
      <c r="E405" s="129">
        <f>BG5</f>
        <v>7.1</v>
      </c>
    </row>
    <row r="406" spans="1:5" x14ac:dyDescent="0.2">
      <c r="A406" s="1964"/>
      <c r="B406" s="2006"/>
      <c r="C406" s="86" t="s">
        <v>54</v>
      </c>
      <c r="D406" s="720"/>
      <c r="E406" s="886">
        <f>BG6</f>
        <v>2.0699999999999998</v>
      </c>
    </row>
    <row r="407" spans="1:5" x14ac:dyDescent="0.2">
      <c r="A407" s="1964"/>
      <c r="B407" s="2006"/>
      <c r="C407" s="86" t="s">
        <v>56</v>
      </c>
      <c r="D407" s="720"/>
      <c r="E407" s="94">
        <f>BG7</f>
        <v>0.48</v>
      </c>
    </row>
    <row r="408" spans="1:5" x14ac:dyDescent="0.2">
      <c r="A408" s="1964"/>
      <c r="B408" s="2006"/>
      <c r="C408" s="89" t="s">
        <v>57</v>
      </c>
      <c r="D408" s="720"/>
      <c r="E408" s="886">
        <f>BG8</f>
        <v>76.8</v>
      </c>
    </row>
    <row r="409" spans="1:5" x14ac:dyDescent="0.2">
      <c r="A409" s="1964"/>
      <c r="B409" s="2006"/>
      <c r="C409" s="90" t="s">
        <v>58</v>
      </c>
      <c r="D409" s="720"/>
      <c r="E409" s="886" t="str">
        <f>BG9</f>
        <v>-</v>
      </c>
    </row>
    <row r="410" spans="1:5" x14ac:dyDescent="0.2">
      <c r="A410" s="1964"/>
      <c r="B410" s="2006"/>
      <c r="C410" s="92" t="s">
        <v>59</v>
      </c>
      <c r="D410" s="720"/>
      <c r="E410" s="886">
        <f>BG13</f>
        <v>4000</v>
      </c>
    </row>
    <row r="411" spans="1:5" x14ac:dyDescent="0.2">
      <c r="A411" s="1965"/>
      <c r="B411" s="2007"/>
      <c r="C411" s="90" t="s">
        <v>60</v>
      </c>
      <c r="D411" s="720"/>
      <c r="E411" s="886" t="str">
        <f>BG14</f>
        <v>&lt;5.0</v>
      </c>
    </row>
    <row r="412" spans="1:5" x14ac:dyDescent="0.2">
      <c r="A412" s="1963" t="s">
        <v>64</v>
      </c>
      <c r="B412" s="1981" t="s">
        <v>552</v>
      </c>
      <c r="C412" s="84" t="s">
        <v>53</v>
      </c>
      <c r="D412" s="720"/>
      <c r="E412" s="129">
        <f>BH5</f>
        <v>6.9</v>
      </c>
    </row>
    <row r="413" spans="1:5" x14ac:dyDescent="0.2">
      <c r="A413" s="1964"/>
      <c r="B413" s="1982"/>
      <c r="C413" s="86" t="s">
        <v>54</v>
      </c>
      <c r="D413" s="720"/>
      <c r="E413" s="886">
        <f>BH6</f>
        <v>2.09</v>
      </c>
    </row>
    <row r="414" spans="1:5" x14ac:dyDescent="0.2">
      <c r="A414" s="1964"/>
      <c r="B414" s="1982"/>
      <c r="C414" s="86" t="s">
        <v>56</v>
      </c>
      <c r="D414" s="720"/>
      <c r="E414" s="94">
        <f>BH7</f>
        <v>0.56000000000000005</v>
      </c>
    </row>
    <row r="415" spans="1:5" x14ac:dyDescent="0.2">
      <c r="A415" s="1964"/>
      <c r="B415" s="1982"/>
      <c r="C415" s="89" t="s">
        <v>57</v>
      </c>
      <c r="D415" s="720"/>
      <c r="E415" s="886">
        <f>BH8</f>
        <v>73.2</v>
      </c>
    </row>
    <row r="416" spans="1:5" x14ac:dyDescent="0.2">
      <c r="A416" s="1964"/>
      <c r="B416" s="1982"/>
      <c r="C416" s="90" t="s">
        <v>58</v>
      </c>
      <c r="D416" s="720"/>
      <c r="E416" s="886" t="str">
        <f>BH9</f>
        <v>-</v>
      </c>
    </row>
    <row r="417" spans="1:6" x14ac:dyDescent="0.2">
      <c r="A417" s="1964"/>
      <c r="B417" s="1982"/>
      <c r="C417" s="92" t="s">
        <v>59</v>
      </c>
      <c r="D417" s="720"/>
      <c r="E417" s="886">
        <f>BH13</f>
        <v>3000</v>
      </c>
    </row>
    <row r="418" spans="1:6" x14ac:dyDescent="0.2">
      <c r="A418" s="1964"/>
      <c r="B418" s="1983"/>
      <c r="C418" s="90" t="s">
        <v>60</v>
      </c>
      <c r="D418" s="720"/>
      <c r="E418" s="886" t="str">
        <f>BH14</f>
        <v>-</v>
      </c>
    </row>
    <row r="419" spans="1:6" x14ac:dyDescent="0.2">
      <c r="A419" s="1987" t="s">
        <v>64</v>
      </c>
      <c r="B419" s="1988" t="s">
        <v>460</v>
      </c>
      <c r="C419" s="727" t="s">
        <v>53</v>
      </c>
      <c r="D419" s="720"/>
      <c r="E419" s="720" t="str">
        <f t="shared" ref="E419:E425" si="24">BI5</f>
        <v>-</v>
      </c>
      <c r="F419" s="720"/>
    </row>
    <row r="420" spans="1:6" x14ac:dyDescent="0.2">
      <c r="A420" s="1987"/>
      <c r="B420" s="1989"/>
      <c r="C420" s="728" t="s">
        <v>54</v>
      </c>
      <c r="D420" s="720"/>
      <c r="E420" s="720">
        <f t="shared" si="24"/>
        <v>19.2</v>
      </c>
      <c r="F420" s="720"/>
    </row>
    <row r="421" spans="1:6" x14ac:dyDescent="0.2">
      <c r="A421" s="1987"/>
      <c r="B421" s="1989"/>
      <c r="C421" s="728" t="s">
        <v>56</v>
      </c>
      <c r="D421" s="720"/>
      <c r="E421" s="725">
        <f t="shared" si="24"/>
        <v>4.58</v>
      </c>
      <c r="F421" s="720"/>
    </row>
    <row r="422" spans="1:6" x14ac:dyDescent="0.2">
      <c r="A422" s="1987"/>
      <c r="B422" s="1989"/>
      <c r="C422" s="729" t="s">
        <v>57</v>
      </c>
      <c r="D422" s="720"/>
      <c r="E422" s="720">
        <f t="shared" si="24"/>
        <v>76.099999999999994</v>
      </c>
      <c r="F422" s="720"/>
    </row>
    <row r="423" spans="1:6" x14ac:dyDescent="0.2">
      <c r="A423" s="1987"/>
      <c r="B423" s="1989"/>
      <c r="C423" s="90" t="s">
        <v>58</v>
      </c>
      <c r="D423" s="720"/>
      <c r="E423" s="720" t="str">
        <f t="shared" si="24"/>
        <v>-</v>
      </c>
      <c r="F423" s="720"/>
    </row>
    <row r="424" spans="1:6" x14ac:dyDescent="0.2">
      <c r="A424" s="1987"/>
      <c r="B424" s="1989"/>
      <c r="C424" s="92" t="s">
        <v>429</v>
      </c>
      <c r="D424" s="720"/>
      <c r="E424" s="720">
        <f t="shared" si="24"/>
        <v>1200</v>
      </c>
      <c r="F424" s="720"/>
    </row>
    <row r="425" spans="1:6" x14ac:dyDescent="0.2">
      <c r="A425" s="1987"/>
      <c r="B425" s="1990"/>
      <c r="C425" s="90" t="s">
        <v>430</v>
      </c>
      <c r="D425" s="720"/>
      <c r="E425" s="720">
        <f t="shared" si="24"/>
        <v>140</v>
      </c>
      <c r="F425" s="720"/>
    </row>
    <row r="426" spans="1:6" x14ac:dyDescent="0.2">
      <c r="A426" s="1987" t="s">
        <v>64</v>
      </c>
      <c r="B426" s="1988" t="s">
        <v>461</v>
      </c>
      <c r="C426" s="727" t="s">
        <v>53</v>
      </c>
      <c r="D426" s="720"/>
      <c r="E426" s="720" t="str">
        <f t="shared" ref="E426:E432" si="25">BJ5</f>
        <v>-</v>
      </c>
      <c r="F426" s="720"/>
    </row>
    <row r="427" spans="1:6" x14ac:dyDescent="0.2">
      <c r="A427" s="1987"/>
      <c r="B427" s="1989"/>
      <c r="C427" s="728" t="s">
        <v>54</v>
      </c>
      <c r="D427" s="720"/>
      <c r="E427" s="720">
        <f t="shared" si="25"/>
        <v>19.3</v>
      </c>
      <c r="F427" s="720"/>
    </row>
    <row r="428" spans="1:6" x14ac:dyDescent="0.2">
      <c r="A428" s="1987"/>
      <c r="B428" s="1989"/>
      <c r="C428" s="728" t="s">
        <v>56</v>
      </c>
      <c r="D428" s="720"/>
      <c r="E428" s="725">
        <f t="shared" si="25"/>
        <v>4.6900000000000004</v>
      </c>
      <c r="F428" s="720"/>
    </row>
    <row r="429" spans="1:6" x14ac:dyDescent="0.2">
      <c r="A429" s="1987"/>
      <c r="B429" s="1989"/>
      <c r="C429" s="729" t="s">
        <v>57</v>
      </c>
      <c r="D429" s="720"/>
      <c r="E429" s="720">
        <f t="shared" si="25"/>
        <v>75.7</v>
      </c>
      <c r="F429" s="720"/>
    </row>
    <row r="430" spans="1:6" x14ac:dyDescent="0.2">
      <c r="A430" s="1987"/>
      <c r="B430" s="1989"/>
      <c r="C430" s="90" t="s">
        <v>58</v>
      </c>
      <c r="D430" s="720"/>
      <c r="E430" s="720" t="str">
        <f t="shared" si="25"/>
        <v>-</v>
      </c>
      <c r="F430" s="720"/>
    </row>
    <row r="431" spans="1:6" x14ac:dyDescent="0.2">
      <c r="A431" s="1987"/>
      <c r="B431" s="1989"/>
      <c r="C431" s="92" t="s">
        <v>429</v>
      </c>
      <c r="D431" s="720"/>
      <c r="E431" s="720">
        <f t="shared" si="25"/>
        <v>1100</v>
      </c>
      <c r="F431" s="720"/>
    </row>
    <row r="432" spans="1:6" x14ac:dyDescent="0.2">
      <c r="A432" s="1987"/>
      <c r="B432" s="1990"/>
      <c r="C432" s="90" t="s">
        <v>430</v>
      </c>
      <c r="D432" s="720"/>
      <c r="E432" s="720">
        <f t="shared" si="25"/>
        <v>140</v>
      </c>
      <c r="F432" s="720"/>
    </row>
    <row r="433" spans="1:6" x14ac:dyDescent="0.2">
      <c r="A433" s="1987" t="s">
        <v>64</v>
      </c>
      <c r="B433" s="1988" t="s">
        <v>462</v>
      </c>
      <c r="C433" s="727" t="s">
        <v>53</v>
      </c>
      <c r="D433" s="720"/>
      <c r="E433" s="726" t="str">
        <f t="shared" ref="E433:E439" si="26">BK5</f>
        <v>-</v>
      </c>
      <c r="F433" s="720"/>
    </row>
    <row r="434" spans="1:6" x14ac:dyDescent="0.2">
      <c r="A434" s="1987"/>
      <c r="B434" s="1989"/>
      <c r="C434" s="728" t="s">
        <v>54</v>
      </c>
      <c r="D434" s="720"/>
      <c r="E434" s="720" t="str">
        <f t="shared" si="26"/>
        <v>-</v>
      </c>
      <c r="F434" s="720"/>
    </row>
    <row r="435" spans="1:6" x14ac:dyDescent="0.2">
      <c r="A435" s="1987"/>
      <c r="B435" s="1989"/>
      <c r="C435" s="728" t="s">
        <v>56</v>
      </c>
      <c r="D435" s="720"/>
      <c r="E435" s="725" t="str">
        <f t="shared" si="26"/>
        <v>-</v>
      </c>
      <c r="F435" s="720"/>
    </row>
    <row r="436" spans="1:6" x14ac:dyDescent="0.2">
      <c r="A436" s="1987"/>
      <c r="B436" s="1989"/>
      <c r="C436" s="729" t="s">
        <v>57</v>
      </c>
      <c r="D436" s="720"/>
      <c r="E436" s="720" t="str">
        <f t="shared" si="26"/>
        <v>-</v>
      </c>
      <c r="F436" s="720"/>
    </row>
    <row r="437" spans="1:6" x14ac:dyDescent="0.2">
      <c r="A437" s="1987"/>
      <c r="B437" s="1989"/>
      <c r="C437" s="90" t="s">
        <v>58</v>
      </c>
      <c r="D437" s="720"/>
      <c r="E437" s="720" t="str">
        <f t="shared" si="26"/>
        <v>-</v>
      </c>
      <c r="F437" s="720"/>
    </row>
    <row r="438" spans="1:6" x14ac:dyDescent="0.2">
      <c r="A438" s="1987"/>
      <c r="B438" s="1989"/>
      <c r="C438" s="92" t="s">
        <v>429</v>
      </c>
      <c r="D438" s="720"/>
      <c r="E438" s="720" t="str">
        <f t="shared" si="26"/>
        <v>-</v>
      </c>
      <c r="F438" s="720"/>
    </row>
    <row r="439" spans="1:6" x14ac:dyDescent="0.2">
      <c r="A439" s="1987"/>
      <c r="B439" s="1990"/>
      <c r="C439" s="90" t="s">
        <v>430</v>
      </c>
      <c r="D439" s="720"/>
      <c r="E439" s="720" t="str">
        <f t="shared" si="26"/>
        <v>-</v>
      </c>
      <c r="F439" s="720"/>
    </row>
    <row r="440" spans="1:6" x14ac:dyDescent="0.2">
      <c r="A440" s="1987" t="s">
        <v>64</v>
      </c>
      <c r="B440" s="1988" t="s">
        <v>463</v>
      </c>
      <c r="C440" s="727" t="s">
        <v>53</v>
      </c>
      <c r="E440" s="129" t="str">
        <f t="shared" ref="E440:E446" si="27">BL5</f>
        <v>-</v>
      </c>
      <c r="F440" s="720"/>
    </row>
    <row r="441" spans="1:6" x14ac:dyDescent="0.2">
      <c r="A441" s="1987"/>
      <c r="B441" s="1989"/>
      <c r="C441" s="728" t="s">
        <v>54</v>
      </c>
      <c r="E441" s="129" t="str">
        <f t="shared" si="27"/>
        <v>-</v>
      </c>
      <c r="F441" s="720"/>
    </row>
    <row r="442" spans="1:6" x14ac:dyDescent="0.2">
      <c r="A442" s="1987"/>
      <c r="B442" s="1989"/>
      <c r="C442" s="728" t="s">
        <v>56</v>
      </c>
      <c r="E442" s="129" t="str">
        <f t="shared" si="27"/>
        <v>-</v>
      </c>
      <c r="F442" s="720"/>
    </row>
    <row r="443" spans="1:6" ht="14.25" customHeight="1" x14ac:dyDescent="0.2">
      <c r="A443" s="1987"/>
      <c r="B443" s="1989"/>
      <c r="C443" s="729" t="s">
        <v>57</v>
      </c>
      <c r="E443" s="129" t="str">
        <f t="shared" si="27"/>
        <v>-</v>
      </c>
      <c r="F443" s="720"/>
    </row>
    <row r="444" spans="1:6" x14ac:dyDescent="0.2">
      <c r="A444" s="1987"/>
      <c r="B444" s="1989"/>
      <c r="C444" s="90" t="s">
        <v>58</v>
      </c>
      <c r="E444" s="129" t="str">
        <f t="shared" si="27"/>
        <v>-</v>
      </c>
      <c r="F444" s="720"/>
    </row>
    <row r="445" spans="1:6" x14ac:dyDescent="0.2">
      <c r="A445" s="1987"/>
      <c r="B445" s="1989"/>
      <c r="C445" s="92" t="s">
        <v>429</v>
      </c>
      <c r="E445" s="129" t="str">
        <f t="shared" si="27"/>
        <v>-</v>
      </c>
      <c r="F445" s="720"/>
    </row>
    <row r="446" spans="1:6" ht="13.5" thickBot="1" x14ac:dyDescent="0.25">
      <c r="A446" s="1987"/>
      <c r="B446" s="1991"/>
      <c r="C446" s="90" t="s">
        <v>430</v>
      </c>
      <c r="E446" s="129" t="str">
        <f t="shared" si="27"/>
        <v>-</v>
      </c>
      <c r="F446" s="720"/>
    </row>
    <row r="447" spans="1:6" x14ac:dyDescent="0.2">
      <c r="A447" s="1978" t="s">
        <v>64</v>
      </c>
      <c r="B447" s="1993" t="s">
        <v>464</v>
      </c>
      <c r="C447" s="84" t="s">
        <v>53</v>
      </c>
      <c r="E447" s="886" t="str">
        <f>BM5</f>
        <v>-</v>
      </c>
    </row>
    <row r="448" spans="1:6" x14ac:dyDescent="0.2">
      <c r="A448" s="1978"/>
      <c r="B448" s="1980"/>
      <c r="C448" s="86" t="s">
        <v>54</v>
      </c>
      <c r="E448" s="886">
        <f>BM6</f>
        <v>26.3</v>
      </c>
    </row>
    <row r="449" spans="1:5" x14ac:dyDescent="0.2">
      <c r="A449" s="1978"/>
      <c r="B449" s="1980"/>
      <c r="C449" s="86" t="s">
        <v>56</v>
      </c>
      <c r="E449" s="886">
        <f>BM7</f>
        <v>7.13</v>
      </c>
    </row>
    <row r="450" spans="1:5" x14ac:dyDescent="0.2">
      <c r="A450" s="1978"/>
      <c r="B450" s="1980"/>
      <c r="C450" s="89" t="s">
        <v>57</v>
      </c>
      <c r="E450" s="886">
        <f>BM8</f>
        <v>72.900000000000006</v>
      </c>
    </row>
    <row r="451" spans="1:5" x14ac:dyDescent="0.2">
      <c r="A451" s="1978"/>
      <c r="B451" s="1980"/>
      <c r="C451" s="90" t="s">
        <v>58</v>
      </c>
      <c r="E451" s="886" t="str">
        <f>BM9</f>
        <v>-</v>
      </c>
    </row>
    <row r="452" spans="1:5" x14ac:dyDescent="0.2">
      <c r="A452" s="1978"/>
      <c r="B452" s="1980"/>
      <c r="C452" s="92" t="s">
        <v>429</v>
      </c>
      <c r="E452" s="886" t="str">
        <f>BM13</f>
        <v>-</v>
      </c>
    </row>
    <row r="453" spans="1:5" ht="13.5" thickBot="1" x14ac:dyDescent="0.25">
      <c r="A453" s="1992"/>
      <c r="B453" s="1994"/>
      <c r="C453" s="90" t="s">
        <v>430</v>
      </c>
      <c r="E453" s="886" t="str">
        <f>BM14</f>
        <v>-</v>
      </c>
    </row>
    <row r="454" spans="1:5" x14ac:dyDescent="0.2">
      <c r="A454" s="1985" t="s">
        <v>65</v>
      </c>
      <c r="B454" s="1986" t="s">
        <v>465</v>
      </c>
      <c r="C454" s="116" t="s">
        <v>53</v>
      </c>
      <c r="E454" s="129" t="str">
        <f>BN5</f>
        <v>-</v>
      </c>
    </row>
    <row r="455" spans="1:5" x14ac:dyDescent="0.2">
      <c r="A455" s="1978"/>
      <c r="B455" s="1984"/>
      <c r="C455" s="86" t="s">
        <v>54</v>
      </c>
      <c r="E455" s="886">
        <f>BN6</f>
        <v>2.0499999999999998</v>
      </c>
    </row>
    <row r="456" spans="1:5" x14ac:dyDescent="0.2">
      <c r="A456" s="1978"/>
      <c r="B456" s="1984"/>
      <c r="C456" s="86" t="s">
        <v>56</v>
      </c>
      <c r="E456" s="886">
        <f>BN7</f>
        <v>0.25</v>
      </c>
    </row>
    <row r="457" spans="1:5" x14ac:dyDescent="0.2">
      <c r="A457" s="1978"/>
      <c r="B457" s="1984"/>
      <c r="C457" s="89" t="s">
        <v>57</v>
      </c>
      <c r="E457" s="886">
        <f>BN8</f>
        <v>87.8</v>
      </c>
    </row>
    <row r="458" spans="1:5" x14ac:dyDescent="0.2">
      <c r="A458" s="1978"/>
      <c r="B458" s="1984"/>
      <c r="C458" s="90" t="s">
        <v>58</v>
      </c>
      <c r="E458" s="886" t="str">
        <f>BN9</f>
        <v>-</v>
      </c>
    </row>
    <row r="459" spans="1:5" x14ac:dyDescent="0.2">
      <c r="A459" s="1978"/>
      <c r="B459" s="1984"/>
      <c r="C459" s="92" t="s">
        <v>59</v>
      </c>
      <c r="E459" s="886" t="str">
        <f>BN13</f>
        <v>-</v>
      </c>
    </row>
    <row r="460" spans="1:5" x14ac:dyDescent="0.2">
      <c r="A460" s="1978"/>
      <c r="B460" s="1984"/>
      <c r="C460" s="90" t="s">
        <v>60</v>
      </c>
      <c r="E460" s="886" t="str">
        <f>BN14</f>
        <v>-</v>
      </c>
    </row>
    <row r="461" spans="1:5" x14ac:dyDescent="0.2">
      <c r="A461" s="1978" t="s">
        <v>65</v>
      </c>
      <c r="B461" s="1984" t="s">
        <v>466</v>
      </c>
      <c r="C461" s="84" t="s">
        <v>53</v>
      </c>
      <c r="E461" s="886" t="str">
        <f>BO5</f>
        <v>-</v>
      </c>
    </row>
    <row r="462" spans="1:5" x14ac:dyDescent="0.2">
      <c r="A462" s="1978"/>
      <c r="B462" s="1984"/>
      <c r="C462" s="86" t="s">
        <v>54</v>
      </c>
      <c r="E462" s="886" t="str">
        <f>BO6</f>
        <v>-</v>
      </c>
    </row>
    <row r="463" spans="1:5" x14ac:dyDescent="0.2">
      <c r="A463" s="1978"/>
      <c r="B463" s="1984"/>
      <c r="C463" s="86" t="s">
        <v>56</v>
      </c>
      <c r="E463" s="94" t="str">
        <f>BO7</f>
        <v>-</v>
      </c>
    </row>
    <row r="464" spans="1:5" x14ac:dyDescent="0.2">
      <c r="A464" s="1978"/>
      <c r="B464" s="1984"/>
      <c r="C464" s="89" t="s">
        <v>57</v>
      </c>
      <c r="E464" s="886" t="str">
        <f>BO8</f>
        <v>-</v>
      </c>
    </row>
    <row r="465" spans="1:5" x14ac:dyDescent="0.2">
      <c r="A465" s="1978"/>
      <c r="B465" s="1984"/>
      <c r="C465" s="90" t="s">
        <v>58</v>
      </c>
      <c r="E465" s="886" t="str">
        <f>BO9</f>
        <v>-</v>
      </c>
    </row>
    <row r="466" spans="1:5" x14ac:dyDescent="0.2">
      <c r="A466" s="1978"/>
      <c r="B466" s="1984"/>
      <c r="C466" s="92" t="s">
        <v>59</v>
      </c>
      <c r="E466" s="886" t="str">
        <f>BO13</f>
        <v>-</v>
      </c>
    </row>
    <row r="467" spans="1:5" x14ac:dyDescent="0.2">
      <c r="A467" s="1978"/>
      <c r="B467" s="1984"/>
      <c r="C467" s="90" t="s">
        <v>60</v>
      </c>
      <c r="E467" s="886" t="str">
        <f>BO14</f>
        <v>-</v>
      </c>
    </row>
    <row r="468" spans="1:5" x14ac:dyDescent="0.2">
      <c r="A468" s="1978" t="s">
        <v>65</v>
      </c>
      <c r="B468" s="1984" t="s">
        <v>467</v>
      </c>
      <c r="C468" s="84" t="s">
        <v>53</v>
      </c>
      <c r="E468" s="886" t="str">
        <f>BP5</f>
        <v>-</v>
      </c>
    </row>
    <row r="469" spans="1:5" x14ac:dyDescent="0.2">
      <c r="A469" s="1978"/>
      <c r="B469" s="1984"/>
      <c r="C469" s="86" t="s">
        <v>54</v>
      </c>
      <c r="E469" s="886" t="str">
        <f>BP6</f>
        <v>-</v>
      </c>
    </row>
    <row r="470" spans="1:5" x14ac:dyDescent="0.2">
      <c r="A470" s="1978"/>
      <c r="B470" s="1984"/>
      <c r="C470" s="86" t="s">
        <v>56</v>
      </c>
      <c r="E470" s="886" t="str">
        <f>BP7</f>
        <v>-</v>
      </c>
    </row>
    <row r="471" spans="1:5" x14ac:dyDescent="0.2">
      <c r="A471" s="1978"/>
      <c r="B471" s="1984"/>
      <c r="C471" s="89" t="s">
        <v>57</v>
      </c>
      <c r="E471" s="886" t="str">
        <f>BP8</f>
        <v>-</v>
      </c>
    </row>
    <row r="472" spans="1:5" x14ac:dyDescent="0.2">
      <c r="A472" s="1978"/>
      <c r="B472" s="1984"/>
      <c r="C472" s="90" t="s">
        <v>58</v>
      </c>
      <c r="E472" s="886" t="str">
        <f>BP9</f>
        <v>-</v>
      </c>
    </row>
    <row r="473" spans="1:5" x14ac:dyDescent="0.2">
      <c r="A473" s="1978"/>
      <c r="B473" s="1984"/>
      <c r="C473" s="92" t="s">
        <v>59</v>
      </c>
      <c r="E473" s="886" t="str">
        <f>BP13</f>
        <v>-</v>
      </c>
    </row>
    <row r="474" spans="1:5" x14ac:dyDescent="0.2">
      <c r="A474" s="1978"/>
      <c r="B474" s="1984"/>
      <c r="C474" s="90" t="s">
        <v>60</v>
      </c>
      <c r="E474" s="886" t="str">
        <f>BP14</f>
        <v>-</v>
      </c>
    </row>
    <row r="475" spans="1:5" x14ac:dyDescent="0.2">
      <c r="A475" s="1978" t="s">
        <v>65</v>
      </c>
      <c r="B475" s="1984" t="s">
        <v>468</v>
      </c>
      <c r="C475" s="84" t="s">
        <v>53</v>
      </c>
      <c r="E475" s="886" t="str">
        <f>BQ5</f>
        <v>-</v>
      </c>
    </row>
    <row r="476" spans="1:5" x14ac:dyDescent="0.2">
      <c r="A476" s="1978"/>
      <c r="B476" s="1984"/>
      <c r="C476" s="86" t="s">
        <v>54</v>
      </c>
      <c r="E476" s="886" t="str">
        <f>BQ6</f>
        <v>-</v>
      </c>
    </row>
    <row r="477" spans="1:5" x14ac:dyDescent="0.2">
      <c r="A477" s="1978"/>
      <c r="B477" s="1984"/>
      <c r="C477" s="86" t="s">
        <v>56</v>
      </c>
      <c r="E477" s="886" t="str">
        <f>BQ7</f>
        <v>-</v>
      </c>
    </row>
    <row r="478" spans="1:5" x14ac:dyDescent="0.2">
      <c r="A478" s="1978"/>
      <c r="B478" s="1984"/>
      <c r="C478" s="89" t="s">
        <v>57</v>
      </c>
      <c r="E478" s="886" t="str">
        <f>BQ8</f>
        <v>-</v>
      </c>
    </row>
    <row r="479" spans="1:5" x14ac:dyDescent="0.2">
      <c r="A479" s="1978"/>
      <c r="B479" s="1984"/>
      <c r="C479" s="90" t="s">
        <v>58</v>
      </c>
      <c r="E479" s="886" t="str">
        <f>BQ9</f>
        <v>-</v>
      </c>
    </row>
    <row r="480" spans="1:5" x14ac:dyDescent="0.2">
      <c r="A480" s="1978"/>
      <c r="B480" s="1984"/>
      <c r="C480" s="92" t="s">
        <v>59</v>
      </c>
      <c r="E480" s="886" t="str">
        <f>BQ13</f>
        <v>-</v>
      </c>
    </row>
    <row r="481" spans="1:5" x14ac:dyDescent="0.2">
      <c r="A481" s="1978"/>
      <c r="B481" s="1984"/>
      <c r="C481" s="90" t="s">
        <v>60</v>
      </c>
      <c r="E481" s="886" t="str">
        <f>BQ14</f>
        <v>-</v>
      </c>
    </row>
    <row r="482" spans="1:5" x14ac:dyDescent="0.2">
      <c r="A482" s="1978" t="s">
        <v>65</v>
      </c>
      <c r="B482" s="1980" t="s">
        <v>469</v>
      </c>
      <c r="C482" s="84" t="s">
        <v>53</v>
      </c>
      <c r="E482" s="886" t="str">
        <f>BR5</f>
        <v>-</v>
      </c>
    </row>
    <row r="483" spans="1:5" x14ac:dyDescent="0.2">
      <c r="A483" s="1978"/>
      <c r="B483" s="1980"/>
      <c r="C483" s="86" t="s">
        <v>54</v>
      </c>
      <c r="E483" s="886" t="str">
        <f>BR6</f>
        <v>-</v>
      </c>
    </row>
    <row r="484" spans="1:5" x14ac:dyDescent="0.2">
      <c r="A484" s="1978"/>
      <c r="B484" s="1980"/>
      <c r="C484" s="86" t="s">
        <v>56</v>
      </c>
      <c r="E484" s="886" t="str">
        <f>BR7</f>
        <v>-</v>
      </c>
    </row>
    <row r="485" spans="1:5" x14ac:dyDescent="0.2">
      <c r="A485" s="1978"/>
      <c r="B485" s="1980"/>
      <c r="C485" s="89" t="s">
        <v>57</v>
      </c>
      <c r="E485" s="886" t="str">
        <f>BR8</f>
        <v>-</v>
      </c>
    </row>
    <row r="486" spans="1:5" x14ac:dyDescent="0.2">
      <c r="A486" s="1978"/>
      <c r="B486" s="1980"/>
      <c r="C486" s="90" t="s">
        <v>58</v>
      </c>
      <c r="E486" s="886" t="str">
        <f>BR9</f>
        <v>-</v>
      </c>
    </row>
    <row r="487" spans="1:5" x14ac:dyDescent="0.2">
      <c r="A487" s="1978"/>
      <c r="B487" s="1980"/>
      <c r="C487" s="92" t="s">
        <v>59</v>
      </c>
      <c r="E487" s="886" t="str">
        <f>BR13</f>
        <v>-</v>
      </c>
    </row>
    <row r="488" spans="1:5" x14ac:dyDescent="0.2">
      <c r="A488" s="1978"/>
      <c r="B488" s="1980"/>
      <c r="C488" s="90" t="s">
        <v>60</v>
      </c>
      <c r="E488" s="886" t="str">
        <f>BR14</f>
        <v>-</v>
      </c>
    </row>
    <row r="489" spans="1:5" x14ac:dyDescent="0.2">
      <c r="A489" s="1978" t="s">
        <v>65</v>
      </c>
      <c r="B489" s="1979" t="s">
        <v>628</v>
      </c>
      <c r="C489" s="757" t="s">
        <v>53</v>
      </c>
      <c r="E489" s="886" t="str">
        <f t="shared" ref="E489:E493" si="28">BS5</f>
        <v>-</v>
      </c>
    </row>
    <row r="490" spans="1:5" x14ac:dyDescent="0.2">
      <c r="A490" s="1978"/>
      <c r="B490" s="1980"/>
      <c r="C490" s="757" t="s">
        <v>54</v>
      </c>
      <c r="E490" s="886">
        <f t="shared" si="28"/>
        <v>3.91</v>
      </c>
    </row>
    <row r="491" spans="1:5" x14ac:dyDescent="0.2">
      <c r="A491" s="1978"/>
      <c r="B491" s="1980"/>
      <c r="C491" s="757" t="s">
        <v>56</v>
      </c>
      <c r="E491" s="886">
        <f t="shared" si="28"/>
        <v>0.48</v>
      </c>
    </row>
    <row r="492" spans="1:5" x14ac:dyDescent="0.2">
      <c r="A492" s="1978"/>
      <c r="B492" s="1980"/>
      <c r="C492" s="757" t="s">
        <v>57</v>
      </c>
      <c r="E492" s="886">
        <f t="shared" si="28"/>
        <v>87.7</v>
      </c>
    </row>
    <row r="493" spans="1:5" x14ac:dyDescent="0.2">
      <c r="A493" s="1978"/>
      <c r="B493" s="1980"/>
      <c r="C493" s="757" t="s">
        <v>58</v>
      </c>
      <c r="E493" s="886">
        <f t="shared" si="28"/>
        <v>430</v>
      </c>
    </row>
    <row r="494" spans="1:5" x14ac:dyDescent="0.2">
      <c r="A494" s="1978"/>
      <c r="B494" s="1980"/>
      <c r="C494" s="757" t="s">
        <v>59</v>
      </c>
      <c r="E494" s="886" t="str">
        <f t="shared" ref="E494:E495" si="29">BS13</f>
        <v>-</v>
      </c>
    </row>
    <row r="495" spans="1:5" x14ac:dyDescent="0.2">
      <c r="A495" s="1978"/>
      <c r="B495" s="1980"/>
      <c r="C495" s="757" t="s">
        <v>60</v>
      </c>
      <c r="E495" s="886" t="str">
        <f t="shared" si="29"/>
        <v>-</v>
      </c>
    </row>
    <row r="496" spans="1:5" x14ac:dyDescent="0.2">
      <c r="A496" s="1978" t="s">
        <v>65</v>
      </c>
      <c r="B496" s="1984" t="s">
        <v>447</v>
      </c>
      <c r="C496" s="84" t="s">
        <v>53</v>
      </c>
      <c r="E496" s="886">
        <f>BT5</f>
        <v>7.2</v>
      </c>
    </row>
    <row r="497" spans="1:5" x14ac:dyDescent="0.2">
      <c r="A497" s="1978"/>
      <c r="B497" s="1984"/>
      <c r="C497" s="86" t="s">
        <v>54</v>
      </c>
      <c r="E497" s="886">
        <f>BT6</f>
        <v>2</v>
      </c>
    </row>
    <row r="498" spans="1:5" ht="14.25" customHeight="1" x14ac:dyDescent="0.2">
      <c r="A498" s="1978"/>
      <c r="B498" s="1984"/>
      <c r="C498" s="86" t="s">
        <v>56</v>
      </c>
      <c r="E498" s="886">
        <f>BT7</f>
        <v>0.5</v>
      </c>
    </row>
    <row r="499" spans="1:5" x14ac:dyDescent="0.2">
      <c r="A499" s="1978"/>
      <c r="B499" s="1984"/>
      <c r="C499" s="89" t="s">
        <v>57</v>
      </c>
      <c r="E499" s="129">
        <f>BT8</f>
        <v>75</v>
      </c>
    </row>
    <row r="500" spans="1:5" x14ac:dyDescent="0.2">
      <c r="A500" s="1978"/>
      <c r="B500" s="1984"/>
      <c r="C500" s="90" t="s">
        <v>58</v>
      </c>
      <c r="E500" s="886" t="str">
        <f>BT9</f>
        <v>-</v>
      </c>
    </row>
    <row r="501" spans="1:5" x14ac:dyDescent="0.2">
      <c r="A501" s="1978"/>
      <c r="B501" s="1984"/>
      <c r="C501" s="92" t="s">
        <v>59</v>
      </c>
      <c r="E501" s="886">
        <f>BT13</f>
        <v>3800</v>
      </c>
    </row>
    <row r="502" spans="1:5" x14ac:dyDescent="0.2">
      <c r="A502" s="1978"/>
      <c r="B502" s="1984"/>
      <c r="C502" s="90" t="s">
        <v>60</v>
      </c>
      <c r="E502" s="886" t="str">
        <f>BT14</f>
        <v>&lt;5.0</v>
      </c>
    </row>
    <row r="503" spans="1:5" x14ac:dyDescent="0.2">
      <c r="A503" s="1978" t="s">
        <v>65</v>
      </c>
      <c r="B503" s="1984" t="s">
        <v>448</v>
      </c>
      <c r="C503" s="84" t="s">
        <v>53</v>
      </c>
      <c r="E503" s="886">
        <f>BU5</f>
        <v>7.3</v>
      </c>
    </row>
    <row r="504" spans="1:5" x14ac:dyDescent="0.2">
      <c r="A504" s="1978"/>
      <c r="B504" s="1984"/>
      <c r="C504" s="86" t="s">
        <v>54</v>
      </c>
      <c r="E504" s="886">
        <f>BU6</f>
        <v>1.76</v>
      </c>
    </row>
    <row r="505" spans="1:5" x14ac:dyDescent="0.2">
      <c r="A505" s="1978"/>
      <c r="B505" s="1984"/>
      <c r="C505" s="86" t="s">
        <v>56</v>
      </c>
      <c r="E505" s="886">
        <f>BU7</f>
        <v>0.47</v>
      </c>
    </row>
    <row r="506" spans="1:5" x14ac:dyDescent="0.2">
      <c r="A506" s="1978"/>
      <c r="B506" s="1984"/>
      <c r="C506" s="89" t="s">
        <v>57</v>
      </c>
      <c r="E506" s="886">
        <f>BU8</f>
        <v>73.3</v>
      </c>
    </row>
    <row r="507" spans="1:5" x14ac:dyDescent="0.2">
      <c r="A507" s="1978"/>
      <c r="B507" s="1984"/>
      <c r="C507" s="90" t="s">
        <v>58</v>
      </c>
      <c r="E507" s="886" t="str">
        <f>BU9</f>
        <v>-</v>
      </c>
    </row>
    <row r="508" spans="1:5" x14ac:dyDescent="0.2">
      <c r="A508" s="1978"/>
      <c r="B508" s="1984"/>
      <c r="C508" s="92" t="s">
        <v>59</v>
      </c>
      <c r="E508" s="886">
        <f>BU13</f>
        <v>4200</v>
      </c>
    </row>
    <row r="509" spans="1:5" x14ac:dyDescent="0.2">
      <c r="A509" s="1978"/>
      <c r="B509" s="1984"/>
      <c r="C509" s="90" t="s">
        <v>60</v>
      </c>
      <c r="E509" s="886" t="str">
        <f>BU14</f>
        <v>&lt;5.0</v>
      </c>
    </row>
    <row r="510" spans="1:5" x14ac:dyDescent="0.2">
      <c r="A510" s="1978" t="s">
        <v>65</v>
      </c>
      <c r="B510" s="1984" t="s">
        <v>470</v>
      </c>
      <c r="C510" s="84" t="s">
        <v>53</v>
      </c>
      <c r="E510" s="886">
        <f>BV5</f>
        <v>7.1</v>
      </c>
    </row>
    <row r="511" spans="1:5" x14ac:dyDescent="0.2">
      <c r="A511" s="1978"/>
      <c r="B511" s="1984"/>
      <c r="C511" s="86" t="s">
        <v>54</v>
      </c>
      <c r="E511" s="886">
        <f>BV6</f>
        <v>1.93</v>
      </c>
    </row>
    <row r="512" spans="1:5" x14ac:dyDescent="0.2">
      <c r="A512" s="1978"/>
      <c r="B512" s="1984"/>
      <c r="C512" s="86" t="s">
        <v>56</v>
      </c>
      <c r="E512" s="886">
        <f>BV7</f>
        <v>0.49</v>
      </c>
    </row>
    <row r="513" spans="1:5" x14ac:dyDescent="0.2">
      <c r="A513" s="1978"/>
      <c r="B513" s="1984"/>
      <c r="C513" s="89" t="s">
        <v>57</v>
      </c>
      <c r="E513" s="886">
        <f>BV8</f>
        <v>74.599999999999994</v>
      </c>
    </row>
    <row r="514" spans="1:5" x14ac:dyDescent="0.2">
      <c r="A514" s="1978"/>
      <c r="B514" s="1984"/>
      <c r="C514" s="90" t="s">
        <v>58</v>
      </c>
      <c r="E514" s="886" t="str">
        <f>BV9</f>
        <v>-</v>
      </c>
    </row>
    <row r="515" spans="1:5" x14ac:dyDescent="0.2">
      <c r="A515" s="1978"/>
      <c r="B515" s="1984"/>
      <c r="C515" s="92" t="s">
        <v>59</v>
      </c>
      <c r="E515" s="886">
        <f>BV13</f>
        <v>4400</v>
      </c>
    </row>
    <row r="516" spans="1:5" x14ac:dyDescent="0.2">
      <c r="A516" s="1978"/>
      <c r="B516" s="1984"/>
      <c r="C516" s="90" t="s">
        <v>60</v>
      </c>
      <c r="E516" s="886" t="str">
        <f>BV14</f>
        <v>&lt;5.0</v>
      </c>
    </row>
    <row r="517" spans="1:5" x14ac:dyDescent="0.2">
      <c r="A517" s="1978" t="s">
        <v>65</v>
      </c>
      <c r="B517" s="1984" t="s">
        <v>51</v>
      </c>
      <c r="C517" s="84" t="s">
        <v>53</v>
      </c>
      <c r="E517" s="129">
        <f t="shared" ref="E517:E521" si="30">BW5</f>
        <v>7.4</v>
      </c>
    </row>
    <row r="518" spans="1:5" x14ac:dyDescent="0.2">
      <c r="A518" s="1978"/>
      <c r="B518" s="1984"/>
      <c r="C518" s="86" t="s">
        <v>54</v>
      </c>
      <c r="E518" s="129">
        <f t="shared" si="30"/>
        <v>1.76</v>
      </c>
    </row>
    <row r="519" spans="1:5" x14ac:dyDescent="0.2">
      <c r="A519" s="1978"/>
      <c r="B519" s="1984"/>
      <c r="C519" s="86" t="s">
        <v>56</v>
      </c>
      <c r="E519" s="129">
        <f t="shared" si="30"/>
        <v>0.46</v>
      </c>
    </row>
    <row r="520" spans="1:5" x14ac:dyDescent="0.2">
      <c r="A520" s="1978"/>
      <c r="B520" s="1984"/>
      <c r="C520" s="89" t="s">
        <v>57</v>
      </c>
      <c r="E520" s="129">
        <f t="shared" si="30"/>
        <v>73.900000000000006</v>
      </c>
    </row>
    <row r="521" spans="1:5" x14ac:dyDescent="0.2">
      <c r="A521" s="1978"/>
      <c r="B521" s="1984"/>
      <c r="C521" s="90" t="s">
        <v>58</v>
      </c>
      <c r="E521" s="129" t="str">
        <f t="shared" si="30"/>
        <v>-</v>
      </c>
    </row>
    <row r="522" spans="1:5" x14ac:dyDescent="0.2">
      <c r="A522" s="1978"/>
      <c r="B522" s="1984"/>
      <c r="C522" s="92" t="s">
        <v>59</v>
      </c>
      <c r="E522" s="129" t="str">
        <f>BW13</f>
        <v>-</v>
      </c>
    </row>
    <row r="523" spans="1:5" x14ac:dyDescent="0.2">
      <c r="A523" s="1978"/>
      <c r="B523" s="1984"/>
      <c r="C523" s="90" t="s">
        <v>60</v>
      </c>
      <c r="E523" s="129" t="str">
        <f>BW14</f>
        <v>-</v>
      </c>
    </row>
    <row r="524" spans="1:5" x14ac:dyDescent="0.2">
      <c r="A524" s="1978" t="s">
        <v>65</v>
      </c>
      <c r="B524" s="1999" t="s">
        <v>478</v>
      </c>
      <c r="C524" s="84" t="s">
        <v>53</v>
      </c>
      <c r="E524" s="129" t="str">
        <f>BY5</f>
        <v>-</v>
      </c>
    </row>
    <row r="525" spans="1:5" ht="13.5" customHeight="1" x14ac:dyDescent="0.2">
      <c r="A525" s="1978"/>
      <c r="B525" s="1999"/>
      <c r="C525" s="86" t="s">
        <v>54</v>
      </c>
      <c r="E525" s="129" t="str">
        <f t="shared" ref="E525:E530" si="31">BY6</f>
        <v>-</v>
      </c>
    </row>
    <row r="526" spans="1:5" x14ac:dyDescent="0.2">
      <c r="A526" s="1978"/>
      <c r="B526" s="1999"/>
      <c r="C526" s="86" t="s">
        <v>56</v>
      </c>
      <c r="E526" s="129" t="str">
        <f t="shared" si="31"/>
        <v>-</v>
      </c>
    </row>
    <row r="527" spans="1:5" x14ac:dyDescent="0.2">
      <c r="A527" s="1978"/>
      <c r="B527" s="1999"/>
      <c r="C527" s="89" t="s">
        <v>57</v>
      </c>
      <c r="E527" s="129" t="str">
        <f t="shared" si="31"/>
        <v>-</v>
      </c>
    </row>
    <row r="528" spans="1:5" x14ac:dyDescent="0.2">
      <c r="A528" s="1978"/>
      <c r="B528" s="1999"/>
      <c r="C528" s="90" t="s">
        <v>58</v>
      </c>
      <c r="E528" s="129" t="str">
        <f t="shared" si="31"/>
        <v>-</v>
      </c>
    </row>
    <row r="529" spans="1:7" x14ac:dyDescent="0.2">
      <c r="A529" s="1978"/>
      <c r="B529" s="1999"/>
      <c r="C529" s="92" t="s">
        <v>429</v>
      </c>
      <c r="E529" s="129" t="str">
        <f t="shared" si="31"/>
        <v>-</v>
      </c>
    </row>
    <row r="530" spans="1:7" x14ac:dyDescent="0.2">
      <c r="A530" s="1978"/>
      <c r="B530" s="1999"/>
      <c r="C530" s="90" t="s">
        <v>430</v>
      </c>
      <c r="E530" s="129" t="str">
        <f t="shared" si="31"/>
        <v>-</v>
      </c>
    </row>
    <row r="531" spans="1:7" x14ac:dyDescent="0.2">
      <c r="A531" s="1978" t="s">
        <v>65</v>
      </c>
      <c r="B531" s="1999" t="s">
        <v>479</v>
      </c>
      <c r="C531" s="84" t="s">
        <v>53</v>
      </c>
      <c r="E531" s="129" t="str">
        <f>BZ5</f>
        <v>-</v>
      </c>
    </row>
    <row r="532" spans="1:7" ht="13.5" customHeight="1" x14ac:dyDescent="0.2">
      <c r="A532" s="1978"/>
      <c r="B532" s="1999"/>
      <c r="C532" s="86" t="s">
        <v>54</v>
      </c>
      <c r="E532" s="129">
        <f t="shared" ref="E532:E537" si="32">BZ6</f>
        <v>21.4</v>
      </c>
    </row>
    <row r="533" spans="1:7" x14ac:dyDescent="0.2">
      <c r="A533" s="1978"/>
      <c r="B533" s="1999"/>
      <c r="C533" s="86" t="s">
        <v>56</v>
      </c>
      <c r="E533" s="129">
        <f t="shared" si="32"/>
        <v>4.95</v>
      </c>
    </row>
    <row r="534" spans="1:7" x14ac:dyDescent="0.2">
      <c r="A534" s="1978"/>
      <c r="B534" s="1999"/>
      <c r="C534" s="89" t="s">
        <v>57</v>
      </c>
      <c r="E534" s="129">
        <f t="shared" si="32"/>
        <v>76.900000000000006</v>
      </c>
    </row>
    <row r="535" spans="1:7" x14ac:dyDescent="0.2">
      <c r="A535" s="1978"/>
      <c r="B535" s="1999"/>
      <c r="C535" s="90" t="s">
        <v>58</v>
      </c>
      <c r="E535" s="129">
        <f t="shared" si="32"/>
        <v>110</v>
      </c>
    </row>
    <row r="536" spans="1:7" x14ac:dyDescent="0.2">
      <c r="A536" s="1978"/>
      <c r="B536" s="1999"/>
      <c r="C536" s="92" t="s">
        <v>429</v>
      </c>
      <c r="E536" s="129">
        <f t="shared" si="32"/>
        <v>1100</v>
      </c>
    </row>
    <row r="537" spans="1:7" x14ac:dyDescent="0.2">
      <c r="A537" s="1978"/>
      <c r="B537" s="1999"/>
      <c r="C537" s="90" t="s">
        <v>430</v>
      </c>
      <c r="E537" s="129">
        <f t="shared" si="32"/>
        <v>200</v>
      </c>
    </row>
    <row r="538" spans="1:7" x14ac:dyDescent="0.2">
      <c r="A538" s="1978" t="s">
        <v>65</v>
      </c>
      <c r="B538" s="1998" t="s">
        <v>480</v>
      </c>
      <c r="C538" s="84" t="s">
        <v>53</v>
      </c>
      <c r="E538" s="129" t="str">
        <f>CA5</f>
        <v>-</v>
      </c>
      <c r="G538" s="129"/>
    </row>
    <row r="539" spans="1:7" ht="13.5" customHeight="1" x14ac:dyDescent="0.2">
      <c r="A539" s="1978"/>
      <c r="B539" s="1998"/>
      <c r="C539" s="86" t="s">
        <v>54</v>
      </c>
      <c r="E539" s="129" t="str">
        <f t="shared" ref="E539:E544" si="33">CA6</f>
        <v>-</v>
      </c>
      <c r="G539" s="129"/>
    </row>
    <row r="540" spans="1:7" x14ac:dyDescent="0.2">
      <c r="A540" s="1978"/>
      <c r="B540" s="1998"/>
      <c r="C540" s="86" t="s">
        <v>56</v>
      </c>
      <c r="E540" s="129" t="str">
        <f t="shared" si="33"/>
        <v>-</v>
      </c>
      <c r="G540" s="129"/>
    </row>
    <row r="541" spans="1:7" x14ac:dyDescent="0.2">
      <c r="A541" s="1978"/>
      <c r="B541" s="1998"/>
      <c r="C541" s="89" t="s">
        <v>57</v>
      </c>
      <c r="E541" s="129" t="str">
        <f t="shared" si="33"/>
        <v>-</v>
      </c>
      <c r="G541" s="129"/>
    </row>
    <row r="542" spans="1:7" x14ac:dyDescent="0.2">
      <c r="A542" s="1978"/>
      <c r="B542" s="1998"/>
      <c r="C542" s="90" t="s">
        <v>58</v>
      </c>
      <c r="E542" s="129" t="str">
        <f t="shared" si="33"/>
        <v>-</v>
      </c>
      <c r="G542" s="129"/>
    </row>
    <row r="543" spans="1:7" x14ac:dyDescent="0.2">
      <c r="A543" s="1978"/>
      <c r="B543" s="1998"/>
      <c r="C543" s="92" t="s">
        <v>429</v>
      </c>
      <c r="E543" s="129" t="str">
        <f t="shared" si="33"/>
        <v>-</v>
      </c>
      <c r="G543" s="129"/>
    </row>
    <row r="544" spans="1:7" x14ac:dyDescent="0.2">
      <c r="A544" s="1978"/>
      <c r="B544" s="1998"/>
      <c r="C544" s="90" t="s">
        <v>430</v>
      </c>
      <c r="E544" s="129" t="str">
        <f t="shared" si="33"/>
        <v>-</v>
      </c>
      <c r="G544" s="129"/>
    </row>
    <row r="545" spans="1:7" ht="13.5" customHeight="1" x14ac:dyDescent="0.2">
      <c r="A545" s="1978" t="s">
        <v>65</v>
      </c>
      <c r="B545" s="1998" t="s">
        <v>678</v>
      </c>
      <c r="C545" s="84" t="s">
        <v>53</v>
      </c>
      <c r="E545" s="1738" t="s">
        <v>21</v>
      </c>
      <c r="F545" s="886" t="s">
        <v>679</v>
      </c>
      <c r="G545" s="129"/>
    </row>
    <row r="546" spans="1:7" ht="14.25" customHeight="1" x14ac:dyDescent="0.2">
      <c r="A546" s="1978"/>
      <c r="B546" s="1998"/>
      <c r="C546" s="86" t="s">
        <v>54</v>
      </c>
      <c r="E546" s="1738" t="s">
        <v>21</v>
      </c>
      <c r="G546" s="129"/>
    </row>
    <row r="547" spans="1:7" x14ac:dyDescent="0.2">
      <c r="A547" s="1978"/>
      <c r="B547" s="1998"/>
      <c r="C547" s="86" t="s">
        <v>56</v>
      </c>
      <c r="E547" s="1738" t="s">
        <v>21</v>
      </c>
      <c r="G547" s="129"/>
    </row>
    <row r="548" spans="1:7" x14ac:dyDescent="0.2">
      <c r="A548" s="1978"/>
      <c r="B548" s="1998"/>
      <c r="C548" s="89" t="s">
        <v>57</v>
      </c>
      <c r="E548" s="1738" t="s">
        <v>21</v>
      </c>
      <c r="G548" s="129"/>
    </row>
    <row r="549" spans="1:7" x14ac:dyDescent="0.2">
      <c r="A549" s="1978"/>
      <c r="B549" s="1998"/>
      <c r="C549" s="90" t="s">
        <v>58</v>
      </c>
      <c r="E549" s="1738" t="s">
        <v>21</v>
      </c>
      <c r="G549" s="129"/>
    </row>
    <row r="550" spans="1:7" x14ac:dyDescent="0.2">
      <c r="A550" s="1978"/>
      <c r="B550" s="1998"/>
      <c r="C550" s="92" t="s">
        <v>429</v>
      </c>
      <c r="E550" s="1738" t="s">
        <v>21</v>
      </c>
      <c r="G550" s="129"/>
    </row>
    <row r="551" spans="1:7" x14ac:dyDescent="0.2">
      <c r="A551" s="1978"/>
      <c r="B551" s="1998"/>
      <c r="C551" s="90" t="s">
        <v>430</v>
      </c>
      <c r="E551" s="1738" t="s">
        <v>21</v>
      </c>
      <c r="G551" s="129"/>
    </row>
    <row r="552" spans="1:7" x14ac:dyDescent="0.2">
      <c r="A552" s="1978" t="s">
        <v>65</v>
      </c>
      <c r="B552" s="1998" t="s">
        <v>481</v>
      </c>
      <c r="C552" s="84" t="s">
        <v>53</v>
      </c>
      <c r="E552" s="129" t="str">
        <f>CB5</f>
        <v>-</v>
      </c>
    </row>
    <row r="553" spans="1:7" ht="13.5" customHeight="1" x14ac:dyDescent="0.2">
      <c r="A553" s="1978"/>
      <c r="B553" s="1998"/>
      <c r="C553" s="86" t="s">
        <v>54</v>
      </c>
      <c r="E553" s="129" t="str">
        <f t="shared" ref="E553:E558" si="34">CB6</f>
        <v>-</v>
      </c>
    </row>
    <row r="554" spans="1:7" x14ac:dyDescent="0.2">
      <c r="A554" s="1978"/>
      <c r="B554" s="1998"/>
      <c r="C554" s="86" t="s">
        <v>56</v>
      </c>
      <c r="D554" s="1057"/>
      <c r="E554" s="129" t="str">
        <f t="shared" si="34"/>
        <v>-</v>
      </c>
      <c r="F554" s="1057"/>
      <c r="G554" s="1057"/>
    </row>
    <row r="555" spans="1:7" x14ac:dyDescent="0.2">
      <c r="A555" s="1978"/>
      <c r="B555" s="1998"/>
      <c r="C555" s="89" t="s">
        <v>57</v>
      </c>
      <c r="D555" s="1057"/>
      <c r="E555" s="129" t="str">
        <f t="shared" si="34"/>
        <v>-</v>
      </c>
      <c r="F555" s="1057"/>
      <c r="G555" s="1057"/>
    </row>
    <row r="556" spans="1:7" x14ac:dyDescent="0.2">
      <c r="A556" s="1978"/>
      <c r="B556" s="1998"/>
      <c r="C556" s="90" t="s">
        <v>58</v>
      </c>
      <c r="D556" s="1057"/>
      <c r="E556" s="129" t="str">
        <f t="shared" si="34"/>
        <v>-</v>
      </c>
      <c r="F556" s="1057"/>
      <c r="G556" s="1057"/>
    </row>
    <row r="557" spans="1:7" x14ac:dyDescent="0.2">
      <c r="A557" s="1978"/>
      <c r="B557" s="1998"/>
      <c r="C557" s="92" t="s">
        <v>429</v>
      </c>
      <c r="D557" s="1057"/>
      <c r="E557" s="129" t="str">
        <f t="shared" si="34"/>
        <v>-</v>
      </c>
      <c r="F557" s="1057"/>
      <c r="G557" s="1057"/>
    </row>
    <row r="558" spans="1:7" x14ac:dyDescent="0.2">
      <c r="A558" s="1978"/>
      <c r="B558" s="1998"/>
      <c r="C558" s="890" t="s">
        <v>430</v>
      </c>
      <c r="D558" s="1057"/>
      <c r="E558" s="129" t="str">
        <f t="shared" si="34"/>
        <v>-</v>
      </c>
      <c r="F558" s="1057"/>
      <c r="G558" s="1057"/>
    </row>
    <row r="559" spans="1:7" s="887" customFormat="1" ht="13" customHeight="1" x14ac:dyDescent="0.2">
      <c r="A559" s="2000" t="s">
        <v>65</v>
      </c>
      <c r="B559" s="2001" t="s">
        <v>676</v>
      </c>
      <c r="C559" s="84" t="s">
        <v>53</v>
      </c>
      <c r="E559" s="889" t="str">
        <f t="shared" ref="E559:E565" si="35">BX5</f>
        <v>-</v>
      </c>
    </row>
    <row r="560" spans="1:7" s="887" customFormat="1" x14ac:dyDescent="0.2">
      <c r="A560" s="2000"/>
      <c r="B560" s="2001"/>
      <c r="C560" s="86" t="s">
        <v>54</v>
      </c>
      <c r="E560" s="889" t="str">
        <f t="shared" si="35"/>
        <v>-</v>
      </c>
    </row>
    <row r="561" spans="1:8" s="887" customFormat="1" x14ac:dyDescent="0.2">
      <c r="A561" s="2000"/>
      <c r="B561" s="2001"/>
      <c r="C561" s="86" t="s">
        <v>56</v>
      </c>
      <c r="E561" s="889" t="str">
        <f t="shared" si="35"/>
        <v>-</v>
      </c>
    </row>
    <row r="562" spans="1:8" s="887" customFormat="1" x14ac:dyDescent="0.2">
      <c r="A562" s="2000"/>
      <c r="B562" s="2001"/>
      <c r="C562" s="89" t="s">
        <v>57</v>
      </c>
      <c r="E562" s="889" t="str">
        <f t="shared" si="35"/>
        <v>-</v>
      </c>
    </row>
    <row r="563" spans="1:8" s="887" customFormat="1" x14ac:dyDescent="0.2">
      <c r="A563" s="2000"/>
      <c r="B563" s="2001"/>
      <c r="C563" s="90" t="s">
        <v>58</v>
      </c>
      <c r="E563" s="889" t="str">
        <f t="shared" si="35"/>
        <v>-</v>
      </c>
    </row>
    <row r="564" spans="1:8" s="887" customFormat="1" x14ac:dyDescent="0.2">
      <c r="A564" s="2000"/>
      <c r="B564" s="2001"/>
      <c r="C564" s="92" t="s">
        <v>429</v>
      </c>
      <c r="E564" s="889" t="str">
        <f t="shared" si="35"/>
        <v>-</v>
      </c>
    </row>
    <row r="565" spans="1:8" s="887" customFormat="1" x14ac:dyDescent="0.2">
      <c r="A565" s="2000"/>
      <c r="B565" s="2001"/>
      <c r="C565" s="90" t="s">
        <v>430</v>
      </c>
      <c r="E565" s="889" t="str">
        <f t="shared" si="35"/>
        <v>-</v>
      </c>
    </row>
    <row r="566" spans="1:8" ht="13.5" customHeight="1" x14ac:dyDescent="0.2">
      <c r="A566" s="1995" t="s">
        <v>65</v>
      </c>
      <c r="B566" s="1996" t="s">
        <v>700</v>
      </c>
      <c r="C566" s="1740" t="s">
        <v>53</v>
      </c>
      <c r="D566" s="1855"/>
      <c r="E566" s="1854" t="str">
        <f>CC5</f>
        <v>-</v>
      </c>
      <c r="F566" s="1739"/>
      <c r="G566" s="1739"/>
      <c r="H566" s="1739"/>
    </row>
    <row r="567" spans="1:8" x14ac:dyDescent="0.2">
      <c r="A567" s="1995"/>
      <c r="B567" s="1997"/>
      <c r="C567" s="1741" t="s">
        <v>54</v>
      </c>
      <c r="D567" s="1855"/>
      <c r="E567" s="1854">
        <f t="shared" ref="E567:E570" si="36">CC6</f>
        <v>0.9</v>
      </c>
      <c r="F567" s="1739"/>
      <c r="G567" s="1739"/>
      <c r="H567" s="1739"/>
    </row>
    <row r="568" spans="1:8" x14ac:dyDescent="0.2">
      <c r="A568" s="1995"/>
      <c r="B568" s="1997"/>
      <c r="C568" s="1741" t="s">
        <v>56</v>
      </c>
      <c r="D568" s="1855"/>
      <c r="E568" s="1854">
        <f t="shared" si="36"/>
        <v>0.13</v>
      </c>
      <c r="F568" s="1739"/>
      <c r="G568" s="1739"/>
      <c r="H568" s="1739"/>
    </row>
    <row r="569" spans="1:8" x14ac:dyDescent="0.2">
      <c r="A569" s="1995"/>
      <c r="B569" s="1997"/>
      <c r="C569" s="1742" t="s">
        <v>57</v>
      </c>
      <c r="D569" s="1855"/>
      <c r="E569" s="1854">
        <f t="shared" si="36"/>
        <v>85.6</v>
      </c>
      <c r="F569" s="1739"/>
      <c r="G569" s="1739"/>
      <c r="H569" s="1739"/>
    </row>
    <row r="570" spans="1:8" x14ac:dyDescent="0.2">
      <c r="A570" s="1995"/>
      <c r="B570" s="1997"/>
      <c r="C570" s="1743" t="s">
        <v>58</v>
      </c>
      <c r="D570" s="1855"/>
      <c r="E570" s="1854" t="str">
        <f t="shared" si="36"/>
        <v>-</v>
      </c>
      <c r="F570" s="1739"/>
      <c r="G570" s="1739"/>
      <c r="H570" s="1739"/>
    </row>
    <row r="571" spans="1:8" x14ac:dyDescent="0.2">
      <c r="A571" s="1995"/>
      <c r="B571" s="1997"/>
      <c r="C571" s="1744" t="s">
        <v>59</v>
      </c>
      <c r="D571" s="1855"/>
      <c r="E571" s="1856" t="str">
        <f>CC13</f>
        <v>-</v>
      </c>
      <c r="F571" s="1739"/>
      <c r="G571" s="1739"/>
    </row>
    <row r="572" spans="1:8" x14ac:dyDescent="0.2">
      <c r="A572" s="1995"/>
      <c r="B572" s="1997"/>
      <c r="C572" s="1743" t="s">
        <v>60</v>
      </c>
      <c r="D572" s="1855"/>
      <c r="E572" s="1856" t="str">
        <f>CC14</f>
        <v>-</v>
      </c>
      <c r="F572" s="1739"/>
      <c r="G572" s="1739"/>
    </row>
    <row r="573" spans="1:8" ht="13.5" customHeight="1" x14ac:dyDescent="0.2">
      <c r="A573" s="1055"/>
      <c r="B573" s="1055"/>
      <c r="C573" s="132"/>
      <c r="D573" s="1057"/>
      <c r="E573" s="783"/>
      <c r="F573" s="1057"/>
      <c r="G573" s="1057"/>
    </row>
    <row r="574" spans="1:8" x14ac:dyDescent="0.2">
      <c r="A574" s="782"/>
      <c r="B574" s="782"/>
      <c r="C574" s="143"/>
      <c r="D574" s="1057"/>
      <c r="E574" s="783"/>
      <c r="F574" s="1057"/>
      <c r="G574" s="1057"/>
    </row>
    <row r="575" spans="1:8" x14ac:dyDescent="0.2">
      <c r="A575" s="782"/>
      <c r="B575" s="782"/>
      <c r="C575" s="143"/>
      <c r="D575" s="1057"/>
      <c r="E575" s="783"/>
      <c r="F575" s="1057"/>
      <c r="G575" s="1057"/>
    </row>
    <row r="576" spans="1:8" x14ac:dyDescent="0.2">
      <c r="A576" s="782"/>
      <c r="B576" s="782"/>
      <c r="C576" s="132"/>
      <c r="D576" s="1057"/>
      <c r="E576" s="783"/>
      <c r="F576" s="1057"/>
      <c r="G576" s="1057"/>
    </row>
    <row r="577" spans="1:7" x14ac:dyDescent="0.2">
      <c r="A577" s="782"/>
      <c r="B577" s="782"/>
      <c r="C577" s="131"/>
      <c r="D577" s="1057"/>
      <c r="E577" s="783"/>
      <c r="F577" s="1057"/>
      <c r="G577" s="1057"/>
    </row>
    <row r="578" spans="1:7" x14ac:dyDescent="0.2">
      <c r="A578" s="782"/>
      <c r="B578" s="782"/>
      <c r="C578" s="146"/>
      <c r="D578" s="1057"/>
      <c r="E578" s="783"/>
    </row>
    <row r="579" spans="1:7" x14ac:dyDescent="0.2">
      <c r="A579" s="782"/>
      <c r="B579" s="782"/>
      <c r="C579" s="131"/>
      <c r="D579" s="1057"/>
      <c r="E579" s="783"/>
    </row>
    <row r="580" spans="1:7" x14ac:dyDescent="0.2">
      <c r="A580" s="1057"/>
      <c r="B580" s="1058"/>
      <c r="C580" s="1059"/>
      <c r="D580" s="1057"/>
      <c r="E580" s="784"/>
    </row>
    <row r="581" spans="1:7" x14ac:dyDescent="0.2">
      <c r="A581" s="1057"/>
      <c r="B581" s="1060"/>
      <c r="C581" s="1059"/>
      <c r="D581" s="1057"/>
      <c r="E581" s="784"/>
    </row>
    <row r="582" spans="1:7" x14ac:dyDescent="0.2">
      <c r="A582" s="1057"/>
      <c r="B582" s="1057"/>
      <c r="C582" s="1057"/>
      <c r="D582" s="1057"/>
      <c r="E582" s="1057"/>
    </row>
    <row r="583" spans="1:7" x14ac:dyDescent="0.2">
      <c r="A583" s="1057"/>
      <c r="B583" s="1057"/>
      <c r="C583" s="1057"/>
      <c r="D583" s="1057"/>
      <c r="E583" s="1057"/>
    </row>
    <row r="584" spans="1:7" x14ac:dyDescent="0.2">
      <c r="A584" s="1057"/>
      <c r="B584" s="1057"/>
      <c r="C584" s="1057"/>
      <c r="D584" s="1057"/>
      <c r="E584" s="1057"/>
    </row>
  </sheetData>
  <mergeCells count="156">
    <mergeCell ref="A158:A164"/>
    <mergeCell ref="B158:B164"/>
    <mergeCell ref="A116:A122"/>
    <mergeCell ref="B116:B122"/>
    <mergeCell ref="A123:A129"/>
    <mergeCell ref="B123:B129"/>
    <mergeCell ref="A130:A136"/>
    <mergeCell ref="B130:B136"/>
    <mergeCell ref="A102:A108"/>
    <mergeCell ref="B102:B108"/>
    <mergeCell ref="A22:A28"/>
    <mergeCell ref="B22:B28"/>
    <mergeCell ref="A50:A56"/>
    <mergeCell ref="B50:B56"/>
    <mergeCell ref="A29:A35"/>
    <mergeCell ref="B29:B35"/>
    <mergeCell ref="A36:A42"/>
    <mergeCell ref="B36:B42"/>
    <mergeCell ref="A71:A78"/>
    <mergeCell ref="B71:B78"/>
    <mergeCell ref="A57:A63"/>
    <mergeCell ref="B57:B63"/>
    <mergeCell ref="A79:A86"/>
    <mergeCell ref="B79:B86"/>
    <mergeCell ref="A43:A49"/>
    <mergeCell ref="B43:B49"/>
    <mergeCell ref="A64:A70"/>
    <mergeCell ref="B64:B70"/>
    <mergeCell ref="A172:A178"/>
    <mergeCell ref="B172:B178"/>
    <mergeCell ref="A179:A185"/>
    <mergeCell ref="B179:B185"/>
    <mergeCell ref="A137:A143"/>
    <mergeCell ref="B137:B143"/>
    <mergeCell ref="A144:A150"/>
    <mergeCell ref="B144:B150"/>
    <mergeCell ref="A165:A171"/>
    <mergeCell ref="B165:B171"/>
    <mergeCell ref="A87:A94"/>
    <mergeCell ref="B87:B94"/>
    <mergeCell ref="A109:A115"/>
    <mergeCell ref="B109:B115"/>
    <mergeCell ref="A95:A101"/>
    <mergeCell ref="B95:B101"/>
    <mergeCell ref="A151:A157"/>
    <mergeCell ref="B151:B157"/>
    <mergeCell ref="A200:A206"/>
    <mergeCell ref="B200:B206"/>
    <mergeCell ref="A207:A213"/>
    <mergeCell ref="B207:B213"/>
    <mergeCell ref="A186:A192"/>
    <mergeCell ref="B186:B192"/>
    <mergeCell ref="A193:A199"/>
    <mergeCell ref="B193:B199"/>
    <mergeCell ref="A249:A255"/>
    <mergeCell ref="B249:B255"/>
    <mergeCell ref="A235:A241"/>
    <mergeCell ref="B235:B241"/>
    <mergeCell ref="A242:A248"/>
    <mergeCell ref="B242:B248"/>
    <mergeCell ref="A228:A234"/>
    <mergeCell ref="B228:B234"/>
    <mergeCell ref="A214:A220"/>
    <mergeCell ref="B214:B220"/>
    <mergeCell ref="A221:A227"/>
    <mergeCell ref="B221:B227"/>
    <mergeCell ref="A256:A262"/>
    <mergeCell ref="B256:B262"/>
    <mergeCell ref="A277:A283"/>
    <mergeCell ref="B277:B283"/>
    <mergeCell ref="A284:A290"/>
    <mergeCell ref="B284:B290"/>
    <mergeCell ref="A291:A297"/>
    <mergeCell ref="B291:B297"/>
    <mergeCell ref="A321:A327"/>
    <mergeCell ref="B321:B327"/>
    <mergeCell ref="A405:A411"/>
    <mergeCell ref="B405:B411"/>
    <mergeCell ref="A384:A390"/>
    <mergeCell ref="B384:B390"/>
    <mergeCell ref="A363:A369"/>
    <mergeCell ref="B363:B369"/>
    <mergeCell ref="A370:A376"/>
    <mergeCell ref="B370:B376"/>
    <mergeCell ref="A475:A481"/>
    <mergeCell ref="B475:B481"/>
    <mergeCell ref="A328:A334"/>
    <mergeCell ref="B328:B334"/>
    <mergeCell ref="A314:A320"/>
    <mergeCell ref="B314:B320"/>
    <mergeCell ref="A298:A304"/>
    <mergeCell ref="B298:B304"/>
    <mergeCell ref="A263:A269"/>
    <mergeCell ref="B263:B269"/>
    <mergeCell ref="A270:A276"/>
    <mergeCell ref="B270:B276"/>
    <mergeCell ref="A306:A312"/>
    <mergeCell ref="B306:B312"/>
    <mergeCell ref="A524:A530"/>
    <mergeCell ref="B524:B530"/>
    <mergeCell ref="A496:A502"/>
    <mergeCell ref="B496:B502"/>
    <mergeCell ref="A503:A509"/>
    <mergeCell ref="B503:B509"/>
    <mergeCell ref="A510:A516"/>
    <mergeCell ref="B510:B516"/>
    <mergeCell ref="A517:A523"/>
    <mergeCell ref="B517:B523"/>
    <mergeCell ref="A566:A572"/>
    <mergeCell ref="B566:B572"/>
    <mergeCell ref="A349:A355"/>
    <mergeCell ref="B349:B355"/>
    <mergeCell ref="A356:A362"/>
    <mergeCell ref="B356:B362"/>
    <mergeCell ref="A342:A348"/>
    <mergeCell ref="B342:B348"/>
    <mergeCell ref="A398:A404"/>
    <mergeCell ref="B398:B404"/>
    <mergeCell ref="A433:A439"/>
    <mergeCell ref="B433:B439"/>
    <mergeCell ref="A482:A488"/>
    <mergeCell ref="B482:B488"/>
    <mergeCell ref="A552:A558"/>
    <mergeCell ref="B552:B558"/>
    <mergeCell ref="A545:A551"/>
    <mergeCell ref="B545:B551"/>
    <mergeCell ref="A538:A544"/>
    <mergeCell ref="B538:B544"/>
    <mergeCell ref="A531:A537"/>
    <mergeCell ref="B531:B537"/>
    <mergeCell ref="A559:A565"/>
    <mergeCell ref="B559:B565"/>
    <mergeCell ref="A335:A341"/>
    <mergeCell ref="B335:B341"/>
    <mergeCell ref="B391:B397"/>
    <mergeCell ref="A391:A397"/>
    <mergeCell ref="A377:A383"/>
    <mergeCell ref="B377:B383"/>
    <mergeCell ref="A489:A495"/>
    <mergeCell ref="B489:B495"/>
    <mergeCell ref="A412:A418"/>
    <mergeCell ref="B412:B418"/>
    <mergeCell ref="A468:A474"/>
    <mergeCell ref="B468:B474"/>
    <mergeCell ref="A454:A460"/>
    <mergeCell ref="B454:B460"/>
    <mergeCell ref="A461:A467"/>
    <mergeCell ref="B461:B467"/>
    <mergeCell ref="A419:A425"/>
    <mergeCell ref="B419:B425"/>
    <mergeCell ref="A440:A446"/>
    <mergeCell ref="B440:B446"/>
    <mergeCell ref="A447:A453"/>
    <mergeCell ref="B447:B453"/>
    <mergeCell ref="A426:A432"/>
    <mergeCell ref="B426:B432"/>
  </mergeCells>
  <phoneticPr fontId="3"/>
  <pageMargins left="0.2" right="0.2" top="0.63" bottom="1" header="0.51200000000000001" footer="0.51200000000000001"/>
  <pageSetup paperSize="9" scale="80" fitToWidth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A921"/>
  <sheetViews>
    <sheetView view="pageBreakPreview" zoomScale="130" zoomScaleNormal="90" zoomScaleSheetLayoutView="130" workbookViewId="0">
      <pane xSplit="3" ySplit="4" topLeftCell="D26" activePane="bottomRight" state="frozen"/>
      <selection activeCell="BH11" sqref="BH11"/>
      <selection pane="topRight" activeCell="BH11" sqref="BH11"/>
      <selection pane="bottomLeft" activeCell="BH11" sqref="BH11"/>
      <selection pane="bottomRight" activeCell="BH11" sqref="BH11"/>
    </sheetView>
  </sheetViews>
  <sheetFormatPr defaultColWidth="9" defaultRowHeight="13" x14ac:dyDescent="0.2"/>
  <cols>
    <col min="1" max="1" width="7.1796875" style="596" customWidth="1"/>
    <col min="2" max="2" width="5" style="1054" customWidth="1"/>
    <col min="3" max="3" width="18" style="1054" customWidth="1"/>
    <col min="4" max="5" width="7.6328125" style="308" customWidth="1"/>
    <col min="6" max="21" width="7.6328125" style="108" customWidth="1"/>
    <col min="22" max="22" width="7.6328125" style="1054" customWidth="1"/>
    <col min="23" max="16384" width="9" style="1054"/>
  </cols>
  <sheetData>
    <row r="1" spans="1:27" ht="41.5" customHeight="1" thickBot="1" x14ac:dyDescent="0.25">
      <c r="A1" s="1054"/>
      <c r="C1" s="212" t="s">
        <v>123</v>
      </c>
      <c r="D1" s="213"/>
      <c r="E1" s="213"/>
      <c r="F1" s="213"/>
      <c r="G1" s="213"/>
      <c r="H1" s="213"/>
      <c r="I1" s="213"/>
    </row>
    <row r="2" spans="1:27" s="214" customFormat="1" ht="21.75" customHeight="1" thickBot="1" x14ac:dyDescent="0.25">
      <c r="C2" s="95" t="s">
        <v>61</v>
      </c>
      <c r="D2" s="215"/>
      <c r="E2" s="215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7"/>
      <c r="V2" s="218"/>
    </row>
    <row r="3" spans="1:27" ht="27.25" customHeight="1" x14ac:dyDescent="0.2">
      <c r="A3" s="1054"/>
      <c r="C3" s="219"/>
      <c r="D3" s="2022" t="s">
        <v>572</v>
      </c>
      <c r="E3" s="2023"/>
      <c r="F3" s="2023"/>
      <c r="G3" s="2023"/>
      <c r="H3" s="2016"/>
      <c r="I3" s="2021" t="s">
        <v>62</v>
      </c>
      <c r="J3" s="2016"/>
      <c r="K3" s="2015" t="s">
        <v>40</v>
      </c>
      <c r="L3" s="2020"/>
      <c r="M3" s="2015" t="s">
        <v>63</v>
      </c>
      <c r="N3" s="2021"/>
      <c r="O3" s="2020"/>
      <c r="P3" s="2015" t="s">
        <v>256</v>
      </c>
      <c r="Q3" s="2023"/>
      <c r="R3" s="2015" t="s">
        <v>381</v>
      </c>
      <c r="S3" s="2016"/>
      <c r="T3" s="2015" t="s">
        <v>65</v>
      </c>
      <c r="U3" s="2020"/>
      <c r="V3" s="96" t="s">
        <v>124</v>
      </c>
    </row>
    <row r="4" spans="1:27" s="220" customFormat="1" ht="26.25" customHeight="1" thickBot="1" x14ac:dyDescent="0.25">
      <c r="B4" s="221" t="s">
        <v>573</v>
      </c>
      <c r="C4" s="222"/>
      <c r="D4" s="97" t="s">
        <v>14</v>
      </c>
      <c r="E4" s="98" t="s">
        <v>125</v>
      </c>
      <c r="F4" s="151" t="s">
        <v>249</v>
      </c>
      <c r="G4" s="151" t="s">
        <v>248</v>
      </c>
      <c r="H4" s="154" t="s">
        <v>247</v>
      </c>
      <c r="I4" s="148" t="s">
        <v>14</v>
      </c>
      <c r="J4" s="99" t="s">
        <v>574</v>
      </c>
      <c r="K4" s="100" t="s">
        <v>14</v>
      </c>
      <c r="L4" s="99" t="s">
        <v>9</v>
      </c>
      <c r="M4" s="100" t="s">
        <v>14</v>
      </c>
      <c r="N4" s="151" t="s">
        <v>250</v>
      </c>
      <c r="O4" s="150" t="s">
        <v>251</v>
      </c>
      <c r="P4" s="147" t="s">
        <v>146</v>
      </c>
      <c r="Q4" s="149" t="s">
        <v>382</v>
      </c>
      <c r="R4" s="734" t="s">
        <v>14</v>
      </c>
      <c r="S4" s="150" t="s">
        <v>9</v>
      </c>
      <c r="T4" s="148" t="s">
        <v>14</v>
      </c>
      <c r="U4" s="99" t="s">
        <v>9</v>
      </c>
      <c r="V4" s="101" t="s">
        <v>126</v>
      </c>
    </row>
    <row r="5" spans="1:27" ht="16.5" customHeight="1" x14ac:dyDescent="0.2">
      <c r="A5" s="1054"/>
      <c r="C5" s="223" t="s">
        <v>313</v>
      </c>
      <c r="D5" s="436" t="s">
        <v>21</v>
      </c>
      <c r="E5" s="437" t="s">
        <v>21</v>
      </c>
      <c r="F5" s="437" t="s">
        <v>21</v>
      </c>
      <c r="G5" s="438" t="s">
        <v>21</v>
      </c>
      <c r="H5" s="439" t="s">
        <v>21</v>
      </c>
      <c r="I5" s="437" t="s">
        <v>21</v>
      </c>
      <c r="J5" s="439" t="s">
        <v>21</v>
      </c>
      <c r="K5" s="440" t="s">
        <v>21</v>
      </c>
      <c r="L5" s="439" t="s">
        <v>21</v>
      </c>
      <c r="M5" s="440" t="s">
        <v>21</v>
      </c>
      <c r="N5" s="438" t="s">
        <v>21</v>
      </c>
      <c r="O5" s="439" t="s">
        <v>21</v>
      </c>
      <c r="P5" s="441" t="s">
        <v>21</v>
      </c>
      <c r="Q5" s="442" t="s">
        <v>21</v>
      </c>
      <c r="R5" s="440" t="s">
        <v>21</v>
      </c>
      <c r="S5" s="439" t="s">
        <v>21</v>
      </c>
      <c r="T5" s="437" t="s">
        <v>21</v>
      </c>
      <c r="U5" s="439" t="s">
        <v>21</v>
      </c>
      <c r="V5" s="443">
        <v>5.0000000000000001E-3</v>
      </c>
      <c r="W5" s="224"/>
      <c r="Y5" s="224"/>
      <c r="Z5" s="224"/>
      <c r="AA5" s="224"/>
    </row>
    <row r="6" spans="1:27" s="228" customFormat="1" ht="16.5" customHeight="1" x14ac:dyDescent="0.2">
      <c r="A6" s="225"/>
      <c r="B6" s="226"/>
      <c r="C6" s="227" t="s">
        <v>339</v>
      </c>
      <c r="D6" s="444" t="s">
        <v>21</v>
      </c>
      <c r="E6" s="233" t="s">
        <v>21</v>
      </c>
      <c r="F6" s="236" t="s">
        <v>21</v>
      </c>
      <c r="G6" s="236" t="s">
        <v>21</v>
      </c>
      <c r="H6" s="234" t="s">
        <v>21</v>
      </c>
      <c r="I6" s="233" t="s">
        <v>21</v>
      </c>
      <c r="J6" s="234" t="s">
        <v>21</v>
      </c>
      <c r="K6" s="235" t="s">
        <v>21</v>
      </c>
      <c r="L6" s="234" t="s">
        <v>21</v>
      </c>
      <c r="M6" s="235" t="s">
        <v>21</v>
      </c>
      <c r="N6" s="236" t="s">
        <v>21</v>
      </c>
      <c r="O6" s="234" t="s">
        <v>21</v>
      </c>
      <c r="P6" s="256" t="s">
        <v>21</v>
      </c>
      <c r="Q6" s="237" t="s">
        <v>21</v>
      </c>
      <c r="R6" s="235" t="s">
        <v>21</v>
      </c>
      <c r="S6" s="234" t="s">
        <v>21</v>
      </c>
      <c r="T6" s="233" t="s">
        <v>21</v>
      </c>
      <c r="U6" s="234" t="s">
        <v>21</v>
      </c>
      <c r="V6" s="445">
        <v>0.1</v>
      </c>
    </row>
    <row r="7" spans="1:27" s="228" customFormat="1" ht="16.5" customHeight="1" x14ac:dyDescent="0.2">
      <c r="C7" s="229" t="s">
        <v>268</v>
      </c>
      <c r="D7" s="421" t="s">
        <v>21</v>
      </c>
      <c r="E7" s="252" t="s">
        <v>21</v>
      </c>
      <c r="F7" s="549" t="s">
        <v>21</v>
      </c>
      <c r="G7" s="549" t="s">
        <v>21</v>
      </c>
      <c r="H7" s="230" t="s">
        <v>21</v>
      </c>
      <c r="I7" s="550" t="s">
        <v>21</v>
      </c>
      <c r="J7" s="230" t="s">
        <v>21</v>
      </c>
      <c r="K7" s="231" t="s">
        <v>21</v>
      </c>
      <c r="L7" s="230" t="s">
        <v>21</v>
      </c>
      <c r="M7" s="231" t="s">
        <v>21</v>
      </c>
      <c r="N7" s="549" t="s">
        <v>21</v>
      </c>
      <c r="O7" s="230" t="s">
        <v>21</v>
      </c>
      <c r="P7" s="551" t="s">
        <v>21</v>
      </c>
      <c r="Q7" s="552" t="s">
        <v>21</v>
      </c>
      <c r="R7" s="231" t="s">
        <v>21</v>
      </c>
      <c r="S7" s="230" t="s">
        <v>21</v>
      </c>
      <c r="T7" s="550" t="s">
        <v>21</v>
      </c>
      <c r="U7" s="230" t="s">
        <v>21</v>
      </c>
      <c r="V7" s="446">
        <v>0.1</v>
      </c>
    </row>
    <row r="8" spans="1:27" s="228" customFormat="1" ht="16.5" customHeight="1" x14ac:dyDescent="0.2">
      <c r="C8" s="227" t="s">
        <v>269</v>
      </c>
      <c r="D8" s="444" t="s">
        <v>21</v>
      </c>
      <c r="E8" s="233" t="s">
        <v>21</v>
      </c>
      <c r="F8" s="236" t="s">
        <v>21</v>
      </c>
      <c r="G8" s="236" t="s">
        <v>21</v>
      </c>
      <c r="H8" s="234" t="s">
        <v>21</v>
      </c>
      <c r="I8" s="235" t="s">
        <v>21</v>
      </c>
      <c r="J8" s="234" t="s">
        <v>21</v>
      </c>
      <c r="K8" s="235" t="s">
        <v>21</v>
      </c>
      <c r="L8" s="256" t="s">
        <v>21</v>
      </c>
      <c r="M8" s="235" t="s">
        <v>21</v>
      </c>
      <c r="N8" s="256" t="s">
        <v>21</v>
      </c>
      <c r="O8" s="234" t="s">
        <v>21</v>
      </c>
      <c r="P8" s="236" t="s">
        <v>21</v>
      </c>
      <c r="Q8" s="237" t="s">
        <v>21</v>
      </c>
      <c r="R8" s="235" t="s">
        <v>21</v>
      </c>
      <c r="S8" s="311" t="s">
        <v>21</v>
      </c>
      <c r="T8" s="256" t="s">
        <v>21</v>
      </c>
      <c r="U8" s="234" t="s">
        <v>21</v>
      </c>
      <c r="V8" s="445">
        <v>0.01</v>
      </c>
    </row>
    <row r="9" spans="1:27" s="228" customFormat="1" ht="16.5" customHeight="1" x14ac:dyDescent="0.2">
      <c r="C9" s="229" t="s">
        <v>270</v>
      </c>
      <c r="D9" s="421" t="s">
        <v>21</v>
      </c>
      <c r="E9" s="252" t="s">
        <v>21</v>
      </c>
      <c r="F9" s="255" t="s">
        <v>21</v>
      </c>
      <c r="G9" s="251" t="s">
        <v>21</v>
      </c>
      <c r="H9" s="312" t="s">
        <v>21</v>
      </c>
      <c r="I9" s="316" t="s">
        <v>21</v>
      </c>
      <c r="J9" s="312" t="s">
        <v>21</v>
      </c>
      <c r="K9" s="252" t="s">
        <v>21</v>
      </c>
      <c r="L9" s="254" t="s">
        <v>21</v>
      </c>
      <c r="M9" s="448" t="s">
        <v>21</v>
      </c>
      <c r="N9" s="251" t="s">
        <v>21</v>
      </c>
      <c r="O9" s="312" t="s">
        <v>21</v>
      </c>
      <c r="P9" s="254" t="s">
        <v>21</v>
      </c>
      <c r="Q9" s="255" t="s">
        <v>21</v>
      </c>
      <c r="R9" s="316" t="s">
        <v>21</v>
      </c>
      <c r="S9" s="253" t="s">
        <v>21</v>
      </c>
      <c r="T9" s="252" t="s">
        <v>21</v>
      </c>
      <c r="U9" s="253" t="s">
        <v>21</v>
      </c>
      <c r="V9" s="446">
        <v>0.02</v>
      </c>
    </row>
    <row r="10" spans="1:27" s="228" customFormat="1" ht="16.5" customHeight="1" x14ac:dyDescent="0.2">
      <c r="C10" s="232" t="s">
        <v>271</v>
      </c>
      <c r="D10" s="233" t="s">
        <v>21</v>
      </c>
      <c r="E10" s="233" t="s">
        <v>21</v>
      </c>
      <c r="F10" s="236" t="s">
        <v>21</v>
      </c>
      <c r="G10" s="236" t="s">
        <v>21</v>
      </c>
      <c r="H10" s="311" t="s">
        <v>21</v>
      </c>
      <c r="I10" s="233" t="s">
        <v>21</v>
      </c>
      <c r="J10" s="234" t="s">
        <v>21</v>
      </c>
      <c r="K10" s="235" t="s">
        <v>21</v>
      </c>
      <c r="L10" s="234" t="s">
        <v>21</v>
      </c>
      <c r="M10" s="235" t="s">
        <v>21</v>
      </c>
      <c r="N10" s="236" t="s">
        <v>21</v>
      </c>
      <c r="O10" s="234" t="s">
        <v>21</v>
      </c>
      <c r="P10" s="237" t="s">
        <v>21</v>
      </c>
      <c r="Q10" s="237" t="s">
        <v>21</v>
      </c>
      <c r="R10" s="235" t="s">
        <v>21</v>
      </c>
      <c r="S10" s="234" t="s">
        <v>21</v>
      </c>
      <c r="T10" s="233" t="s">
        <v>21</v>
      </c>
      <c r="U10" s="234" t="s">
        <v>21</v>
      </c>
      <c r="V10" s="445">
        <v>1E-3</v>
      </c>
    </row>
    <row r="11" spans="1:27" s="228" customFormat="1" ht="16.5" customHeight="1" x14ac:dyDescent="0.2">
      <c r="C11" s="238" t="s">
        <v>337</v>
      </c>
      <c r="D11" s="1897" t="s">
        <v>710</v>
      </c>
      <c r="E11" s="1898">
        <v>5.5880000000000001E-3</v>
      </c>
      <c r="F11" s="1899" t="s">
        <v>711</v>
      </c>
      <c r="G11" s="1898" t="s">
        <v>711</v>
      </c>
      <c r="H11" s="1900" t="s">
        <v>711</v>
      </c>
      <c r="I11" s="1899" t="s">
        <v>710</v>
      </c>
      <c r="J11" s="1901" t="s">
        <v>712</v>
      </c>
      <c r="K11" s="1902" t="s">
        <v>710</v>
      </c>
      <c r="L11" s="1903" t="s">
        <v>712</v>
      </c>
      <c r="M11" s="1902" t="s">
        <v>710</v>
      </c>
      <c r="N11" s="1904" t="s">
        <v>712</v>
      </c>
      <c r="O11" s="1903" t="s">
        <v>712</v>
      </c>
      <c r="P11" s="1898" t="s">
        <v>710</v>
      </c>
      <c r="Q11" s="1899" t="s">
        <v>712</v>
      </c>
      <c r="R11" s="1905" t="s">
        <v>710</v>
      </c>
      <c r="S11" s="1901" t="s">
        <v>712</v>
      </c>
      <c r="T11" s="1899" t="s">
        <v>710</v>
      </c>
      <c r="U11" s="1901" t="s">
        <v>712</v>
      </c>
      <c r="V11" s="102">
        <v>5.0000000000000001E-4</v>
      </c>
    </row>
    <row r="12" spans="1:27" s="228" customFormat="1" ht="16.5" customHeight="1" x14ac:dyDescent="0.2">
      <c r="C12" s="227" t="s">
        <v>272</v>
      </c>
      <c r="D12" s="444" t="s">
        <v>21</v>
      </c>
      <c r="E12" s="236" t="s">
        <v>21</v>
      </c>
      <c r="F12" s="233" t="s">
        <v>21</v>
      </c>
      <c r="G12" s="236" t="s">
        <v>21</v>
      </c>
      <c r="H12" s="234" t="s">
        <v>21</v>
      </c>
      <c r="I12" s="233" t="s">
        <v>21</v>
      </c>
      <c r="J12" s="234" t="s">
        <v>21</v>
      </c>
      <c r="K12" s="233" t="s">
        <v>21</v>
      </c>
      <c r="L12" s="234" t="s">
        <v>21</v>
      </c>
      <c r="M12" s="235" t="s">
        <v>21</v>
      </c>
      <c r="N12" s="233" t="s">
        <v>21</v>
      </c>
      <c r="O12" s="234" t="s">
        <v>21</v>
      </c>
      <c r="P12" s="256" t="s">
        <v>21</v>
      </c>
      <c r="Q12" s="237" t="s">
        <v>21</v>
      </c>
      <c r="R12" s="235" t="s">
        <v>21</v>
      </c>
      <c r="S12" s="234" t="s">
        <v>21</v>
      </c>
      <c r="T12" s="233" t="s">
        <v>21</v>
      </c>
      <c r="U12" s="234" t="s">
        <v>21</v>
      </c>
      <c r="V12" s="445">
        <v>5.0000000000000001E-4</v>
      </c>
    </row>
    <row r="13" spans="1:27" ht="16.5" customHeight="1" thickBot="1" x14ac:dyDescent="0.25">
      <c r="A13" s="228"/>
      <c r="C13" s="239" t="s">
        <v>273</v>
      </c>
      <c r="D13" s="449" t="s">
        <v>21</v>
      </c>
      <c r="E13" s="278" t="s">
        <v>21</v>
      </c>
      <c r="F13" s="450" t="s">
        <v>21</v>
      </c>
      <c r="G13" s="450" t="s">
        <v>21</v>
      </c>
      <c r="H13" s="279" t="s">
        <v>21</v>
      </c>
      <c r="I13" s="278" t="s">
        <v>21</v>
      </c>
      <c r="J13" s="279" t="s">
        <v>21</v>
      </c>
      <c r="K13" s="280" t="s">
        <v>21</v>
      </c>
      <c r="L13" s="279" t="s">
        <v>21</v>
      </c>
      <c r="M13" s="280" t="s">
        <v>21</v>
      </c>
      <c r="N13" s="450" t="s">
        <v>21</v>
      </c>
      <c r="O13" s="279" t="s">
        <v>21</v>
      </c>
      <c r="P13" s="451" t="s">
        <v>21</v>
      </c>
      <c r="Q13" s="452" t="s">
        <v>21</v>
      </c>
      <c r="R13" s="280" t="s">
        <v>21</v>
      </c>
      <c r="S13" s="279" t="s">
        <v>21</v>
      </c>
      <c r="T13" s="278" t="s">
        <v>21</v>
      </c>
      <c r="U13" s="279" t="s">
        <v>21</v>
      </c>
      <c r="V13" s="453">
        <v>5.0000000000000001E-4</v>
      </c>
    </row>
    <row r="14" spans="1:27" s="228" customFormat="1" ht="16" customHeight="1" x14ac:dyDescent="0.2">
      <c r="C14" s="240" t="s">
        <v>72</v>
      </c>
      <c r="D14" s="454" t="s">
        <v>710</v>
      </c>
      <c r="E14" s="242" t="s">
        <v>710</v>
      </c>
      <c r="F14" s="241" t="s">
        <v>710</v>
      </c>
      <c r="G14" s="241" t="s">
        <v>710</v>
      </c>
      <c r="H14" s="243" t="s">
        <v>710</v>
      </c>
      <c r="I14" s="242" t="s">
        <v>710</v>
      </c>
      <c r="J14" s="243" t="s">
        <v>710</v>
      </c>
      <c r="K14" s="242" t="s">
        <v>710</v>
      </c>
      <c r="L14" s="243" t="s">
        <v>710</v>
      </c>
      <c r="M14" s="242" t="s">
        <v>710</v>
      </c>
      <c r="N14" s="241" t="s">
        <v>710</v>
      </c>
      <c r="O14" s="243" t="s">
        <v>710</v>
      </c>
      <c r="P14" s="244" t="s">
        <v>710</v>
      </c>
      <c r="Q14" s="512" t="s">
        <v>710</v>
      </c>
      <c r="R14" s="315" t="s">
        <v>710</v>
      </c>
      <c r="S14" s="243" t="s">
        <v>710</v>
      </c>
      <c r="T14" s="242" t="s">
        <v>710</v>
      </c>
      <c r="U14" s="243" t="s">
        <v>710</v>
      </c>
      <c r="V14" s="455">
        <v>5.0000000000000001E-4</v>
      </c>
    </row>
    <row r="15" spans="1:27" s="228" customFormat="1" ht="16" customHeight="1" x14ac:dyDescent="0.2">
      <c r="C15" s="245" t="s">
        <v>73</v>
      </c>
      <c r="D15" s="456" t="s">
        <v>710</v>
      </c>
      <c r="E15" s="247" t="s">
        <v>710</v>
      </c>
      <c r="F15" s="246" t="s">
        <v>710</v>
      </c>
      <c r="G15" s="246" t="s">
        <v>710</v>
      </c>
      <c r="H15" s="248" t="s">
        <v>710</v>
      </c>
      <c r="I15" s="247" t="s">
        <v>710</v>
      </c>
      <c r="J15" s="314" t="s">
        <v>710</v>
      </c>
      <c r="K15" s="247" t="s">
        <v>710</v>
      </c>
      <c r="L15" s="248" t="s">
        <v>710</v>
      </c>
      <c r="M15" s="247" t="s">
        <v>710</v>
      </c>
      <c r="N15" s="247" t="s">
        <v>710</v>
      </c>
      <c r="O15" s="248" t="s">
        <v>710</v>
      </c>
      <c r="P15" s="298" t="s">
        <v>710</v>
      </c>
      <c r="Q15" s="249" t="s">
        <v>710</v>
      </c>
      <c r="R15" s="297" t="s">
        <v>710</v>
      </c>
      <c r="S15" s="248" t="s">
        <v>710</v>
      </c>
      <c r="T15" s="247" t="s">
        <v>710</v>
      </c>
      <c r="U15" s="248" t="s">
        <v>710</v>
      </c>
      <c r="V15" s="457">
        <v>5.0000000000000001E-4</v>
      </c>
    </row>
    <row r="16" spans="1:27" ht="16" customHeight="1" x14ac:dyDescent="0.2">
      <c r="A16" s="1054"/>
      <c r="C16" s="250" t="s">
        <v>66</v>
      </c>
      <c r="D16" s="458" t="s">
        <v>710</v>
      </c>
      <c r="E16" s="459" t="s">
        <v>710</v>
      </c>
      <c r="F16" s="460" t="s">
        <v>710</v>
      </c>
      <c r="G16" s="460" t="s">
        <v>710</v>
      </c>
      <c r="H16" s="461" t="s">
        <v>710</v>
      </c>
      <c r="I16" s="462">
        <v>1.0939000000000001E-3</v>
      </c>
      <c r="J16" s="463" t="s">
        <v>710</v>
      </c>
      <c r="K16" s="462" t="s">
        <v>710</v>
      </c>
      <c r="L16" s="464" t="s">
        <v>710</v>
      </c>
      <c r="M16" s="462" t="s">
        <v>710</v>
      </c>
      <c r="N16" s="459" t="s">
        <v>710</v>
      </c>
      <c r="O16" s="461" t="s">
        <v>710</v>
      </c>
      <c r="P16" s="459" t="s">
        <v>710</v>
      </c>
      <c r="Q16" s="465" t="s">
        <v>710</v>
      </c>
      <c r="R16" s="735">
        <v>7.2049999999999989E-4</v>
      </c>
      <c r="S16" s="464" t="s">
        <v>710</v>
      </c>
      <c r="T16" s="462" t="s">
        <v>710</v>
      </c>
      <c r="U16" s="464" t="s">
        <v>710</v>
      </c>
      <c r="V16" s="466">
        <v>5.0000000000000001E-4</v>
      </c>
    </row>
    <row r="17" spans="1:22" s="228" customFormat="1" ht="16" customHeight="1" x14ac:dyDescent="0.2">
      <c r="C17" s="229" t="s">
        <v>331</v>
      </c>
      <c r="D17" s="467" t="s">
        <v>710</v>
      </c>
      <c r="E17" s="252" t="s">
        <v>710</v>
      </c>
      <c r="F17" s="251" t="s">
        <v>710</v>
      </c>
      <c r="G17" s="251" t="s">
        <v>710</v>
      </c>
      <c r="H17" s="253" t="s">
        <v>710</v>
      </c>
      <c r="I17" s="252" t="s">
        <v>710</v>
      </c>
      <c r="J17" s="313" t="s">
        <v>710</v>
      </c>
      <c r="K17" s="252" t="s">
        <v>710</v>
      </c>
      <c r="L17" s="253" t="s">
        <v>710</v>
      </c>
      <c r="M17" s="468" t="s">
        <v>710</v>
      </c>
      <c r="N17" s="252" t="s">
        <v>710</v>
      </c>
      <c r="O17" s="253" t="s">
        <v>710</v>
      </c>
      <c r="P17" s="254" t="s">
        <v>710</v>
      </c>
      <c r="Q17" s="255" t="s">
        <v>710</v>
      </c>
      <c r="R17" s="316" t="s">
        <v>710</v>
      </c>
      <c r="S17" s="253" t="s">
        <v>710</v>
      </c>
      <c r="T17" s="252" t="s">
        <v>710</v>
      </c>
      <c r="U17" s="253" t="s">
        <v>710</v>
      </c>
      <c r="V17" s="446">
        <v>5.0000000000000001E-4</v>
      </c>
    </row>
    <row r="18" spans="1:22" s="228" customFormat="1" ht="16" customHeight="1" x14ac:dyDescent="0.2">
      <c r="C18" s="227" t="s">
        <v>67</v>
      </c>
      <c r="D18" s="469" t="s">
        <v>710</v>
      </c>
      <c r="E18" s="233" t="s">
        <v>710</v>
      </c>
      <c r="F18" s="236" t="s">
        <v>710</v>
      </c>
      <c r="G18" s="236" t="s">
        <v>710</v>
      </c>
      <c r="H18" s="234" t="s">
        <v>710</v>
      </c>
      <c r="I18" s="233" t="s">
        <v>710</v>
      </c>
      <c r="J18" s="470" t="s">
        <v>710</v>
      </c>
      <c r="K18" s="233" t="s">
        <v>710</v>
      </c>
      <c r="L18" s="234" t="s">
        <v>710</v>
      </c>
      <c r="M18" s="471" t="s">
        <v>710</v>
      </c>
      <c r="N18" s="233" t="s">
        <v>710</v>
      </c>
      <c r="O18" s="234" t="s">
        <v>710</v>
      </c>
      <c r="P18" s="256" t="s">
        <v>710</v>
      </c>
      <c r="Q18" s="237" t="s">
        <v>710</v>
      </c>
      <c r="R18" s="235" t="s">
        <v>710</v>
      </c>
      <c r="S18" s="234" t="s">
        <v>710</v>
      </c>
      <c r="T18" s="233" t="s">
        <v>710</v>
      </c>
      <c r="U18" s="234" t="s">
        <v>710</v>
      </c>
      <c r="V18" s="445">
        <v>5.0000000000000001E-4</v>
      </c>
    </row>
    <row r="19" spans="1:22" s="228" customFormat="1" ht="16" customHeight="1" x14ac:dyDescent="0.2">
      <c r="C19" s="229" t="s">
        <v>68</v>
      </c>
      <c r="D19" s="472" t="s">
        <v>710</v>
      </c>
      <c r="E19" s="252" t="s">
        <v>710</v>
      </c>
      <c r="F19" s="251" t="s">
        <v>710</v>
      </c>
      <c r="G19" s="251" t="s">
        <v>710</v>
      </c>
      <c r="H19" s="253" t="s">
        <v>710</v>
      </c>
      <c r="I19" s="252" t="s">
        <v>710</v>
      </c>
      <c r="J19" s="473" t="s">
        <v>710</v>
      </c>
      <c r="K19" s="252" t="s">
        <v>710</v>
      </c>
      <c r="L19" s="253" t="s">
        <v>710</v>
      </c>
      <c r="M19" s="474" t="s">
        <v>710</v>
      </c>
      <c r="N19" s="252" t="s">
        <v>710</v>
      </c>
      <c r="O19" s="253" t="s">
        <v>710</v>
      </c>
      <c r="P19" s="254" t="s">
        <v>710</v>
      </c>
      <c r="Q19" s="255" t="s">
        <v>710</v>
      </c>
      <c r="R19" s="316" t="s">
        <v>710</v>
      </c>
      <c r="S19" s="253" t="s">
        <v>710</v>
      </c>
      <c r="T19" s="252" t="s">
        <v>710</v>
      </c>
      <c r="U19" s="253" t="s">
        <v>710</v>
      </c>
      <c r="V19" s="446">
        <v>5.0000000000000001E-4</v>
      </c>
    </row>
    <row r="20" spans="1:22" s="228" customFormat="1" ht="16" customHeight="1" x14ac:dyDescent="0.2">
      <c r="C20" s="227" t="s">
        <v>69</v>
      </c>
      <c r="D20" s="444" t="s">
        <v>710</v>
      </c>
      <c r="E20" s="233" t="s">
        <v>710</v>
      </c>
      <c r="F20" s="236" t="s">
        <v>710</v>
      </c>
      <c r="G20" s="236" t="s">
        <v>710</v>
      </c>
      <c r="H20" s="234" t="s">
        <v>710</v>
      </c>
      <c r="I20" s="233" t="s">
        <v>710</v>
      </c>
      <c r="J20" s="311" t="s">
        <v>710</v>
      </c>
      <c r="K20" s="233" t="s">
        <v>710</v>
      </c>
      <c r="L20" s="234" t="s">
        <v>710</v>
      </c>
      <c r="M20" s="233" t="s">
        <v>710</v>
      </c>
      <c r="N20" s="233" t="s">
        <v>710</v>
      </c>
      <c r="O20" s="234" t="s">
        <v>710</v>
      </c>
      <c r="P20" s="256" t="s">
        <v>710</v>
      </c>
      <c r="Q20" s="237" t="s">
        <v>710</v>
      </c>
      <c r="R20" s="235" t="s">
        <v>710</v>
      </c>
      <c r="S20" s="234" t="s">
        <v>710</v>
      </c>
      <c r="T20" s="233" t="s">
        <v>710</v>
      </c>
      <c r="U20" s="234" t="s">
        <v>710</v>
      </c>
      <c r="V20" s="445">
        <v>5.0000000000000001E-4</v>
      </c>
    </row>
    <row r="21" spans="1:22" s="228" customFormat="1" ht="16" customHeight="1" x14ac:dyDescent="0.2">
      <c r="C21" s="229" t="s">
        <v>70</v>
      </c>
      <c r="D21" s="421" t="s">
        <v>710</v>
      </c>
      <c r="E21" s="252" t="s">
        <v>710</v>
      </c>
      <c r="F21" s="251" t="s">
        <v>710</v>
      </c>
      <c r="G21" s="251" t="s">
        <v>710</v>
      </c>
      <c r="H21" s="253" t="s">
        <v>710</v>
      </c>
      <c r="I21" s="252" t="s">
        <v>710</v>
      </c>
      <c r="J21" s="312" t="s">
        <v>710</v>
      </c>
      <c r="K21" s="252" t="s">
        <v>710</v>
      </c>
      <c r="L21" s="253" t="s">
        <v>710</v>
      </c>
      <c r="M21" s="252" t="s">
        <v>710</v>
      </c>
      <c r="N21" s="252" t="s">
        <v>710</v>
      </c>
      <c r="O21" s="253" t="s">
        <v>710</v>
      </c>
      <c r="P21" s="254" t="s">
        <v>710</v>
      </c>
      <c r="Q21" s="255" t="s">
        <v>710</v>
      </c>
      <c r="R21" s="316" t="s">
        <v>710</v>
      </c>
      <c r="S21" s="253" t="s">
        <v>710</v>
      </c>
      <c r="T21" s="252">
        <v>5.9449999999999998E-4</v>
      </c>
      <c r="U21" s="253" t="s">
        <v>710</v>
      </c>
      <c r="V21" s="446">
        <v>5.0000000000000001E-4</v>
      </c>
    </row>
    <row r="22" spans="1:22" s="228" customFormat="1" ht="16" customHeight="1" x14ac:dyDescent="0.2">
      <c r="C22" s="227" t="s">
        <v>71</v>
      </c>
      <c r="D22" s="444" t="s">
        <v>710</v>
      </c>
      <c r="E22" s="233" t="s">
        <v>710</v>
      </c>
      <c r="F22" s="236" t="s">
        <v>710</v>
      </c>
      <c r="G22" s="236" t="s">
        <v>710</v>
      </c>
      <c r="H22" s="234" t="s">
        <v>710</v>
      </c>
      <c r="I22" s="233" t="s">
        <v>710</v>
      </c>
      <c r="J22" s="311" t="s">
        <v>710</v>
      </c>
      <c r="K22" s="233" t="s">
        <v>710</v>
      </c>
      <c r="L22" s="234" t="s">
        <v>710</v>
      </c>
      <c r="M22" s="233" t="s">
        <v>710</v>
      </c>
      <c r="N22" s="233" t="s">
        <v>710</v>
      </c>
      <c r="O22" s="234" t="s">
        <v>710</v>
      </c>
      <c r="P22" s="256" t="s">
        <v>710</v>
      </c>
      <c r="Q22" s="237" t="s">
        <v>710</v>
      </c>
      <c r="R22" s="235" t="s">
        <v>710</v>
      </c>
      <c r="S22" s="234" t="s">
        <v>710</v>
      </c>
      <c r="T22" s="233" t="s">
        <v>710</v>
      </c>
      <c r="U22" s="234" t="s">
        <v>710</v>
      </c>
      <c r="V22" s="445">
        <v>5.0000000000000001E-4</v>
      </c>
    </row>
    <row r="23" spans="1:22" ht="16" customHeight="1" thickBot="1" x14ac:dyDescent="0.25">
      <c r="A23" s="1054"/>
      <c r="C23" s="239" t="s">
        <v>74</v>
      </c>
      <c r="D23" s="421" t="s">
        <v>710</v>
      </c>
      <c r="E23" s="258" t="s">
        <v>710</v>
      </c>
      <c r="F23" s="257" t="s">
        <v>710</v>
      </c>
      <c r="G23" s="257" t="s">
        <v>710</v>
      </c>
      <c r="H23" s="259" t="s">
        <v>710</v>
      </c>
      <c r="I23" s="258" t="s">
        <v>710</v>
      </c>
      <c r="J23" s="312" t="s">
        <v>710</v>
      </c>
      <c r="K23" s="258" t="s">
        <v>710</v>
      </c>
      <c r="L23" s="259" t="s">
        <v>710</v>
      </c>
      <c r="M23" s="252" t="s">
        <v>710</v>
      </c>
      <c r="N23" s="258" t="s">
        <v>710</v>
      </c>
      <c r="O23" s="259" t="s">
        <v>710</v>
      </c>
      <c r="P23" s="260" t="s">
        <v>710</v>
      </c>
      <c r="Q23" s="261" t="s">
        <v>710</v>
      </c>
      <c r="R23" s="736" t="s">
        <v>710</v>
      </c>
      <c r="S23" s="259" t="s">
        <v>710</v>
      </c>
      <c r="T23" s="258" t="s">
        <v>710</v>
      </c>
      <c r="U23" s="259" t="s">
        <v>710</v>
      </c>
      <c r="V23" s="453">
        <v>5.0000000000000001E-4</v>
      </c>
    </row>
    <row r="24" spans="1:22" ht="16" customHeight="1" x14ac:dyDescent="0.2">
      <c r="A24" s="1054"/>
      <c r="C24" s="262" t="s">
        <v>76</v>
      </c>
      <c r="D24" s="475" t="s">
        <v>21</v>
      </c>
      <c r="E24" s="476" t="s">
        <v>21</v>
      </c>
      <c r="F24" s="263" t="s">
        <v>21</v>
      </c>
      <c r="G24" s="263" t="s">
        <v>21</v>
      </c>
      <c r="H24" s="264" t="s">
        <v>21</v>
      </c>
      <c r="I24" s="437" t="s">
        <v>21</v>
      </c>
      <c r="J24" s="264" t="s">
        <v>21</v>
      </c>
      <c r="K24" s="437" t="s">
        <v>21</v>
      </c>
      <c r="L24" s="264" t="s">
        <v>21</v>
      </c>
      <c r="M24" s="437" t="s">
        <v>21</v>
      </c>
      <c r="N24" s="263" t="s">
        <v>21</v>
      </c>
      <c r="O24" s="265" t="s">
        <v>21</v>
      </c>
      <c r="P24" s="441" t="s">
        <v>21</v>
      </c>
      <c r="Q24" s="266" t="s">
        <v>21</v>
      </c>
      <c r="R24" s="440" t="s">
        <v>21</v>
      </c>
      <c r="S24" s="264" t="s">
        <v>21</v>
      </c>
      <c r="T24" s="437" t="s">
        <v>21</v>
      </c>
      <c r="U24" s="264" t="s">
        <v>21</v>
      </c>
      <c r="V24" s="477">
        <v>6.0000000000000001E-3</v>
      </c>
    </row>
    <row r="25" spans="1:22" s="228" customFormat="1" ht="16" customHeight="1" x14ac:dyDescent="0.2">
      <c r="C25" s="227" t="s">
        <v>77</v>
      </c>
      <c r="D25" s="444" t="s">
        <v>21</v>
      </c>
      <c r="E25" s="233" t="s">
        <v>21</v>
      </c>
      <c r="F25" s="236" t="s">
        <v>21</v>
      </c>
      <c r="G25" s="236" t="s">
        <v>21</v>
      </c>
      <c r="H25" s="234" t="s">
        <v>21</v>
      </c>
      <c r="I25" s="478" t="s">
        <v>21</v>
      </c>
      <c r="J25" s="234" t="s">
        <v>21</v>
      </c>
      <c r="K25" s="478" t="s">
        <v>21</v>
      </c>
      <c r="L25" s="234" t="s">
        <v>21</v>
      </c>
      <c r="M25" s="478" t="s">
        <v>21</v>
      </c>
      <c r="N25" s="236" t="s">
        <v>21</v>
      </c>
      <c r="O25" s="234" t="s">
        <v>21</v>
      </c>
      <c r="P25" s="479" t="s">
        <v>21</v>
      </c>
      <c r="Q25" s="237" t="s">
        <v>21</v>
      </c>
      <c r="R25" s="737" t="s">
        <v>21</v>
      </c>
      <c r="S25" s="234" t="s">
        <v>21</v>
      </c>
      <c r="T25" s="478" t="s">
        <v>21</v>
      </c>
      <c r="U25" s="234" t="s">
        <v>21</v>
      </c>
      <c r="V25" s="445">
        <v>3.0000000000000001E-3</v>
      </c>
    </row>
    <row r="26" spans="1:22" s="228" customFormat="1" ht="16" customHeight="1" thickBot="1" x14ac:dyDescent="0.25">
      <c r="C26" s="267" t="s">
        <v>78</v>
      </c>
      <c r="D26" s="467" t="s">
        <v>21</v>
      </c>
      <c r="E26" s="468" t="s">
        <v>21</v>
      </c>
      <c r="F26" s="268" t="s">
        <v>21</v>
      </c>
      <c r="G26" s="268" t="s">
        <v>21</v>
      </c>
      <c r="H26" s="269" t="s">
        <v>21</v>
      </c>
      <c r="I26" s="480" t="s">
        <v>21</v>
      </c>
      <c r="J26" s="269" t="s">
        <v>21</v>
      </c>
      <c r="K26" s="480" t="s">
        <v>21</v>
      </c>
      <c r="L26" s="269" t="s">
        <v>21</v>
      </c>
      <c r="M26" s="480" t="s">
        <v>21</v>
      </c>
      <c r="N26" s="268" t="s">
        <v>21</v>
      </c>
      <c r="O26" s="269" t="s">
        <v>21</v>
      </c>
      <c r="P26" s="481" t="s">
        <v>21</v>
      </c>
      <c r="Q26" s="270" t="s">
        <v>21</v>
      </c>
      <c r="R26" s="738" t="s">
        <v>21</v>
      </c>
      <c r="S26" s="269" t="s">
        <v>21</v>
      </c>
      <c r="T26" s="480" t="s">
        <v>21</v>
      </c>
      <c r="U26" s="269" t="s">
        <v>21</v>
      </c>
      <c r="V26" s="482">
        <v>0.02</v>
      </c>
    </row>
    <row r="27" spans="1:22" ht="16" customHeight="1" thickBot="1" x14ac:dyDescent="0.25">
      <c r="A27" s="1054"/>
      <c r="C27" s="271" t="s">
        <v>75</v>
      </c>
      <c r="D27" s="483" t="s">
        <v>710</v>
      </c>
      <c r="E27" s="273" t="s">
        <v>710</v>
      </c>
      <c r="F27" s="272" t="s">
        <v>710</v>
      </c>
      <c r="G27" s="272" t="s">
        <v>710</v>
      </c>
      <c r="H27" s="274" t="s">
        <v>710</v>
      </c>
      <c r="I27" s="273" t="s">
        <v>710</v>
      </c>
      <c r="J27" s="484" t="s">
        <v>710</v>
      </c>
      <c r="K27" s="273" t="s">
        <v>710</v>
      </c>
      <c r="L27" s="274" t="s">
        <v>710</v>
      </c>
      <c r="M27" s="273" t="s">
        <v>710</v>
      </c>
      <c r="N27" s="273" t="s">
        <v>710</v>
      </c>
      <c r="O27" s="274" t="s">
        <v>710</v>
      </c>
      <c r="P27" s="275" t="s">
        <v>710</v>
      </c>
      <c r="Q27" s="276" t="s">
        <v>710</v>
      </c>
      <c r="R27" s="739" t="s">
        <v>710</v>
      </c>
      <c r="S27" s="274" t="s">
        <v>710</v>
      </c>
      <c r="T27" s="273" t="s">
        <v>710</v>
      </c>
      <c r="U27" s="274" t="s">
        <v>710</v>
      </c>
      <c r="V27" s="485">
        <v>5.0000000000000001E-4</v>
      </c>
    </row>
    <row r="28" spans="1:22" ht="16" customHeight="1" thickBot="1" x14ac:dyDescent="0.25">
      <c r="A28" s="1054"/>
      <c r="C28" s="277" t="s">
        <v>274</v>
      </c>
      <c r="D28" s="486" t="s">
        <v>21</v>
      </c>
      <c r="E28" s="487" t="s">
        <v>21</v>
      </c>
      <c r="F28" s="487" t="s">
        <v>21</v>
      </c>
      <c r="G28" s="278" t="s">
        <v>21</v>
      </c>
      <c r="H28" s="279" t="s">
        <v>21</v>
      </c>
      <c r="I28" s="278" t="s">
        <v>21</v>
      </c>
      <c r="J28" s="279" t="s">
        <v>21</v>
      </c>
      <c r="K28" s="280" t="s">
        <v>21</v>
      </c>
      <c r="L28" s="279" t="s">
        <v>21</v>
      </c>
      <c r="M28" s="281" t="s">
        <v>21</v>
      </c>
      <c r="N28" s="282" t="s">
        <v>21</v>
      </c>
      <c r="O28" s="283" t="s">
        <v>21</v>
      </c>
      <c r="P28" s="284" t="s">
        <v>21</v>
      </c>
      <c r="Q28" s="285" t="s">
        <v>21</v>
      </c>
      <c r="R28" s="281" t="s">
        <v>21</v>
      </c>
      <c r="S28" s="283" t="s">
        <v>21</v>
      </c>
      <c r="T28" s="716" t="s">
        <v>21</v>
      </c>
      <c r="U28" s="283" t="s">
        <v>21</v>
      </c>
      <c r="V28" s="488">
        <v>2E-3</v>
      </c>
    </row>
    <row r="29" spans="1:22" ht="16" customHeight="1" x14ac:dyDescent="0.2">
      <c r="A29" s="1054"/>
      <c r="C29" s="286" t="s">
        <v>332</v>
      </c>
      <c r="D29" s="489" t="s">
        <v>21</v>
      </c>
      <c r="E29" s="490" t="s">
        <v>21</v>
      </c>
      <c r="F29" s="491" t="s">
        <v>21</v>
      </c>
      <c r="G29" s="491" t="s">
        <v>21</v>
      </c>
      <c r="H29" s="492" t="s">
        <v>21</v>
      </c>
      <c r="I29" s="490" t="s">
        <v>21</v>
      </c>
      <c r="J29" s="492" t="s">
        <v>21</v>
      </c>
      <c r="K29" s="493" t="s">
        <v>21</v>
      </c>
      <c r="L29" s="492" t="s">
        <v>21</v>
      </c>
      <c r="M29" s="493" t="s">
        <v>21</v>
      </c>
      <c r="N29" s="491" t="s">
        <v>21</v>
      </c>
      <c r="O29" s="492" t="s">
        <v>21</v>
      </c>
      <c r="P29" s="494" t="s">
        <v>21</v>
      </c>
      <c r="Q29" s="495" t="s">
        <v>21</v>
      </c>
      <c r="R29" s="493" t="s">
        <v>21</v>
      </c>
      <c r="S29" s="492" t="s">
        <v>21</v>
      </c>
      <c r="T29" s="490" t="s">
        <v>21</v>
      </c>
      <c r="U29" s="492" t="s">
        <v>21</v>
      </c>
      <c r="V29" s="496">
        <v>0.01</v>
      </c>
    </row>
    <row r="30" spans="1:22" s="228" customFormat="1" ht="16" customHeight="1" x14ac:dyDescent="0.2">
      <c r="C30" s="229" t="s">
        <v>333</v>
      </c>
      <c r="D30" s="1897">
        <v>0.187</v>
      </c>
      <c r="E30" s="1906">
        <v>0.51300000000000001</v>
      </c>
      <c r="F30" s="1898">
        <v>0.224</v>
      </c>
      <c r="G30" s="1898">
        <v>0.21199999999999999</v>
      </c>
      <c r="H30" s="1901">
        <v>0.20300000000000001</v>
      </c>
      <c r="I30" s="1904">
        <v>0.47399999999999998</v>
      </c>
      <c r="J30" s="1901">
        <v>0.45300000000000001</v>
      </c>
      <c r="K30" s="1902">
        <v>0.13300000000000001</v>
      </c>
      <c r="L30" s="1901">
        <v>0.11799999999999999</v>
      </c>
      <c r="M30" s="1902">
        <v>0.16500000000000001</v>
      </c>
      <c r="N30" s="1898">
        <v>0.13400000000000001</v>
      </c>
      <c r="O30" s="1901">
        <v>0.13100000000000001</v>
      </c>
      <c r="P30" s="1899">
        <v>0.13700000000000001</v>
      </c>
      <c r="Q30" s="1907">
        <v>0.127</v>
      </c>
      <c r="R30" s="1908">
        <v>0.13300000000000001</v>
      </c>
      <c r="S30" s="1901">
        <v>0.11899999999999999</v>
      </c>
      <c r="T30" s="1904">
        <v>0.16400000000000001</v>
      </c>
      <c r="U30" s="1901">
        <v>0.154</v>
      </c>
      <c r="V30" s="446">
        <v>0.1</v>
      </c>
    </row>
    <row r="31" spans="1:22" s="294" customFormat="1" ht="16" customHeight="1" x14ac:dyDescent="0.2">
      <c r="A31" s="1499" t="s">
        <v>633</v>
      </c>
      <c r="C31" s="287" t="s">
        <v>79</v>
      </c>
      <c r="D31" s="288" t="str">
        <f>'1_水処理野帳'!D37</f>
        <v>-</v>
      </c>
      <c r="E31" s="289" t="str">
        <f>'1_水処理野帳'!E37</f>
        <v>-</v>
      </c>
      <c r="F31" s="290">
        <f>'1_水処理野帳'!F37</f>
        <v>7.78</v>
      </c>
      <c r="G31" s="290">
        <f>'1_水処理野帳'!G37</f>
        <v>8.7600000000000016</v>
      </c>
      <c r="H31" s="291">
        <f>'1_水処理野帳'!H37</f>
        <v>7.26</v>
      </c>
      <c r="I31" s="289" t="str">
        <f>'1_水処理野帳'!I37</f>
        <v>-</v>
      </c>
      <c r="J31" s="291">
        <f>'1_水処理野帳'!J37</f>
        <v>6.7</v>
      </c>
      <c r="K31" s="292" t="str">
        <f>'1_水処理野帳'!K37</f>
        <v>-</v>
      </c>
      <c r="L31" s="291">
        <f>'1_水処理野帳'!L37</f>
        <v>5.3</v>
      </c>
      <c r="M31" s="292" t="str">
        <f>'1_水処理野帳'!M37</f>
        <v>-</v>
      </c>
      <c r="N31" s="290">
        <f>'1_水処理野帳'!N37</f>
        <v>12.62</v>
      </c>
      <c r="O31" s="291">
        <f>'1_水処理野帳'!O37</f>
        <v>6.18</v>
      </c>
      <c r="P31" s="292" t="str">
        <f>'1_水処理野帳'!P37</f>
        <v>-</v>
      </c>
      <c r="Q31" s="293">
        <f>'1_水処理野帳'!Q37</f>
        <v>6.2</v>
      </c>
      <c r="R31" s="292" t="str">
        <f>'1_水処理野帳'!R37</f>
        <v>-</v>
      </c>
      <c r="S31" s="291">
        <f>'1_水処理野帳'!S37</f>
        <v>8.94</v>
      </c>
      <c r="T31" s="289" t="str">
        <f>'1_水処理野帳'!T37</f>
        <v>-</v>
      </c>
      <c r="U31" s="291">
        <f>'1_水処理野帳'!U37</f>
        <v>11.08</v>
      </c>
      <c r="V31" s="139">
        <v>1</v>
      </c>
    </row>
    <row r="32" spans="1:22" s="294" customFormat="1" ht="16" customHeight="1" thickBot="1" x14ac:dyDescent="0.25">
      <c r="C32" s="1511" t="s">
        <v>259</v>
      </c>
      <c r="D32" s="1512" t="s">
        <v>715</v>
      </c>
      <c r="E32" s="1513" t="s">
        <v>715</v>
      </c>
      <c r="F32" s="1514" t="s">
        <v>715</v>
      </c>
      <c r="G32" s="1514" t="s">
        <v>715</v>
      </c>
      <c r="H32" s="1515" t="s">
        <v>715</v>
      </c>
      <c r="I32" s="1513" t="s">
        <v>715</v>
      </c>
      <c r="J32" s="1516" t="s">
        <v>715</v>
      </c>
      <c r="K32" s="1517" t="s">
        <v>715</v>
      </c>
      <c r="L32" s="1516" t="s">
        <v>715</v>
      </c>
      <c r="M32" s="1517" t="s">
        <v>715</v>
      </c>
      <c r="N32" s="1514" t="s">
        <v>715</v>
      </c>
      <c r="O32" s="1516" t="s">
        <v>715</v>
      </c>
      <c r="P32" s="1518" t="s">
        <v>715</v>
      </c>
      <c r="Q32" s="1519" t="s">
        <v>715</v>
      </c>
      <c r="R32" s="1517" t="s">
        <v>715</v>
      </c>
      <c r="S32" s="1515" t="s">
        <v>715</v>
      </c>
      <c r="T32" s="1513" t="s">
        <v>715</v>
      </c>
      <c r="U32" s="1515" t="s">
        <v>715</v>
      </c>
      <c r="V32" s="1520">
        <v>5.0000000000000001E-3</v>
      </c>
    </row>
    <row r="33" spans="1:22" ht="16" customHeight="1" x14ac:dyDescent="0.2">
      <c r="A33" s="1054"/>
      <c r="C33" s="1705" t="s">
        <v>275</v>
      </c>
      <c r="D33" s="1697" t="s">
        <v>21</v>
      </c>
      <c r="E33" s="1698" t="s">
        <v>21</v>
      </c>
      <c r="F33" s="1699" t="s">
        <v>705</v>
      </c>
      <c r="G33" s="1699" t="s">
        <v>705</v>
      </c>
      <c r="H33" s="1700" t="s">
        <v>705</v>
      </c>
      <c r="I33" s="1701" t="s">
        <v>21</v>
      </c>
      <c r="J33" s="1699" t="s">
        <v>705</v>
      </c>
      <c r="K33" s="1702" t="s">
        <v>21</v>
      </c>
      <c r="L33" s="1699" t="s">
        <v>705</v>
      </c>
      <c r="M33" s="1702" t="s">
        <v>21</v>
      </c>
      <c r="N33" s="1699" t="s">
        <v>705</v>
      </c>
      <c r="O33" s="1703" t="s">
        <v>705</v>
      </c>
      <c r="P33" s="1702" t="s">
        <v>21</v>
      </c>
      <c r="Q33" s="1703" t="s">
        <v>705</v>
      </c>
      <c r="R33" s="1704" t="s">
        <v>21</v>
      </c>
      <c r="S33" s="1700" t="s">
        <v>705</v>
      </c>
      <c r="T33" s="1701" t="s">
        <v>21</v>
      </c>
      <c r="U33" s="296" t="s">
        <v>705</v>
      </c>
      <c r="V33" s="455">
        <v>1</v>
      </c>
    </row>
    <row r="34" spans="1:22" ht="16" customHeight="1" x14ac:dyDescent="0.2">
      <c r="A34" s="1054"/>
      <c r="C34" s="1706" t="s">
        <v>80</v>
      </c>
      <c r="D34" s="456" t="s">
        <v>720</v>
      </c>
      <c r="E34" s="247" t="s">
        <v>720</v>
      </c>
      <c r="F34" s="246" t="s">
        <v>720</v>
      </c>
      <c r="G34" s="246" t="s">
        <v>720</v>
      </c>
      <c r="H34" s="248" t="s">
        <v>720</v>
      </c>
      <c r="I34" s="247" t="s">
        <v>720</v>
      </c>
      <c r="J34" s="248" t="s">
        <v>720</v>
      </c>
      <c r="K34" s="297" t="s">
        <v>720</v>
      </c>
      <c r="L34" s="248" t="s">
        <v>720</v>
      </c>
      <c r="M34" s="297" t="s">
        <v>720</v>
      </c>
      <c r="N34" s="246" t="s">
        <v>720</v>
      </c>
      <c r="O34" s="248" t="s">
        <v>720</v>
      </c>
      <c r="P34" s="298" t="s">
        <v>720</v>
      </c>
      <c r="Q34" s="249" t="s">
        <v>720</v>
      </c>
      <c r="R34" s="297" t="s">
        <v>720</v>
      </c>
      <c r="S34" s="248" t="s">
        <v>720</v>
      </c>
      <c r="T34" s="247" t="s">
        <v>720</v>
      </c>
      <c r="U34" s="248" t="s">
        <v>720</v>
      </c>
      <c r="V34" s="457">
        <v>0.5</v>
      </c>
    </row>
    <row r="35" spans="1:22" ht="16" customHeight="1" x14ac:dyDescent="0.2">
      <c r="A35" s="1054"/>
      <c r="C35" s="232" t="s">
        <v>276</v>
      </c>
      <c r="D35" s="444" t="s">
        <v>21</v>
      </c>
      <c r="E35" s="233" t="s">
        <v>21</v>
      </c>
      <c r="F35" s="236" t="s">
        <v>21</v>
      </c>
      <c r="G35" s="236" t="s">
        <v>21</v>
      </c>
      <c r="H35" s="234" t="s">
        <v>21</v>
      </c>
      <c r="I35" s="233" t="s">
        <v>21</v>
      </c>
      <c r="J35" s="234" t="s">
        <v>21</v>
      </c>
      <c r="K35" s="235" t="s">
        <v>21</v>
      </c>
      <c r="L35" s="234" t="s">
        <v>21</v>
      </c>
      <c r="M35" s="235" t="s">
        <v>21</v>
      </c>
      <c r="N35" s="236" t="s">
        <v>21</v>
      </c>
      <c r="O35" s="234" t="s">
        <v>21</v>
      </c>
      <c r="P35" s="256" t="s">
        <v>21</v>
      </c>
      <c r="Q35" s="237" t="s">
        <v>21</v>
      </c>
      <c r="R35" s="235" t="s">
        <v>21</v>
      </c>
      <c r="S35" s="234" t="s">
        <v>21</v>
      </c>
      <c r="T35" s="233" t="s">
        <v>21</v>
      </c>
      <c r="U35" s="234" t="s">
        <v>21</v>
      </c>
      <c r="V35" s="445">
        <v>0.02</v>
      </c>
    </row>
    <row r="36" spans="1:22" ht="16" customHeight="1" x14ac:dyDescent="0.2">
      <c r="A36" s="1054"/>
      <c r="C36" s="1706" t="s">
        <v>277</v>
      </c>
      <c r="D36" s="456" t="s">
        <v>21</v>
      </c>
      <c r="E36" s="247" t="s">
        <v>21</v>
      </c>
      <c r="F36" s="246" t="s">
        <v>21</v>
      </c>
      <c r="G36" s="246" t="s">
        <v>21</v>
      </c>
      <c r="H36" s="248" t="s">
        <v>21</v>
      </c>
      <c r="I36" s="247" t="s">
        <v>21</v>
      </c>
      <c r="J36" s="248" t="s">
        <v>21</v>
      </c>
      <c r="K36" s="297" t="s">
        <v>21</v>
      </c>
      <c r="L36" s="248" t="s">
        <v>21</v>
      </c>
      <c r="M36" s="297" t="s">
        <v>21</v>
      </c>
      <c r="N36" s="246" t="s">
        <v>21</v>
      </c>
      <c r="O36" s="248" t="s">
        <v>21</v>
      </c>
      <c r="P36" s="298" t="s">
        <v>21</v>
      </c>
      <c r="Q36" s="249" t="s">
        <v>21</v>
      </c>
      <c r="R36" s="297" t="s">
        <v>21</v>
      </c>
      <c r="S36" s="248" t="s">
        <v>21</v>
      </c>
      <c r="T36" s="247" t="s">
        <v>21</v>
      </c>
      <c r="U36" s="248" t="s">
        <v>21</v>
      </c>
      <c r="V36" s="457">
        <v>0.01</v>
      </c>
    </row>
    <row r="37" spans="1:22" ht="16" customHeight="1" x14ac:dyDescent="0.2">
      <c r="A37" s="1054"/>
      <c r="C37" s="1707" t="s">
        <v>278</v>
      </c>
      <c r="D37" s="1708" t="s">
        <v>21</v>
      </c>
      <c r="E37" s="537" t="s">
        <v>21</v>
      </c>
      <c r="F37" s="538" t="s">
        <v>21</v>
      </c>
      <c r="G37" s="538" t="s">
        <v>21</v>
      </c>
      <c r="H37" s="539" t="s">
        <v>21</v>
      </c>
      <c r="I37" s="537" t="s">
        <v>21</v>
      </c>
      <c r="J37" s="539" t="s">
        <v>21</v>
      </c>
      <c r="K37" s="540" t="s">
        <v>21</v>
      </c>
      <c r="L37" s="539" t="s">
        <v>21</v>
      </c>
      <c r="M37" s="540" t="s">
        <v>21</v>
      </c>
      <c r="N37" s="538" t="s">
        <v>21</v>
      </c>
      <c r="O37" s="539" t="s">
        <v>21</v>
      </c>
      <c r="P37" s="541" t="s">
        <v>21</v>
      </c>
      <c r="Q37" s="542" t="s">
        <v>21</v>
      </c>
      <c r="R37" s="540" t="s">
        <v>21</v>
      </c>
      <c r="S37" s="539" t="s">
        <v>21</v>
      </c>
      <c r="T37" s="537" t="s">
        <v>21</v>
      </c>
      <c r="U37" s="539" t="s">
        <v>21</v>
      </c>
      <c r="V37" s="445">
        <v>0.1</v>
      </c>
    </row>
    <row r="38" spans="1:22" ht="16" customHeight="1" x14ac:dyDescent="0.2">
      <c r="A38" s="1054"/>
      <c r="C38" s="1706" t="s">
        <v>279</v>
      </c>
      <c r="D38" s="456" t="s">
        <v>21</v>
      </c>
      <c r="E38" s="246" t="s">
        <v>21</v>
      </c>
      <c r="F38" s="246" t="s">
        <v>21</v>
      </c>
      <c r="G38" s="246" t="s">
        <v>21</v>
      </c>
      <c r="H38" s="249" t="s">
        <v>21</v>
      </c>
      <c r="I38" s="297" t="s">
        <v>21</v>
      </c>
      <c r="J38" s="248" t="s">
        <v>21</v>
      </c>
      <c r="K38" s="247" t="s">
        <v>21</v>
      </c>
      <c r="L38" s="249" t="s">
        <v>21</v>
      </c>
      <c r="M38" s="297" t="s">
        <v>21</v>
      </c>
      <c r="N38" s="246" t="s">
        <v>21</v>
      </c>
      <c r="O38" s="248" t="s">
        <v>21</v>
      </c>
      <c r="P38" s="246" t="s">
        <v>21</v>
      </c>
      <c r="Q38" s="249" t="s">
        <v>21</v>
      </c>
      <c r="R38" s="297" t="s">
        <v>21</v>
      </c>
      <c r="S38" s="248" t="s">
        <v>21</v>
      </c>
      <c r="T38" s="247" t="s">
        <v>21</v>
      </c>
      <c r="U38" s="248" t="s">
        <v>21</v>
      </c>
      <c r="V38" s="457">
        <v>0.05</v>
      </c>
    </row>
    <row r="39" spans="1:22" ht="16" customHeight="1" thickBot="1" x14ac:dyDescent="0.25">
      <c r="A39" s="1054"/>
      <c r="C39" s="1709" t="s">
        <v>280</v>
      </c>
      <c r="D39" s="1710" t="s">
        <v>21</v>
      </c>
      <c r="E39" s="497" t="s">
        <v>21</v>
      </c>
      <c r="F39" s="498" t="s">
        <v>21</v>
      </c>
      <c r="G39" s="498" t="s">
        <v>21</v>
      </c>
      <c r="H39" s="499" t="s">
        <v>21</v>
      </c>
      <c r="I39" s="497" t="s">
        <v>21</v>
      </c>
      <c r="J39" s="499" t="s">
        <v>21</v>
      </c>
      <c r="K39" s="500" t="s">
        <v>21</v>
      </c>
      <c r="L39" s="499" t="s">
        <v>21</v>
      </c>
      <c r="M39" s="500" t="s">
        <v>21</v>
      </c>
      <c r="N39" s="498" t="s">
        <v>21</v>
      </c>
      <c r="O39" s="499" t="s">
        <v>21</v>
      </c>
      <c r="P39" s="501" t="s">
        <v>21</v>
      </c>
      <c r="Q39" s="502" t="s">
        <v>21</v>
      </c>
      <c r="R39" s="500" t="s">
        <v>21</v>
      </c>
      <c r="S39" s="499" t="s">
        <v>21</v>
      </c>
      <c r="T39" s="497" t="s">
        <v>21</v>
      </c>
      <c r="U39" s="499" t="s">
        <v>21</v>
      </c>
      <c r="V39" s="496">
        <v>0.02</v>
      </c>
    </row>
    <row r="40" spans="1:22" ht="16" customHeight="1" x14ac:dyDescent="0.2">
      <c r="A40" s="1054"/>
      <c r="C40" s="1711" t="s">
        <v>84</v>
      </c>
      <c r="D40" s="1712" t="s">
        <v>21</v>
      </c>
      <c r="E40" s="302" t="s">
        <v>21</v>
      </c>
      <c r="F40" s="302" t="s">
        <v>21</v>
      </c>
      <c r="G40" s="302" t="s">
        <v>21</v>
      </c>
      <c r="H40" s="301" t="s">
        <v>21</v>
      </c>
      <c r="I40" s="503" t="s">
        <v>21</v>
      </c>
      <c r="J40" s="301" t="s">
        <v>21</v>
      </c>
      <c r="K40" s="303" t="s">
        <v>21</v>
      </c>
      <c r="L40" s="301" t="s">
        <v>21</v>
      </c>
      <c r="M40" s="503" t="s">
        <v>21</v>
      </c>
      <c r="N40" s="302" t="s">
        <v>21</v>
      </c>
      <c r="O40" s="504" t="s">
        <v>21</v>
      </c>
      <c r="P40" s="717" t="s">
        <v>21</v>
      </c>
      <c r="Q40" s="504" t="s">
        <v>21</v>
      </c>
      <c r="R40" s="303" t="s">
        <v>21</v>
      </c>
      <c r="S40" s="301" t="s">
        <v>21</v>
      </c>
      <c r="T40" s="503" t="s">
        <v>21</v>
      </c>
      <c r="U40" s="301" t="s">
        <v>21</v>
      </c>
      <c r="V40" s="505">
        <v>0.01</v>
      </c>
    </row>
    <row r="41" spans="1:22" ht="16" customHeight="1" x14ac:dyDescent="0.2">
      <c r="A41" s="1054"/>
      <c r="C41" s="232" t="s">
        <v>85</v>
      </c>
      <c r="D41" s="444" t="s">
        <v>21</v>
      </c>
      <c r="E41" s="236" t="s">
        <v>21</v>
      </c>
      <c r="F41" s="236" t="s">
        <v>21</v>
      </c>
      <c r="G41" s="236" t="s">
        <v>21</v>
      </c>
      <c r="H41" s="234" t="s">
        <v>21</v>
      </c>
      <c r="I41" s="233" t="s">
        <v>21</v>
      </c>
      <c r="J41" s="234" t="s">
        <v>21</v>
      </c>
      <c r="K41" s="235" t="s">
        <v>21</v>
      </c>
      <c r="L41" s="234" t="s">
        <v>21</v>
      </c>
      <c r="M41" s="233" t="s">
        <v>21</v>
      </c>
      <c r="N41" s="236" t="s">
        <v>21</v>
      </c>
      <c r="O41" s="237" t="s">
        <v>21</v>
      </c>
      <c r="P41" s="447" t="s">
        <v>21</v>
      </c>
      <c r="Q41" s="237" t="s">
        <v>21</v>
      </c>
      <c r="R41" s="235" t="s">
        <v>21</v>
      </c>
      <c r="S41" s="234" t="s">
        <v>21</v>
      </c>
      <c r="T41" s="233" t="s">
        <v>21</v>
      </c>
      <c r="U41" s="234" t="s">
        <v>21</v>
      </c>
      <c r="V41" s="506">
        <v>0.01</v>
      </c>
    </row>
    <row r="42" spans="1:22" ht="16" customHeight="1" thickBot="1" x14ac:dyDescent="0.25">
      <c r="A42" s="1054"/>
      <c r="C42" s="1713" t="s">
        <v>86</v>
      </c>
      <c r="D42" s="1714" t="s">
        <v>21</v>
      </c>
      <c r="E42" s="487" t="s">
        <v>21</v>
      </c>
      <c r="F42" s="487" t="s">
        <v>21</v>
      </c>
      <c r="G42" s="487" t="s">
        <v>21</v>
      </c>
      <c r="H42" s="508" t="s">
        <v>21</v>
      </c>
      <c r="I42" s="509" t="s">
        <v>21</v>
      </c>
      <c r="J42" s="508" t="s">
        <v>21</v>
      </c>
      <c r="K42" s="507" t="s">
        <v>21</v>
      </c>
      <c r="L42" s="508" t="s">
        <v>21</v>
      </c>
      <c r="M42" s="509" t="s">
        <v>21</v>
      </c>
      <c r="N42" s="487" t="s">
        <v>21</v>
      </c>
      <c r="O42" s="510" t="s">
        <v>21</v>
      </c>
      <c r="P42" s="718" t="s">
        <v>21</v>
      </c>
      <c r="Q42" s="510" t="s">
        <v>21</v>
      </c>
      <c r="R42" s="507" t="s">
        <v>21</v>
      </c>
      <c r="S42" s="508" t="s">
        <v>21</v>
      </c>
      <c r="T42" s="509" t="s">
        <v>21</v>
      </c>
      <c r="U42" s="508" t="s">
        <v>21</v>
      </c>
      <c r="V42" s="511">
        <v>2E-3</v>
      </c>
    </row>
    <row r="43" spans="1:22" ht="16" customHeight="1" x14ac:dyDescent="0.2">
      <c r="A43" s="1054"/>
      <c r="C43" s="1705" t="s">
        <v>654</v>
      </c>
      <c r="D43" s="454">
        <v>330</v>
      </c>
      <c r="E43" s="242">
        <v>320</v>
      </c>
      <c r="F43" s="241">
        <v>350</v>
      </c>
      <c r="G43" s="241">
        <v>360</v>
      </c>
      <c r="H43" s="243">
        <v>370</v>
      </c>
      <c r="I43" s="242" t="s">
        <v>21</v>
      </c>
      <c r="J43" s="243" t="s">
        <v>21</v>
      </c>
      <c r="K43" s="315" t="s">
        <v>21</v>
      </c>
      <c r="L43" s="243" t="s">
        <v>21</v>
      </c>
      <c r="M43" s="315">
        <v>270</v>
      </c>
      <c r="N43" s="241">
        <v>290</v>
      </c>
      <c r="O43" s="243">
        <v>250</v>
      </c>
      <c r="P43" s="244">
        <v>560</v>
      </c>
      <c r="Q43" s="512">
        <v>560</v>
      </c>
      <c r="R43" s="315" t="s">
        <v>21</v>
      </c>
      <c r="S43" s="243" t="s">
        <v>21</v>
      </c>
      <c r="T43" s="242" t="s">
        <v>21</v>
      </c>
      <c r="U43" s="243" t="s">
        <v>21</v>
      </c>
      <c r="V43" s="455">
        <v>1</v>
      </c>
    </row>
    <row r="44" spans="1:22" ht="16" customHeight="1" x14ac:dyDescent="0.2">
      <c r="A44" s="1054"/>
      <c r="C44" s="1706" t="s">
        <v>281</v>
      </c>
      <c r="D44" s="456" t="s">
        <v>21</v>
      </c>
      <c r="E44" s="247" t="s">
        <v>21</v>
      </c>
      <c r="F44" s="246" t="s">
        <v>21</v>
      </c>
      <c r="G44" s="246" t="s">
        <v>21</v>
      </c>
      <c r="H44" s="248" t="s">
        <v>21</v>
      </c>
      <c r="I44" s="247" t="s">
        <v>21</v>
      </c>
      <c r="J44" s="248" t="s">
        <v>21</v>
      </c>
      <c r="K44" s="297" t="s">
        <v>21</v>
      </c>
      <c r="L44" s="248" t="s">
        <v>21</v>
      </c>
      <c r="M44" s="297" t="s">
        <v>21</v>
      </c>
      <c r="N44" s="246" t="s">
        <v>21</v>
      </c>
      <c r="O44" s="248" t="s">
        <v>21</v>
      </c>
      <c r="P44" s="298" t="s">
        <v>21</v>
      </c>
      <c r="Q44" s="249" t="s">
        <v>21</v>
      </c>
      <c r="R44" s="297" t="s">
        <v>21</v>
      </c>
      <c r="S44" s="248" t="s">
        <v>21</v>
      </c>
      <c r="T44" s="247" t="s">
        <v>21</v>
      </c>
      <c r="U44" s="248" t="s">
        <v>21</v>
      </c>
      <c r="V44" s="457">
        <v>1</v>
      </c>
    </row>
    <row r="45" spans="1:22" ht="16" customHeight="1" thickBot="1" x14ac:dyDescent="0.25">
      <c r="A45" s="1054"/>
      <c r="C45" s="1715" t="s">
        <v>81</v>
      </c>
      <c r="D45" s="1716" t="s">
        <v>21</v>
      </c>
      <c r="E45" s="513" t="s">
        <v>21</v>
      </c>
      <c r="F45" s="514" t="s">
        <v>21</v>
      </c>
      <c r="G45" s="514" t="s">
        <v>21</v>
      </c>
      <c r="H45" s="515" t="s">
        <v>21</v>
      </c>
      <c r="I45" s="513" t="s">
        <v>21</v>
      </c>
      <c r="J45" s="515" t="s">
        <v>21</v>
      </c>
      <c r="K45" s="516" t="s">
        <v>21</v>
      </c>
      <c r="L45" s="515" t="s">
        <v>21</v>
      </c>
      <c r="M45" s="516" t="s">
        <v>21</v>
      </c>
      <c r="N45" s="514" t="s">
        <v>21</v>
      </c>
      <c r="O45" s="515" t="s">
        <v>21</v>
      </c>
      <c r="P45" s="517" t="s">
        <v>21</v>
      </c>
      <c r="Q45" s="518" t="s">
        <v>21</v>
      </c>
      <c r="R45" s="516" t="s">
        <v>21</v>
      </c>
      <c r="S45" s="515" t="s">
        <v>21</v>
      </c>
      <c r="T45" s="513" t="s">
        <v>21</v>
      </c>
      <c r="U45" s="515" t="s">
        <v>21</v>
      </c>
      <c r="V45" s="519">
        <v>0.1</v>
      </c>
    </row>
    <row r="46" spans="1:22" ht="16" customHeight="1" thickBot="1" x14ac:dyDescent="0.25">
      <c r="A46" s="294"/>
      <c r="B46" s="294"/>
      <c r="C46" s="1717" t="s">
        <v>629</v>
      </c>
      <c r="D46" s="1718" t="s">
        <v>21</v>
      </c>
      <c r="E46" s="1690" t="s">
        <v>21</v>
      </c>
      <c r="F46" s="1691" t="s">
        <v>21</v>
      </c>
      <c r="G46" s="1691" t="s">
        <v>21</v>
      </c>
      <c r="H46" s="1692" t="s">
        <v>21</v>
      </c>
      <c r="I46" s="1690" t="s">
        <v>21</v>
      </c>
      <c r="J46" s="1692" t="s">
        <v>21</v>
      </c>
      <c r="K46" s="1689" t="s">
        <v>21</v>
      </c>
      <c r="L46" s="1692" t="s">
        <v>21</v>
      </c>
      <c r="M46" s="1689" t="s">
        <v>21</v>
      </c>
      <c r="N46" s="1691" t="s">
        <v>21</v>
      </c>
      <c r="O46" s="1692" t="s">
        <v>21</v>
      </c>
      <c r="P46" s="1690" t="s">
        <v>21</v>
      </c>
      <c r="Q46" s="1693" t="s">
        <v>21</v>
      </c>
      <c r="R46" s="1689" t="s">
        <v>21</v>
      </c>
      <c r="S46" s="1692" t="s">
        <v>21</v>
      </c>
      <c r="T46" s="1690" t="s">
        <v>21</v>
      </c>
      <c r="U46" s="1692" t="s">
        <v>21</v>
      </c>
      <c r="V46" s="1694">
        <v>1</v>
      </c>
    </row>
    <row r="47" spans="1:22" ht="16" customHeight="1" x14ac:dyDescent="0.2">
      <c r="A47" s="1054"/>
      <c r="B47" s="2019" t="s">
        <v>257</v>
      </c>
      <c r="C47" s="1719" t="s">
        <v>266</v>
      </c>
      <c r="D47" s="1720" t="s">
        <v>21</v>
      </c>
      <c r="E47" s="302" t="s">
        <v>21</v>
      </c>
      <c r="F47" s="302" t="s">
        <v>21</v>
      </c>
      <c r="G47" s="302" t="s">
        <v>21</v>
      </c>
      <c r="H47" s="504" t="s">
        <v>21</v>
      </c>
      <c r="I47" s="303" t="s">
        <v>21</v>
      </c>
      <c r="J47" s="301" t="s">
        <v>21</v>
      </c>
      <c r="K47" s="503" t="s">
        <v>21</v>
      </c>
      <c r="L47" s="504" t="s">
        <v>21</v>
      </c>
      <c r="M47" s="303" t="s">
        <v>21</v>
      </c>
      <c r="N47" s="302" t="s">
        <v>21</v>
      </c>
      <c r="O47" s="301" t="s">
        <v>21</v>
      </c>
      <c r="P47" s="302" t="s">
        <v>21</v>
      </c>
      <c r="Q47" s="504" t="s">
        <v>21</v>
      </c>
      <c r="R47" s="303" t="s">
        <v>21</v>
      </c>
      <c r="S47" s="301" t="s">
        <v>21</v>
      </c>
      <c r="T47" s="503" t="s">
        <v>21</v>
      </c>
      <c r="U47" s="301" t="s">
        <v>21</v>
      </c>
      <c r="V47" s="520">
        <v>0.1</v>
      </c>
    </row>
    <row r="48" spans="1:22" ht="16" customHeight="1" x14ac:dyDescent="0.2">
      <c r="A48" s="294"/>
      <c r="B48" s="2019"/>
      <c r="C48" s="1721" t="s">
        <v>267</v>
      </c>
      <c r="D48" s="456" t="s">
        <v>21</v>
      </c>
      <c r="E48" s="246" t="s">
        <v>21</v>
      </c>
      <c r="F48" s="246" t="s">
        <v>21</v>
      </c>
      <c r="G48" s="246" t="s">
        <v>21</v>
      </c>
      <c r="H48" s="249" t="s">
        <v>21</v>
      </c>
      <c r="I48" s="297" t="s">
        <v>21</v>
      </c>
      <c r="J48" s="248" t="s">
        <v>21</v>
      </c>
      <c r="K48" s="247" t="s">
        <v>21</v>
      </c>
      <c r="L48" s="249" t="s">
        <v>21</v>
      </c>
      <c r="M48" s="297" t="s">
        <v>21</v>
      </c>
      <c r="N48" s="246" t="s">
        <v>21</v>
      </c>
      <c r="O48" s="248" t="s">
        <v>21</v>
      </c>
      <c r="P48" s="246" t="s">
        <v>21</v>
      </c>
      <c r="Q48" s="249" t="s">
        <v>21</v>
      </c>
      <c r="R48" s="297" t="s">
        <v>21</v>
      </c>
      <c r="S48" s="248" t="s">
        <v>21</v>
      </c>
      <c r="T48" s="247" t="s">
        <v>21</v>
      </c>
      <c r="U48" s="248" t="s">
        <v>21</v>
      </c>
      <c r="V48" s="521">
        <v>10</v>
      </c>
    </row>
    <row r="49" spans="1:22" ht="16" customHeight="1" x14ac:dyDescent="0.2">
      <c r="A49" s="1054"/>
      <c r="B49" s="2019"/>
      <c r="C49" s="1721" t="s">
        <v>575</v>
      </c>
      <c r="D49" s="456" t="s">
        <v>21</v>
      </c>
      <c r="E49" s="246" t="s">
        <v>21</v>
      </c>
      <c r="F49" s="246" t="s">
        <v>21</v>
      </c>
      <c r="G49" s="246" t="s">
        <v>21</v>
      </c>
      <c r="H49" s="249" t="s">
        <v>21</v>
      </c>
      <c r="I49" s="297" t="s">
        <v>21</v>
      </c>
      <c r="J49" s="248" t="s">
        <v>21</v>
      </c>
      <c r="K49" s="247" t="s">
        <v>21</v>
      </c>
      <c r="L49" s="249" t="s">
        <v>21</v>
      </c>
      <c r="M49" s="297" t="s">
        <v>21</v>
      </c>
      <c r="N49" s="246" t="s">
        <v>21</v>
      </c>
      <c r="O49" s="248" t="s">
        <v>21</v>
      </c>
      <c r="P49" s="246" t="s">
        <v>21</v>
      </c>
      <c r="Q49" s="249" t="s">
        <v>21</v>
      </c>
      <c r="R49" s="297" t="s">
        <v>21</v>
      </c>
      <c r="S49" s="248" t="s">
        <v>21</v>
      </c>
      <c r="T49" s="247" t="s">
        <v>21</v>
      </c>
      <c r="U49" s="248" t="s">
        <v>21</v>
      </c>
      <c r="V49" s="521">
        <v>0.01</v>
      </c>
    </row>
    <row r="50" spans="1:22" ht="16" customHeight="1" x14ac:dyDescent="0.2">
      <c r="A50" s="1054"/>
      <c r="B50" s="2019"/>
      <c r="C50" s="1722" t="s">
        <v>342</v>
      </c>
      <c r="D50" s="456" t="s">
        <v>21</v>
      </c>
      <c r="E50" s="246" t="s">
        <v>21</v>
      </c>
      <c r="F50" s="246" t="s">
        <v>21</v>
      </c>
      <c r="G50" s="246" t="s">
        <v>21</v>
      </c>
      <c r="H50" s="249" t="s">
        <v>21</v>
      </c>
      <c r="I50" s="297" t="s">
        <v>21</v>
      </c>
      <c r="J50" s="248" t="s">
        <v>21</v>
      </c>
      <c r="K50" s="247" t="s">
        <v>21</v>
      </c>
      <c r="L50" s="249" t="s">
        <v>21</v>
      </c>
      <c r="M50" s="297" t="s">
        <v>21</v>
      </c>
      <c r="N50" s="246" t="s">
        <v>21</v>
      </c>
      <c r="O50" s="248" t="s">
        <v>21</v>
      </c>
      <c r="P50" s="246" t="s">
        <v>21</v>
      </c>
      <c r="Q50" s="249" t="s">
        <v>21</v>
      </c>
      <c r="R50" s="297" t="s">
        <v>21</v>
      </c>
      <c r="S50" s="248" t="s">
        <v>21</v>
      </c>
      <c r="T50" s="247" t="s">
        <v>21</v>
      </c>
      <c r="U50" s="248" t="s">
        <v>21</v>
      </c>
      <c r="V50" s="521">
        <v>1E-3</v>
      </c>
    </row>
    <row r="51" spans="1:22" ht="16" customHeight="1" x14ac:dyDescent="0.2">
      <c r="A51" s="1054"/>
      <c r="B51" s="2019"/>
      <c r="C51" s="1723" t="s">
        <v>343</v>
      </c>
      <c r="D51" s="1724" t="s">
        <v>21</v>
      </c>
      <c r="E51" s="544" t="s">
        <v>21</v>
      </c>
      <c r="F51" s="544" t="s">
        <v>21</v>
      </c>
      <c r="G51" s="544" t="s">
        <v>21</v>
      </c>
      <c r="H51" s="545" t="s">
        <v>21</v>
      </c>
      <c r="I51" s="543" t="s">
        <v>21</v>
      </c>
      <c r="J51" s="546" t="s">
        <v>21</v>
      </c>
      <c r="K51" s="547" t="s">
        <v>21</v>
      </c>
      <c r="L51" s="548" t="s">
        <v>21</v>
      </c>
      <c r="M51" s="543" t="s">
        <v>21</v>
      </c>
      <c r="N51" s="544" t="s">
        <v>21</v>
      </c>
      <c r="O51" s="546" t="s">
        <v>21</v>
      </c>
      <c r="P51" s="544" t="s">
        <v>21</v>
      </c>
      <c r="Q51" s="545" t="s">
        <v>21</v>
      </c>
      <c r="R51" s="543" t="s">
        <v>21</v>
      </c>
      <c r="S51" s="546" t="s">
        <v>21</v>
      </c>
      <c r="T51" s="547" t="s">
        <v>21</v>
      </c>
      <c r="U51" s="546" t="s">
        <v>21</v>
      </c>
      <c r="V51" s="522">
        <v>0.01</v>
      </c>
    </row>
    <row r="52" spans="1:22" ht="16" customHeight="1" thickBot="1" x14ac:dyDescent="0.25">
      <c r="A52" s="1054"/>
      <c r="B52" s="2019"/>
      <c r="C52" s="1725" t="s">
        <v>657</v>
      </c>
      <c r="D52" s="1726" t="s">
        <v>21</v>
      </c>
      <c r="E52" s="524" t="s">
        <v>21</v>
      </c>
      <c r="F52" s="524">
        <v>93</v>
      </c>
      <c r="G52" s="524">
        <v>95</v>
      </c>
      <c r="H52" s="525">
        <v>95</v>
      </c>
      <c r="I52" s="523" t="s">
        <v>21</v>
      </c>
      <c r="J52" s="526">
        <v>78</v>
      </c>
      <c r="K52" s="527" t="s">
        <v>21</v>
      </c>
      <c r="L52" s="525">
        <v>25</v>
      </c>
      <c r="M52" s="523" t="s">
        <v>21</v>
      </c>
      <c r="N52" s="524">
        <v>82</v>
      </c>
      <c r="O52" s="526">
        <v>59</v>
      </c>
      <c r="P52" s="524" t="s">
        <v>21</v>
      </c>
      <c r="Q52" s="525">
        <v>110</v>
      </c>
      <c r="R52" s="523" t="s">
        <v>21</v>
      </c>
      <c r="S52" s="526">
        <v>33</v>
      </c>
      <c r="T52" s="527" t="s">
        <v>21</v>
      </c>
      <c r="U52" s="526">
        <v>41</v>
      </c>
      <c r="V52" s="528">
        <v>0.2</v>
      </c>
    </row>
    <row r="53" spans="1:22" x14ac:dyDescent="0.2">
      <c r="A53" s="1054"/>
      <c r="C53" s="103" t="s">
        <v>576</v>
      </c>
      <c r="D53" s="152"/>
      <c r="E53" s="152"/>
      <c r="F53" s="152"/>
      <c r="G53" s="152"/>
      <c r="H53" s="152"/>
      <c r="I53" s="152"/>
      <c r="J53" s="152"/>
    </row>
    <row r="54" spans="1:22" x14ac:dyDescent="0.2">
      <c r="A54" s="1054"/>
      <c r="C54" s="1051"/>
      <c r="D54" s="152"/>
      <c r="E54" s="152"/>
      <c r="F54" s="152"/>
      <c r="G54" s="152"/>
      <c r="H54" s="152"/>
      <c r="I54" s="152"/>
      <c r="J54" s="152"/>
    </row>
    <row r="55" spans="1:22" x14ac:dyDescent="0.2">
      <c r="A55" s="1054"/>
      <c r="C55" s="136" t="s">
        <v>577</v>
      </c>
      <c r="D55" s="153"/>
      <c r="E55" s="896" t="s">
        <v>541</v>
      </c>
      <c r="F55" s="153"/>
      <c r="G55" s="153"/>
      <c r="H55" s="153"/>
      <c r="I55" s="153"/>
      <c r="J55" s="153"/>
    </row>
    <row r="56" spans="1:22" ht="13.5" thickBot="1" x14ac:dyDescent="0.25">
      <c r="A56" s="1054"/>
      <c r="D56" s="1071">
        <f>'1_水処理野帳'!D23</f>
        <v>44705</v>
      </c>
      <c r="E56" s="1052" t="s">
        <v>578</v>
      </c>
    </row>
    <row r="57" spans="1:22" ht="13.5" customHeight="1" x14ac:dyDescent="0.2">
      <c r="A57" s="594"/>
      <c r="B57" s="2014" t="s">
        <v>357</v>
      </c>
      <c r="C57" s="223" t="s">
        <v>313</v>
      </c>
      <c r="D57" s="337" t="str">
        <f>D5</f>
        <v>-</v>
      </c>
      <c r="E57" s="895" t="s">
        <v>542</v>
      </c>
    </row>
    <row r="58" spans="1:22" x14ac:dyDescent="0.2">
      <c r="A58" s="594"/>
      <c r="B58" s="2017"/>
      <c r="C58" s="227" t="s">
        <v>339</v>
      </c>
      <c r="D58" s="337" t="str">
        <f t="shared" ref="D58:D104" si="0">D6</f>
        <v>-</v>
      </c>
    </row>
    <row r="59" spans="1:22" x14ac:dyDescent="0.2">
      <c r="A59" s="594"/>
      <c r="B59" s="2017"/>
      <c r="C59" s="229" t="s">
        <v>268</v>
      </c>
      <c r="D59" s="337" t="str">
        <f t="shared" si="0"/>
        <v>-</v>
      </c>
    </row>
    <row r="60" spans="1:22" x14ac:dyDescent="0.2">
      <c r="A60" s="594"/>
      <c r="B60" s="2017"/>
      <c r="C60" s="227" t="s">
        <v>269</v>
      </c>
      <c r="D60" s="337" t="str">
        <f t="shared" si="0"/>
        <v>-</v>
      </c>
    </row>
    <row r="61" spans="1:22" x14ac:dyDescent="0.2">
      <c r="A61" s="594"/>
      <c r="B61" s="2017"/>
      <c r="C61" s="229" t="s">
        <v>270</v>
      </c>
      <c r="D61" s="337" t="str">
        <f t="shared" si="0"/>
        <v>-</v>
      </c>
    </row>
    <row r="62" spans="1:22" x14ac:dyDescent="0.2">
      <c r="A62" s="594"/>
      <c r="B62" s="2017"/>
      <c r="C62" s="232" t="s">
        <v>271</v>
      </c>
      <c r="D62" s="337" t="str">
        <f t="shared" si="0"/>
        <v>-</v>
      </c>
    </row>
    <row r="63" spans="1:22" x14ac:dyDescent="0.2">
      <c r="A63" s="594"/>
      <c r="B63" s="2017"/>
      <c r="C63" s="238" t="s">
        <v>337</v>
      </c>
      <c r="D63" s="337" t="str">
        <f t="shared" si="0"/>
        <v>&lt;0.0005</v>
      </c>
    </row>
    <row r="64" spans="1:22" x14ac:dyDescent="0.2">
      <c r="A64" s="594"/>
      <c r="B64" s="2017"/>
      <c r="C64" s="227" t="s">
        <v>272</v>
      </c>
      <c r="D64" s="337" t="str">
        <f t="shared" si="0"/>
        <v>-</v>
      </c>
    </row>
    <row r="65" spans="1:21" ht="13.5" thickBot="1" x14ac:dyDescent="0.25">
      <c r="A65" s="594"/>
      <c r="B65" s="2017"/>
      <c r="C65" s="239" t="s">
        <v>273</v>
      </c>
      <c r="D65" s="337" t="str">
        <f t="shared" si="0"/>
        <v>-</v>
      </c>
    </row>
    <row r="66" spans="1:21" x14ac:dyDescent="0.2">
      <c r="A66" s="594"/>
      <c r="B66" s="2017"/>
      <c r="C66" s="240" t="s">
        <v>72</v>
      </c>
      <c r="D66" s="337" t="str">
        <f t="shared" si="0"/>
        <v>&lt;0.0005</v>
      </c>
      <c r="E66" s="1054"/>
      <c r="F66" s="1054"/>
      <c r="G66" s="1054"/>
      <c r="H66" s="1054"/>
      <c r="I66" s="1054"/>
      <c r="J66" s="1054"/>
      <c r="K66" s="1054"/>
      <c r="L66" s="1054"/>
      <c r="M66" s="1054"/>
      <c r="N66" s="1054"/>
      <c r="O66" s="1054"/>
      <c r="P66" s="1054"/>
      <c r="Q66" s="1054"/>
      <c r="R66" s="1054"/>
      <c r="S66" s="1054"/>
      <c r="T66" s="1054"/>
      <c r="U66" s="1054"/>
    </row>
    <row r="67" spans="1:21" x14ac:dyDescent="0.2">
      <c r="A67" s="594"/>
      <c r="B67" s="2017"/>
      <c r="C67" s="245" t="s">
        <v>73</v>
      </c>
      <c r="D67" s="337" t="str">
        <f t="shared" si="0"/>
        <v>&lt;0.0005</v>
      </c>
      <c r="E67" s="1054"/>
      <c r="F67" s="1054"/>
      <c r="G67" s="1054"/>
      <c r="H67" s="1054"/>
      <c r="I67" s="1054"/>
      <c r="J67" s="1054"/>
      <c r="K67" s="1054"/>
      <c r="L67" s="1054"/>
      <c r="M67" s="1054"/>
      <c r="N67" s="1054"/>
      <c r="O67" s="1054"/>
      <c r="P67" s="1054"/>
      <c r="Q67" s="1054"/>
      <c r="R67" s="1054"/>
      <c r="S67" s="1054"/>
      <c r="T67" s="1054"/>
      <c r="U67" s="1054"/>
    </row>
    <row r="68" spans="1:21" x14ac:dyDescent="0.2">
      <c r="A68" s="594"/>
      <c r="B68" s="2017"/>
      <c r="C68" s="250" t="s">
        <v>66</v>
      </c>
      <c r="D68" s="337" t="str">
        <f t="shared" si="0"/>
        <v>&lt;0.0005</v>
      </c>
      <c r="E68" s="1054"/>
      <c r="F68" s="1054"/>
      <c r="G68" s="1054"/>
      <c r="H68" s="1054"/>
      <c r="I68" s="1054"/>
      <c r="J68" s="1054"/>
      <c r="K68" s="1054"/>
      <c r="L68" s="1054"/>
      <c r="M68" s="1054"/>
      <c r="N68" s="1054"/>
      <c r="O68" s="1054"/>
      <c r="P68" s="1054"/>
      <c r="Q68" s="1054"/>
      <c r="R68" s="1054"/>
      <c r="S68" s="1054"/>
      <c r="T68" s="1054"/>
      <c r="U68" s="1054"/>
    </row>
    <row r="69" spans="1:21" x14ac:dyDescent="0.2">
      <c r="A69" s="594"/>
      <c r="B69" s="2017"/>
      <c r="C69" s="229" t="s">
        <v>331</v>
      </c>
      <c r="D69" s="337" t="str">
        <f t="shared" si="0"/>
        <v>&lt;0.0005</v>
      </c>
      <c r="E69" s="1054"/>
      <c r="F69" s="1054"/>
      <c r="G69" s="1054"/>
      <c r="H69" s="1054"/>
      <c r="I69" s="1054"/>
      <c r="J69" s="1054"/>
      <c r="K69" s="1054"/>
      <c r="L69" s="1054"/>
      <c r="M69" s="1054"/>
      <c r="N69" s="1054"/>
      <c r="O69" s="1054"/>
      <c r="P69" s="1054"/>
      <c r="Q69" s="1054"/>
      <c r="R69" s="1054"/>
      <c r="S69" s="1054"/>
      <c r="T69" s="1054"/>
      <c r="U69" s="1054"/>
    </row>
    <row r="70" spans="1:21" x14ac:dyDescent="0.2">
      <c r="A70" s="594"/>
      <c r="B70" s="2017"/>
      <c r="C70" s="227" t="s">
        <v>67</v>
      </c>
      <c r="D70" s="337" t="str">
        <f t="shared" si="0"/>
        <v>&lt;0.0005</v>
      </c>
      <c r="E70" s="1054"/>
      <c r="F70" s="1054"/>
      <c r="G70" s="1054"/>
      <c r="H70" s="1054"/>
      <c r="I70" s="1054"/>
      <c r="J70" s="1054"/>
      <c r="K70" s="1054"/>
      <c r="L70" s="1054"/>
      <c r="M70" s="1054"/>
      <c r="N70" s="1054"/>
      <c r="O70" s="1054"/>
      <c r="P70" s="1054"/>
      <c r="Q70" s="1054"/>
      <c r="R70" s="1054"/>
      <c r="S70" s="1054"/>
      <c r="T70" s="1054"/>
      <c r="U70" s="1054"/>
    </row>
    <row r="71" spans="1:21" x14ac:dyDescent="0.2">
      <c r="A71" s="594"/>
      <c r="B71" s="2017"/>
      <c r="C71" s="229" t="s">
        <v>68</v>
      </c>
      <c r="D71" s="337" t="str">
        <f t="shared" si="0"/>
        <v>&lt;0.0005</v>
      </c>
      <c r="E71" s="1054"/>
      <c r="F71" s="1054"/>
      <c r="G71" s="1054"/>
      <c r="H71" s="1054"/>
      <c r="I71" s="1054"/>
      <c r="J71" s="1054"/>
      <c r="K71" s="1054"/>
      <c r="L71" s="1054"/>
      <c r="M71" s="1054"/>
      <c r="N71" s="1054"/>
      <c r="O71" s="1054"/>
      <c r="P71" s="1054"/>
      <c r="Q71" s="1054"/>
      <c r="R71" s="1054"/>
      <c r="S71" s="1054"/>
      <c r="T71" s="1054"/>
      <c r="U71" s="1054"/>
    </row>
    <row r="72" spans="1:21" x14ac:dyDescent="0.2">
      <c r="A72" s="594"/>
      <c r="B72" s="2017"/>
      <c r="C72" s="227" t="s">
        <v>69</v>
      </c>
      <c r="D72" s="337" t="str">
        <f t="shared" si="0"/>
        <v>&lt;0.0005</v>
      </c>
      <c r="E72" s="1054"/>
      <c r="F72" s="1054"/>
      <c r="G72" s="1054"/>
      <c r="H72" s="1054"/>
      <c r="I72" s="1054"/>
      <c r="J72" s="1054"/>
      <c r="K72" s="1054"/>
      <c r="L72" s="1054"/>
      <c r="M72" s="1054"/>
      <c r="N72" s="1054"/>
      <c r="O72" s="1054"/>
      <c r="P72" s="1054"/>
      <c r="Q72" s="1054"/>
      <c r="R72" s="1054"/>
      <c r="S72" s="1054"/>
      <c r="T72" s="1054"/>
      <c r="U72" s="1054"/>
    </row>
    <row r="73" spans="1:21" x14ac:dyDescent="0.2">
      <c r="A73" s="594"/>
      <c r="B73" s="2017"/>
      <c r="C73" s="229" t="s">
        <v>70</v>
      </c>
      <c r="D73" s="337" t="str">
        <f t="shared" si="0"/>
        <v>&lt;0.0005</v>
      </c>
      <c r="E73" s="1054"/>
      <c r="F73" s="1054"/>
      <c r="G73" s="1054"/>
      <c r="H73" s="1054"/>
      <c r="I73" s="1054"/>
      <c r="J73" s="1054"/>
      <c r="K73" s="1054"/>
      <c r="L73" s="1054"/>
      <c r="M73" s="1054"/>
      <c r="N73" s="1054"/>
      <c r="O73" s="1054"/>
      <c r="P73" s="1054"/>
      <c r="Q73" s="1054"/>
      <c r="R73" s="1054"/>
      <c r="S73" s="1054"/>
      <c r="T73" s="1054"/>
      <c r="U73" s="1054"/>
    </row>
    <row r="74" spans="1:21" x14ac:dyDescent="0.2">
      <c r="A74" s="594"/>
      <c r="B74" s="2017"/>
      <c r="C74" s="227" t="s">
        <v>71</v>
      </c>
      <c r="D74" s="337" t="str">
        <f t="shared" si="0"/>
        <v>&lt;0.0005</v>
      </c>
      <c r="E74" s="1054"/>
      <c r="F74" s="1054"/>
      <c r="G74" s="1054"/>
      <c r="H74" s="1054"/>
      <c r="I74" s="1054"/>
      <c r="J74" s="1054"/>
      <c r="K74" s="1054"/>
      <c r="L74" s="1054"/>
      <c r="M74" s="1054"/>
      <c r="N74" s="1054"/>
      <c r="O74" s="1054"/>
      <c r="P74" s="1054"/>
      <c r="Q74" s="1054"/>
      <c r="R74" s="1054"/>
      <c r="S74" s="1054"/>
      <c r="T74" s="1054"/>
      <c r="U74" s="1054"/>
    </row>
    <row r="75" spans="1:21" ht="13.5" thickBot="1" x14ac:dyDescent="0.25">
      <c r="A75" s="594"/>
      <c r="B75" s="2017"/>
      <c r="C75" s="239" t="s">
        <v>74</v>
      </c>
      <c r="D75" s="337" t="str">
        <f t="shared" si="0"/>
        <v>&lt;0.0005</v>
      </c>
      <c r="E75" s="1054"/>
      <c r="F75" s="1054"/>
      <c r="G75" s="1054"/>
      <c r="H75" s="1054"/>
      <c r="I75" s="1054"/>
      <c r="J75" s="1054"/>
      <c r="K75" s="1054"/>
      <c r="L75" s="1054"/>
      <c r="M75" s="1054"/>
      <c r="N75" s="1054"/>
      <c r="O75" s="1054"/>
      <c r="P75" s="1054"/>
      <c r="Q75" s="1054"/>
      <c r="R75" s="1054"/>
      <c r="S75" s="1054"/>
      <c r="T75" s="1054"/>
      <c r="U75" s="1054"/>
    </row>
    <row r="76" spans="1:21" x14ac:dyDescent="0.2">
      <c r="A76" s="594"/>
      <c r="B76" s="2017"/>
      <c r="C76" s="262" t="s">
        <v>76</v>
      </c>
      <c r="D76" s="337" t="str">
        <f t="shared" si="0"/>
        <v>-</v>
      </c>
      <c r="E76" s="1054"/>
      <c r="F76" s="1054"/>
      <c r="G76" s="1054"/>
      <c r="H76" s="1054"/>
      <c r="I76" s="1054"/>
      <c r="J76" s="1054"/>
      <c r="K76" s="1054"/>
      <c r="L76" s="1054"/>
      <c r="M76" s="1054"/>
      <c r="N76" s="1054"/>
      <c r="O76" s="1054"/>
      <c r="P76" s="1054"/>
      <c r="Q76" s="1054"/>
      <c r="R76" s="1054"/>
      <c r="S76" s="1054"/>
      <c r="T76" s="1054"/>
      <c r="U76" s="1054"/>
    </row>
    <row r="77" spans="1:21" x14ac:dyDescent="0.2">
      <c r="A77" s="594"/>
      <c r="B77" s="2017"/>
      <c r="C77" s="227" t="s">
        <v>77</v>
      </c>
      <c r="D77" s="337" t="str">
        <f t="shared" si="0"/>
        <v>-</v>
      </c>
      <c r="E77" s="1054"/>
      <c r="F77" s="1054"/>
      <c r="G77" s="1054"/>
      <c r="H77" s="1054"/>
      <c r="I77" s="1054"/>
      <c r="J77" s="1054"/>
      <c r="K77" s="1054"/>
      <c r="L77" s="1054"/>
      <c r="M77" s="1054"/>
      <c r="N77" s="1054"/>
      <c r="O77" s="1054"/>
      <c r="P77" s="1054"/>
      <c r="Q77" s="1054"/>
      <c r="R77" s="1054"/>
      <c r="S77" s="1054"/>
      <c r="T77" s="1054"/>
      <c r="U77" s="1054"/>
    </row>
    <row r="78" spans="1:21" ht="13.5" thickBot="1" x14ac:dyDescent="0.25">
      <c r="A78" s="594"/>
      <c r="B78" s="2017"/>
      <c r="C78" s="267" t="s">
        <v>78</v>
      </c>
      <c r="D78" s="337" t="str">
        <f t="shared" si="0"/>
        <v>-</v>
      </c>
      <c r="E78" s="1054"/>
      <c r="F78" s="1054"/>
      <c r="G78" s="1054"/>
      <c r="H78" s="1054"/>
      <c r="I78" s="1054"/>
      <c r="J78" s="1054"/>
      <c r="K78" s="1054"/>
      <c r="L78" s="1054"/>
      <c r="M78" s="1054"/>
      <c r="N78" s="1054"/>
      <c r="O78" s="1054"/>
      <c r="P78" s="1054"/>
      <c r="Q78" s="1054"/>
      <c r="R78" s="1054"/>
      <c r="S78" s="1054"/>
      <c r="T78" s="1054"/>
      <c r="U78" s="1054"/>
    </row>
    <row r="79" spans="1:21" ht="13.5" thickBot="1" x14ac:dyDescent="0.25">
      <c r="A79" s="594"/>
      <c r="B79" s="2017"/>
      <c r="C79" s="271" t="s">
        <v>75</v>
      </c>
      <c r="D79" s="337" t="str">
        <f t="shared" si="0"/>
        <v>&lt;0.0005</v>
      </c>
      <c r="E79" s="1054"/>
      <c r="F79" s="1054"/>
      <c r="G79" s="1054"/>
      <c r="H79" s="1054"/>
      <c r="I79" s="1054"/>
      <c r="J79" s="1054"/>
      <c r="K79" s="1054"/>
      <c r="L79" s="1054"/>
      <c r="M79" s="1054"/>
      <c r="N79" s="1054"/>
      <c r="O79" s="1054"/>
      <c r="P79" s="1054"/>
      <c r="Q79" s="1054"/>
      <c r="R79" s="1054"/>
      <c r="S79" s="1054"/>
      <c r="T79" s="1054"/>
      <c r="U79" s="1054"/>
    </row>
    <row r="80" spans="1:21" ht="13.5" thickBot="1" x14ac:dyDescent="0.25">
      <c r="A80" s="594"/>
      <c r="B80" s="2017"/>
      <c r="C80" s="277" t="s">
        <v>274</v>
      </c>
      <c r="D80" s="337" t="str">
        <f t="shared" si="0"/>
        <v>-</v>
      </c>
      <c r="E80" s="1054"/>
      <c r="F80" s="1054"/>
      <c r="G80" s="1054"/>
      <c r="H80" s="1054"/>
      <c r="I80" s="1054"/>
      <c r="J80" s="1054"/>
      <c r="K80" s="1054"/>
      <c r="L80" s="1054"/>
      <c r="M80" s="1054"/>
      <c r="N80" s="1054"/>
      <c r="O80" s="1054"/>
      <c r="P80" s="1054"/>
      <c r="Q80" s="1054"/>
      <c r="R80" s="1054"/>
      <c r="S80" s="1054"/>
      <c r="T80" s="1054"/>
      <c r="U80" s="1054"/>
    </row>
    <row r="81" spans="1:21" x14ac:dyDescent="0.2">
      <c r="A81" s="594"/>
      <c r="B81" s="2017"/>
      <c r="C81" s="286" t="s">
        <v>332</v>
      </c>
      <c r="D81" s="337" t="str">
        <f t="shared" si="0"/>
        <v>-</v>
      </c>
      <c r="E81" s="1054"/>
      <c r="F81" s="1054"/>
      <c r="G81" s="1054"/>
      <c r="H81" s="1054"/>
      <c r="I81" s="1054"/>
      <c r="J81" s="1054"/>
      <c r="K81" s="1054"/>
      <c r="L81" s="1054"/>
      <c r="M81" s="1054"/>
      <c r="N81" s="1054"/>
      <c r="O81" s="1054"/>
      <c r="P81" s="1054"/>
      <c r="Q81" s="1054"/>
      <c r="R81" s="1054"/>
      <c r="S81" s="1054"/>
      <c r="T81" s="1054"/>
      <c r="U81" s="1054"/>
    </row>
    <row r="82" spans="1:21" x14ac:dyDescent="0.2">
      <c r="A82" s="594"/>
      <c r="B82" s="2017"/>
      <c r="C82" s="229" t="s">
        <v>333</v>
      </c>
      <c r="D82" s="337">
        <f t="shared" si="0"/>
        <v>0.187</v>
      </c>
      <c r="E82" s="1054"/>
      <c r="F82" s="1054"/>
      <c r="G82" s="1054"/>
      <c r="H82" s="1054"/>
      <c r="I82" s="1054"/>
      <c r="J82" s="1054"/>
      <c r="K82" s="1054"/>
      <c r="L82" s="1054"/>
      <c r="M82" s="1054"/>
      <c r="N82" s="1054"/>
      <c r="O82" s="1054"/>
      <c r="P82" s="1054"/>
      <c r="Q82" s="1054"/>
      <c r="R82" s="1054"/>
      <c r="S82" s="1054"/>
      <c r="T82" s="1054"/>
      <c r="U82" s="1054"/>
    </row>
    <row r="83" spans="1:21" x14ac:dyDescent="0.2">
      <c r="A83" s="594"/>
      <c r="B83" s="2017"/>
      <c r="C83" s="287" t="s">
        <v>79</v>
      </c>
      <c r="D83" s="337" t="str">
        <f t="shared" si="0"/>
        <v>-</v>
      </c>
      <c r="E83" s="1054"/>
      <c r="F83" s="1054"/>
      <c r="G83" s="1054"/>
      <c r="H83" s="1054"/>
      <c r="I83" s="1054"/>
      <c r="J83" s="1054"/>
      <c r="K83" s="1054"/>
      <c r="L83" s="1054"/>
      <c r="M83" s="1054"/>
      <c r="N83" s="1054"/>
      <c r="O83" s="1054"/>
      <c r="P83" s="1054"/>
      <c r="Q83" s="1054"/>
      <c r="R83" s="1054"/>
      <c r="S83" s="1054"/>
      <c r="T83" s="1054"/>
      <c r="U83" s="1054"/>
    </row>
    <row r="84" spans="1:21" ht="13.5" thickBot="1" x14ac:dyDescent="0.25">
      <c r="A84" s="594"/>
      <c r="B84" s="2017"/>
      <c r="C84" s="295" t="s">
        <v>259</v>
      </c>
      <c r="D84" s="337" t="str">
        <f t="shared" si="0"/>
        <v>&lt;0.005</v>
      </c>
      <c r="E84" s="1054"/>
      <c r="F84" s="1054"/>
      <c r="G84" s="1054"/>
      <c r="H84" s="1054"/>
      <c r="I84" s="1054"/>
      <c r="J84" s="1054"/>
      <c r="K84" s="1054"/>
      <c r="L84" s="1054"/>
      <c r="M84" s="1054"/>
      <c r="N84" s="1054"/>
      <c r="O84" s="1054"/>
      <c r="P84" s="1054"/>
      <c r="Q84" s="1054"/>
      <c r="R84" s="1054"/>
      <c r="S84" s="1054"/>
      <c r="T84" s="1054"/>
      <c r="U84" s="1054"/>
    </row>
    <row r="85" spans="1:21" x14ac:dyDescent="0.2">
      <c r="A85" s="594"/>
      <c r="B85" s="2017"/>
      <c r="C85" s="240" t="s">
        <v>275</v>
      </c>
      <c r="D85" s="337" t="str">
        <f t="shared" si="0"/>
        <v>-</v>
      </c>
      <c r="E85" s="1054"/>
      <c r="F85" s="1054"/>
      <c r="G85" s="1054"/>
      <c r="H85" s="1054"/>
      <c r="I85" s="1054"/>
      <c r="J85" s="1054"/>
      <c r="K85" s="1054"/>
      <c r="L85" s="1054"/>
      <c r="M85" s="1054"/>
      <c r="N85" s="1054"/>
      <c r="O85" s="1054"/>
      <c r="P85" s="1054"/>
      <c r="Q85" s="1054"/>
      <c r="R85" s="1054"/>
      <c r="S85" s="1054"/>
      <c r="T85" s="1054"/>
      <c r="U85" s="1054"/>
    </row>
    <row r="86" spans="1:21" x14ac:dyDescent="0.2">
      <c r="A86" s="594"/>
      <c r="B86" s="2017"/>
      <c r="C86" s="245" t="s">
        <v>80</v>
      </c>
      <c r="D86" s="337" t="str">
        <f t="shared" si="0"/>
        <v>&lt;0.5</v>
      </c>
      <c r="E86" s="1054"/>
      <c r="F86" s="1054"/>
      <c r="G86" s="1054"/>
      <c r="H86" s="1054"/>
      <c r="I86" s="1054"/>
      <c r="J86" s="1054"/>
      <c r="K86" s="1054"/>
      <c r="L86" s="1054"/>
      <c r="M86" s="1054"/>
      <c r="N86" s="1054"/>
      <c r="O86" s="1054"/>
      <c r="P86" s="1054"/>
      <c r="Q86" s="1054"/>
      <c r="R86" s="1054"/>
      <c r="S86" s="1054"/>
      <c r="T86" s="1054"/>
      <c r="U86" s="1054"/>
    </row>
    <row r="87" spans="1:21" x14ac:dyDescent="0.2">
      <c r="A87" s="594"/>
      <c r="B87" s="2017"/>
      <c r="C87" s="227" t="s">
        <v>276</v>
      </c>
      <c r="D87" s="337" t="str">
        <f t="shared" si="0"/>
        <v>-</v>
      </c>
      <c r="E87" s="1054"/>
      <c r="F87" s="1054"/>
      <c r="G87" s="1054"/>
      <c r="H87" s="1054"/>
      <c r="I87" s="1054"/>
      <c r="J87" s="1054"/>
      <c r="K87" s="1054"/>
      <c r="L87" s="1054"/>
      <c r="M87" s="1054"/>
      <c r="N87" s="1054"/>
      <c r="O87" s="1054"/>
      <c r="P87" s="1054"/>
      <c r="Q87" s="1054"/>
      <c r="R87" s="1054"/>
      <c r="S87" s="1054"/>
      <c r="T87" s="1054"/>
      <c r="U87" s="1054"/>
    </row>
    <row r="88" spans="1:21" x14ac:dyDescent="0.2">
      <c r="A88" s="594"/>
      <c r="B88" s="2017"/>
      <c r="C88" s="245" t="s">
        <v>277</v>
      </c>
      <c r="D88" s="337" t="str">
        <f t="shared" si="0"/>
        <v>-</v>
      </c>
      <c r="E88" s="1054"/>
      <c r="F88" s="1054"/>
      <c r="G88" s="1054"/>
      <c r="H88" s="1054"/>
      <c r="I88" s="1054"/>
      <c r="J88" s="1054"/>
      <c r="K88" s="1054"/>
      <c r="L88" s="1054"/>
      <c r="M88" s="1054"/>
      <c r="N88" s="1054"/>
      <c r="O88" s="1054"/>
      <c r="P88" s="1054"/>
      <c r="Q88" s="1054"/>
      <c r="R88" s="1054"/>
      <c r="S88" s="1054"/>
      <c r="T88" s="1054"/>
      <c r="U88" s="1054"/>
    </row>
    <row r="89" spans="1:21" x14ac:dyDescent="0.2">
      <c r="A89" s="594"/>
      <c r="B89" s="2017"/>
      <c r="C89" s="299" t="s">
        <v>278</v>
      </c>
      <c r="D89" s="337" t="str">
        <f t="shared" si="0"/>
        <v>-</v>
      </c>
      <c r="E89" s="1054"/>
      <c r="F89" s="1054"/>
      <c r="G89" s="1054"/>
      <c r="H89" s="1054"/>
      <c r="I89" s="1054"/>
      <c r="J89" s="1054"/>
      <c r="K89" s="1054"/>
      <c r="L89" s="1054"/>
      <c r="M89" s="1054"/>
      <c r="N89" s="1054"/>
      <c r="O89" s="1054"/>
      <c r="P89" s="1054"/>
      <c r="Q89" s="1054"/>
      <c r="R89" s="1054"/>
      <c r="S89" s="1054"/>
      <c r="T89" s="1054"/>
      <c r="U89" s="1054"/>
    </row>
    <row r="90" spans="1:21" x14ac:dyDescent="0.2">
      <c r="A90" s="594"/>
      <c r="B90" s="2017"/>
      <c r="C90" s="245" t="s">
        <v>279</v>
      </c>
      <c r="D90" s="337" t="str">
        <f t="shared" si="0"/>
        <v>-</v>
      </c>
      <c r="E90" s="1054"/>
      <c r="F90" s="1054"/>
      <c r="G90" s="1054"/>
      <c r="H90" s="1054"/>
      <c r="I90" s="1054"/>
      <c r="J90" s="1054"/>
      <c r="K90" s="1054"/>
      <c r="L90" s="1054"/>
      <c r="M90" s="1054"/>
      <c r="N90" s="1054"/>
      <c r="O90" s="1054"/>
      <c r="P90" s="1054"/>
      <c r="Q90" s="1054"/>
      <c r="R90" s="1054"/>
      <c r="S90" s="1054"/>
      <c r="T90" s="1054"/>
      <c r="U90" s="1054"/>
    </row>
    <row r="91" spans="1:21" ht="13.5" thickBot="1" x14ac:dyDescent="0.25">
      <c r="A91" s="594"/>
      <c r="B91" s="2017"/>
      <c r="C91" s="286" t="s">
        <v>280</v>
      </c>
      <c r="D91" s="337" t="str">
        <f t="shared" si="0"/>
        <v>-</v>
      </c>
      <c r="E91" s="1054"/>
      <c r="F91" s="1054"/>
      <c r="G91" s="1054"/>
      <c r="H91" s="1054"/>
      <c r="I91" s="1054"/>
      <c r="J91" s="1054"/>
      <c r="K91" s="1054"/>
      <c r="L91" s="1054"/>
      <c r="M91" s="1054"/>
      <c r="N91" s="1054"/>
      <c r="O91" s="1054"/>
      <c r="P91" s="1054"/>
      <c r="Q91" s="1054"/>
      <c r="R91" s="1054"/>
      <c r="S91" s="1054"/>
      <c r="T91" s="1054"/>
      <c r="U91" s="1054"/>
    </row>
    <row r="92" spans="1:21" x14ac:dyDescent="0.2">
      <c r="A92" s="594"/>
      <c r="B92" s="2017"/>
      <c r="C92" s="300" t="s">
        <v>84</v>
      </c>
      <c r="D92" s="337" t="str">
        <f t="shared" si="0"/>
        <v>-</v>
      </c>
      <c r="E92" s="1054"/>
      <c r="F92" s="1054"/>
      <c r="G92" s="1054"/>
      <c r="H92" s="1054"/>
      <c r="I92" s="1054"/>
      <c r="J92" s="1054"/>
      <c r="K92" s="1054"/>
      <c r="L92" s="1054"/>
      <c r="M92" s="1054"/>
      <c r="N92" s="1054"/>
      <c r="O92" s="1054"/>
      <c r="P92" s="1054"/>
      <c r="Q92" s="1054"/>
      <c r="R92" s="1054"/>
      <c r="S92" s="1054"/>
      <c r="T92" s="1054"/>
      <c r="U92" s="1054"/>
    </row>
    <row r="93" spans="1:21" x14ac:dyDescent="0.2">
      <c r="A93" s="594"/>
      <c r="B93" s="2017"/>
      <c r="C93" s="227" t="s">
        <v>85</v>
      </c>
      <c r="D93" s="337" t="str">
        <f t="shared" si="0"/>
        <v>-</v>
      </c>
      <c r="E93" s="1054"/>
      <c r="F93" s="1054"/>
      <c r="G93" s="1054"/>
      <c r="H93" s="1054"/>
      <c r="I93" s="1054"/>
      <c r="J93" s="1054"/>
      <c r="K93" s="1054"/>
      <c r="L93" s="1054"/>
      <c r="M93" s="1054"/>
      <c r="N93" s="1054"/>
      <c r="O93" s="1054"/>
      <c r="P93" s="1054"/>
      <c r="Q93" s="1054"/>
      <c r="R93" s="1054"/>
      <c r="S93" s="1054"/>
      <c r="T93" s="1054"/>
      <c r="U93" s="1054"/>
    </row>
    <row r="94" spans="1:21" ht="13.5" thickBot="1" x14ac:dyDescent="0.25">
      <c r="A94" s="594"/>
      <c r="B94" s="2017"/>
      <c r="C94" s="304" t="s">
        <v>86</v>
      </c>
      <c r="D94" s="337" t="str">
        <f t="shared" si="0"/>
        <v>-</v>
      </c>
      <c r="E94" s="1054"/>
      <c r="F94" s="1054"/>
      <c r="G94" s="1054"/>
      <c r="H94" s="1054"/>
      <c r="I94" s="1054"/>
      <c r="J94" s="1054"/>
      <c r="K94" s="1054"/>
      <c r="L94" s="1054"/>
      <c r="M94" s="1054"/>
      <c r="N94" s="1054"/>
      <c r="O94" s="1054"/>
      <c r="P94" s="1054"/>
      <c r="Q94" s="1054"/>
      <c r="R94" s="1054"/>
      <c r="S94" s="1054"/>
      <c r="T94" s="1054"/>
      <c r="U94" s="1054"/>
    </row>
    <row r="95" spans="1:21" x14ac:dyDescent="0.2">
      <c r="A95" s="594"/>
      <c r="B95" s="2017"/>
      <c r="C95" s="240" t="s">
        <v>338</v>
      </c>
      <c r="D95" s="337">
        <f t="shared" si="0"/>
        <v>330</v>
      </c>
      <c r="E95" s="1054"/>
      <c r="F95" s="1054"/>
      <c r="G95" s="1054"/>
      <c r="H95" s="1054"/>
      <c r="I95" s="1054"/>
      <c r="J95" s="1054"/>
      <c r="K95" s="1054"/>
      <c r="L95" s="1054"/>
      <c r="M95" s="1054"/>
      <c r="N95" s="1054"/>
      <c r="O95" s="1054"/>
      <c r="P95" s="1054"/>
      <c r="Q95" s="1054"/>
      <c r="R95" s="1054"/>
      <c r="S95" s="1054"/>
      <c r="T95" s="1054"/>
      <c r="U95" s="1054"/>
    </row>
    <row r="96" spans="1:21" x14ac:dyDescent="0.2">
      <c r="A96" s="594"/>
      <c r="B96" s="2017"/>
      <c r="C96" s="245" t="s">
        <v>281</v>
      </c>
      <c r="D96" s="337" t="str">
        <f t="shared" si="0"/>
        <v>-</v>
      </c>
      <c r="E96" s="1054"/>
      <c r="F96" s="1054"/>
      <c r="G96" s="1054"/>
      <c r="H96" s="1054"/>
      <c r="I96" s="1054"/>
      <c r="J96" s="1054"/>
      <c r="K96" s="1054"/>
      <c r="L96" s="1054"/>
      <c r="M96" s="1054"/>
      <c r="N96" s="1054"/>
      <c r="O96" s="1054"/>
      <c r="P96" s="1054"/>
      <c r="Q96" s="1054"/>
      <c r="R96" s="1054"/>
      <c r="S96" s="1054"/>
      <c r="T96" s="1054"/>
      <c r="U96" s="1054"/>
    </row>
    <row r="97" spans="1:21" ht="13.5" thickBot="1" x14ac:dyDescent="0.25">
      <c r="A97" s="594"/>
      <c r="B97" s="2017"/>
      <c r="C97" s="305" t="s">
        <v>81</v>
      </c>
      <c r="D97" s="337" t="str">
        <f t="shared" si="0"/>
        <v>-</v>
      </c>
      <c r="E97" s="1054"/>
      <c r="F97" s="1054"/>
      <c r="G97" s="1054"/>
      <c r="H97" s="1054"/>
      <c r="I97" s="1054"/>
      <c r="J97" s="1054"/>
      <c r="K97" s="1054"/>
      <c r="L97" s="1054"/>
      <c r="M97" s="1054"/>
      <c r="N97" s="1054"/>
      <c r="O97" s="1054"/>
      <c r="P97" s="1054"/>
      <c r="Q97" s="1054"/>
      <c r="R97" s="1054"/>
      <c r="S97" s="1054"/>
      <c r="T97" s="1054"/>
      <c r="U97" s="1054"/>
    </row>
    <row r="98" spans="1:21" ht="13.5" customHeight="1" thickBot="1" x14ac:dyDescent="0.25">
      <c r="A98" s="594"/>
      <c r="B98" s="2017"/>
      <c r="C98" s="420" t="s">
        <v>151</v>
      </c>
      <c r="D98" s="337" t="str">
        <f t="shared" si="0"/>
        <v>-</v>
      </c>
      <c r="E98" s="1054"/>
      <c r="F98" s="1054"/>
      <c r="G98" s="1054"/>
      <c r="H98" s="1054"/>
      <c r="I98" s="1054"/>
      <c r="J98" s="1054"/>
      <c r="K98" s="1054"/>
      <c r="L98" s="1054"/>
      <c r="M98" s="1054"/>
      <c r="N98" s="1054"/>
      <c r="O98" s="1054"/>
      <c r="P98" s="1054"/>
      <c r="Q98" s="1054"/>
      <c r="R98" s="1054"/>
      <c r="S98" s="1054"/>
      <c r="T98" s="1054"/>
      <c r="U98" s="1054"/>
    </row>
    <row r="99" spans="1:21" x14ac:dyDescent="0.2">
      <c r="A99" s="594"/>
      <c r="B99" s="2017"/>
      <c r="C99" s="306" t="s">
        <v>266</v>
      </c>
      <c r="D99" s="337" t="str">
        <f t="shared" si="0"/>
        <v>-</v>
      </c>
      <c r="E99" s="1054"/>
      <c r="F99" s="1054"/>
      <c r="G99" s="1054"/>
      <c r="H99" s="1054"/>
      <c r="I99" s="1054"/>
      <c r="J99" s="1054"/>
      <c r="K99" s="1054"/>
      <c r="L99" s="1054"/>
      <c r="M99" s="1054"/>
      <c r="N99" s="1054"/>
      <c r="O99" s="1054"/>
      <c r="P99" s="1054"/>
      <c r="Q99" s="1054"/>
      <c r="R99" s="1054"/>
      <c r="S99" s="1054"/>
      <c r="T99" s="1054"/>
      <c r="U99" s="1054"/>
    </row>
    <row r="100" spans="1:21" x14ac:dyDescent="0.2">
      <c r="A100" s="594"/>
      <c r="B100" s="2017"/>
      <c r="C100" s="553" t="s">
        <v>267</v>
      </c>
      <c r="D100" s="337" t="str">
        <f t="shared" si="0"/>
        <v>-</v>
      </c>
      <c r="E100" s="1054"/>
      <c r="F100" s="1054"/>
      <c r="G100" s="1054"/>
      <c r="H100" s="1054"/>
      <c r="I100" s="1054"/>
      <c r="J100" s="1054"/>
      <c r="K100" s="1054"/>
      <c r="L100" s="1054"/>
      <c r="M100" s="1054"/>
      <c r="N100" s="1054"/>
      <c r="O100" s="1054"/>
      <c r="P100" s="1054"/>
      <c r="Q100" s="1054"/>
      <c r="R100" s="1054"/>
      <c r="S100" s="1054"/>
      <c r="T100" s="1054"/>
      <c r="U100" s="1054"/>
    </row>
    <row r="101" spans="1:21" x14ac:dyDescent="0.2">
      <c r="A101" s="594"/>
      <c r="B101" s="2017"/>
      <c r="C101" s="553" t="s">
        <v>575</v>
      </c>
      <c r="D101" s="337" t="str">
        <f t="shared" si="0"/>
        <v>-</v>
      </c>
      <c r="E101" s="1054"/>
      <c r="F101" s="1054"/>
      <c r="G101" s="1054"/>
      <c r="H101" s="1054"/>
      <c r="I101" s="1054"/>
      <c r="J101" s="1054"/>
      <c r="K101" s="1054"/>
      <c r="L101" s="1054"/>
      <c r="M101" s="1054"/>
      <c r="N101" s="1054"/>
      <c r="O101" s="1054"/>
      <c r="P101" s="1054"/>
      <c r="Q101" s="1054"/>
      <c r="R101" s="1054"/>
      <c r="S101" s="1054"/>
      <c r="T101" s="1054"/>
      <c r="U101" s="1054"/>
    </row>
    <row r="102" spans="1:21" x14ac:dyDescent="0.2">
      <c r="A102" s="594"/>
      <c r="B102" s="2017"/>
      <c r="C102" s="554" t="s">
        <v>342</v>
      </c>
      <c r="D102" s="337" t="str">
        <f t="shared" si="0"/>
        <v>-</v>
      </c>
      <c r="E102" s="1054"/>
      <c r="F102" s="1054"/>
      <c r="G102" s="1054"/>
      <c r="H102" s="1054"/>
      <c r="I102" s="1054"/>
      <c r="J102" s="1054"/>
      <c r="K102" s="1054"/>
      <c r="L102" s="1054"/>
      <c r="M102" s="1054"/>
      <c r="N102" s="1054"/>
      <c r="O102" s="1054"/>
      <c r="P102" s="1054"/>
      <c r="Q102" s="1054"/>
      <c r="R102" s="1054"/>
      <c r="S102" s="1054"/>
      <c r="T102" s="1054"/>
      <c r="U102" s="1054"/>
    </row>
    <row r="103" spans="1:21" x14ac:dyDescent="0.2">
      <c r="A103" s="594"/>
      <c r="B103" s="2017"/>
      <c r="C103" s="555" t="s">
        <v>343</v>
      </c>
      <c r="D103" s="337" t="str">
        <f t="shared" si="0"/>
        <v>-</v>
      </c>
      <c r="E103" s="1054"/>
      <c r="F103" s="1054"/>
      <c r="G103" s="1054"/>
      <c r="H103" s="1054"/>
      <c r="I103" s="1054"/>
      <c r="J103" s="1054"/>
      <c r="K103" s="1054"/>
      <c r="L103" s="1054"/>
      <c r="M103" s="1054"/>
      <c r="N103" s="1054"/>
      <c r="O103" s="1054"/>
      <c r="P103" s="1054"/>
      <c r="Q103" s="1054"/>
      <c r="R103" s="1054"/>
      <c r="S103" s="1054"/>
      <c r="T103" s="1054"/>
      <c r="U103" s="1054"/>
    </row>
    <row r="104" spans="1:21" ht="13.5" thickBot="1" x14ac:dyDescent="0.25">
      <c r="A104" s="594"/>
      <c r="B104" s="2018"/>
      <c r="C104" s="307" t="s">
        <v>258</v>
      </c>
      <c r="D104" s="337" t="str">
        <f t="shared" si="0"/>
        <v>-</v>
      </c>
      <c r="E104" s="1054"/>
      <c r="F104" s="1054"/>
      <c r="G104" s="1054"/>
      <c r="H104" s="1054"/>
      <c r="I104" s="1054"/>
      <c r="J104" s="1054"/>
      <c r="K104" s="1054"/>
      <c r="L104" s="1054"/>
      <c r="M104" s="1054"/>
      <c r="N104" s="1054"/>
      <c r="O104" s="1054"/>
      <c r="P104" s="1054"/>
      <c r="Q104" s="1054"/>
      <c r="R104" s="1054"/>
      <c r="S104" s="1054"/>
      <c r="T104" s="1054"/>
      <c r="U104" s="1054"/>
    </row>
    <row r="105" spans="1:21" ht="13.5" thickBot="1" x14ac:dyDescent="0.25">
      <c r="A105" s="594"/>
      <c r="B105" s="2013" t="s">
        <v>283</v>
      </c>
      <c r="C105" s="223" t="s">
        <v>313</v>
      </c>
      <c r="D105" s="337" t="str">
        <f>E5</f>
        <v>-</v>
      </c>
      <c r="E105" s="1054"/>
      <c r="F105" s="1054"/>
      <c r="G105" s="1054"/>
      <c r="H105" s="1054"/>
      <c r="I105" s="1054"/>
      <c r="J105" s="1054"/>
      <c r="K105" s="1054"/>
      <c r="L105" s="1054"/>
      <c r="M105" s="1054"/>
      <c r="N105" s="1054"/>
      <c r="O105" s="1054"/>
      <c r="P105" s="1054"/>
      <c r="Q105" s="1054"/>
      <c r="R105" s="1054"/>
      <c r="S105" s="1054"/>
      <c r="T105" s="1054"/>
      <c r="U105" s="1054"/>
    </row>
    <row r="106" spans="1:21" ht="13.5" thickBot="1" x14ac:dyDescent="0.25">
      <c r="A106" s="594"/>
      <c r="B106" s="2013"/>
      <c r="C106" s="227" t="s">
        <v>339</v>
      </c>
      <c r="D106" s="337" t="str">
        <f t="shared" ref="D106:D152" si="1">E6</f>
        <v>-</v>
      </c>
      <c r="E106" s="1054"/>
      <c r="F106" s="1054"/>
      <c r="G106" s="1054"/>
      <c r="H106" s="1054"/>
      <c r="I106" s="1054"/>
      <c r="J106" s="1054"/>
      <c r="K106" s="1054"/>
      <c r="L106" s="1054"/>
      <c r="M106" s="1054"/>
      <c r="N106" s="1054"/>
      <c r="O106" s="1054"/>
      <c r="P106" s="1054"/>
      <c r="Q106" s="1054"/>
      <c r="R106" s="1054"/>
      <c r="S106" s="1054"/>
      <c r="T106" s="1054"/>
      <c r="U106" s="1054"/>
    </row>
    <row r="107" spans="1:21" ht="13.5" thickBot="1" x14ac:dyDescent="0.25">
      <c r="A107" s="594"/>
      <c r="B107" s="2013"/>
      <c r="C107" s="229" t="s">
        <v>268</v>
      </c>
      <c r="D107" s="337" t="str">
        <f t="shared" si="1"/>
        <v>-</v>
      </c>
      <c r="E107" s="1054"/>
      <c r="F107" s="1054"/>
      <c r="G107" s="1054"/>
      <c r="H107" s="1054"/>
      <c r="I107" s="1054"/>
      <c r="J107" s="1054"/>
      <c r="K107" s="1054"/>
      <c r="L107" s="1054"/>
      <c r="M107" s="1054"/>
      <c r="N107" s="1054"/>
      <c r="O107" s="1054"/>
      <c r="P107" s="1054"/>
      <c r="Q107" s="1054"/>
      <c r="R107" s="1054"/>
      <c r="S107" s="1054"/>
      <c r="T107" s="1054"/>
      <c r="U107" s="1054"/>
    </row>
    <row r="108" spans="1:21" ht="13.5" thickBot="1" x14ac:dyDescent="0.25">
      <c r="A108" s="594"/>
      <c r="B108" s="2013"/>
      <c r="C108" s="227" t="s">
        <v>269</v>
      </c>
      <c r="D108" s="337" t="str">
        <f t="shared" si="1"/>
        <v>-</v>
      </c>
      <c r="E108" s="1054"/>
      <c r="F108" s="1054"/>
      <c r="G108" s="1054"/>
      <c r="H108" s="1054"/>
      <c r="I108" s="1054"/>
      <c r="J108" s="1054"/>
      <c r="K108" s="1054"/>
      <c r="L108" s="1054"/>
      <c r="M108" s="1054"/>
      <c r="N108" s="1054"/>
      <c r="O108" s="1054"/>
      <c r="P108" s="1054"/>
      <c r="Q108" s="1054"/>
      <c r="R108" s="1054"/>
      <c r="S108" s="1054"/>
      <c r="T108" s="1054"/>
      <c r="U108" s="1054"/>
    </row>
    <row r="109" spans="1:21" ht="13.5" thickBot="1" x14ac:dyDescent="0.25">
      <c r="A109" s="594"/>
      <c r="B109" s="2013"/>
      <c r="C109" s="229" t="s">
        <v>270</v>
      </c>
      <c r="D109" s="337" t="str">
        <f t="shared" si="1"/>
        <v>-</v>
      </c>
      <c r="E109" s="1054"/>
      <c r="F109" s="1054"/>
      <c r="G109" s="1054"/>
      <c r="H109" s="1054"/>
      <c r="I109" s="1054"/>
      <c r="J109" s="1054"/>
      <c r="K109" s="1054"/>
      <c r="L109" s="1054"/>
      <c r="M109" s="1054"/>
      <c r="N109" s="1054"/>
      <c r="O109" s="1054"/>
      <c r="P109" s="1054"/>
      <c r="Q109" s="1054"/>
      <c r="R109" s="1054"/>
      <c r="S109" s="1054"/>
      <c r="T109" s="1054"/>
      <c r="U109" s="1054"/>
    </row>
    <row r="110" spans="1:21" ht="13.5" thickBot="1" x14ac:dyDescent="0.25">
      <c r="A110" s="594"/>
      <c r="B110" s="2013"/>
      <c r="C110" s="232" t="s">
        <v>271</v>
      </c>
      <c r="D110" s="337" t="str">
        <f t="shared" si="1"/>
        <v>-</v>
      </c>
      <c r="E110" s="1054"/>
      <c r="F110" s="1054"/>
      <c r="G110" s="1054"/>
      <c r="H110" s="1054"/>
      <c r="I110" s="1054"/>
      <c r="J110" s="1054"/>
      <c r="K110" s="1054"/>
      <c r="L110" s="1054"/>
      <c r="M110" s="1054"/>
      <c r="N110" s="1054"/>
      <c r="O110" s="1054"/>
      <c r="P110" s="1054"/>
      <c r="Q110" s="1054"/>
      <c r="R110" s="1054"/>
      <c r="S110" s="1054"/>
      <c r="T110" s="1054"/>
      <c r="U110" s="1054"/>
    </row>
    <row r="111" spans="1:21" ht="13.5" thickBot="1" x14ac:dyDescent="0.25">
      <c r="A111" s="594"/>
      <c r="B111" s="2013"/>
      <c r="C111" s="238" t="s">
        <v>337</v>
      </c>
      <c r="D111" s="337">
        <f t="shared" si="1"/>
        <v>5.5880000000000001E-3</v>
      </c>
      <c r="E111" s="1054"/>
      <c r="F111" s="1054"/>
      <c r="G111" s="1054"/>
      <c r="H111" s="1054"/>
      <c r="I111" s="1054"/>
      <c r="J111" s="1054"/>
      <c r="K111" s="1054"/>
      <c r="L111" s="1054"/>
      <c r="M111" s="1054"/>
      <c r="N111" s="1054"/>
      <c r="O111" s="1054"/>
      <c r="P111" s="1054"/>
      <c r="Q111" s="1054"/>
      <c r="R111" s="1054"/>
      <c r="S111" s="1054"/>
      <c r="T111" s="1054"/>
      <c r="U111" s="1054"/>
    </row>
    <row r="112" spans="1:21" ht="13.5" thickBot="1" x14ac:dyDescent="0.25">
      <c r="A112" s="594"/>
      <c r="B112" s="2013"/>
      <c r="C112" s="227" t="s">
        <v>272</v>
      </c>
      <c r="D112" s="337" t="str">
        <f t="shared" si="1"/>
        <v>-</v>
      </c>
      <c r="E112" s="1054"/>
      <c r="F112" s="1054"/>
      <c r="G112" s="1054"/>
      <c r="H112" s="1054"/>
      <c r="I112" s="1054"/>
      <c r="J112" s="1054"/>
      <c r="K112" s="1054"/>
      <c r="L112" s="1054"/>
      <c r="M112" s="1054"/>
      <c r="N112" s="1054"/>
      <c r="O112" s="1054"/>
      <c r="P112" s="1054"/>
      <c r="Q112" s="1054"/>
      <c r="R112" s="1054"/>
      <c r="S112" s="1054"/>
      <c r="T112" s="1054"/>
      <c r="U112" s="1054"/>
    </row>
    <row r="113" spans="1:21" ht="13.5" thickBot="1" x14ac:dyDescent="0.25">
      <c r="A113" s="594"/>
      <c r="B113" s="2013"/>
      <c r="C113" s="239" t="s">
        <v>273</v>
      </c>
      <c r="D113" s="337" t="str">
        <f t="shared" si="1"/>
        <v>-</v>
      </c>
      <c r="E113" s="1054"/>
      <c r="F113" s="1054"/>
      <c r="G113" s="1054"/>
      <c r="H113" s="1054"/>
      <c r="I113" s="1054"/>
      <c r="J113" s="1054"/>
      <c r="K113" s="1054"/>
      <c r="L113" s="1054"/>
      <c r="M113" s="1054"/>
      <c r="N113" s="1054"/>
      <c r="O113" s="1054"/>
      <c r="P113" s="1054"/>
      <c r="Q113" s="1054"/>
      <c r="R113" s="1054"/>
      <c r="S113" s="1054"/>
      <c r="T113" s="1054"/>
      <c r="U113" s="1054"/>
    </row>
    <row r="114" spans="1:21" ht="13.5" thickBot="1" x14ac:dyDescent="0.25">
      <c r="A114" s="594"/>
      <c r="B114" s="2013"/>
      <c r="C114" s="240" t="s">
        <v>72</v>
      </c>
      <c r="D114" s="337" t="str">
        <f t="shared" si="1"/>
        <v>&lt;0.0005</v>
      </c>
      <c r="E114" s="1054"/>
      <c r="F114" s="1054"/>
      <c r="G114" s="1054"/>
      <c r="H114" s="1054"/>
      <c r="I114" s="1054"/>
      <c r="J114" s="1054"/>
      <c r="K114" s="1054"/>
      <c r="L114" s="1054"/>
      <c r="M114" s="1054"/>
      <c r="N114" s="1054"/>
      <c r="O114" s="1054"/>
      <c r="P114" s="1054"/>
      <c r="Q114" s="1054"/>
      <c r="R114" s="1054"/>
      <c r="S114" s="1054"/>
      <c r="T114" s="1054"/>
      <c r="U114" s="1054"/>
    </row>
    <row r="115" spans="1:21" ht="13.5" thickBot="1" x14ac:dyDescent="0.25">
      <c r="A115" s="594"/>
      <c r="B115" s="2013"/>
      <c r="C115" s="245" t="s">
        <v>73</v>
      </c>
      <c r="D115" s="337" t="str">
        <f t="shared" si="1"/>
        <v>&lt;0.0005</v>
      </c>
      <c r="E115" s="1054"/>
      <c r="F115" s="1054"/>
      <c r="G115" s="1054"/>
      <c r="H115" s="1054"/>
      <c r="I115" s="1054"/>
      <c r="J115" s="1054"/>
      <c r="K115" s="1054"/>
      <c r="L115" s="1054"/>
      <c r="M115" s="1054"/>
      <c r="N115" s="1054"/>
      <c r="O115" s="1054"/>
      <c r="P115" s="1054"/>
      <c r="Q115" s="1054"/>
      <c r="R115" s="1054"/>
      <c r="S115" s="1054"/>
      <c r="T115" s="1054"/>
      <c r="U115" s="1054"/>
    </row>
    <row r="116" spans="1:21" ht="13.5" thickBot="1" x14ac:dyDescent="0.25">
      <c r="A116" s="594"/>
      <c r="B116" s="2013"/>
      <c r="C116" s="250" t="s">
        <v>66</v>
      </c>
      <c r="D116" s="337" t="str">
        <f t="shared" si="1"/>
        <v>&lt;0.0005</v>
      </c>
      <c r="E116" s="1054"/>
      <c r="F116" s="1054"/>
      <c r="G116" s="1054"/>
      <c r="H116" s="1054"/>
      <c r="I116" s="1054"/>
      <c r="J116" s="1054"/>
      <c r="K116" s="1054"/>
      <c r="L116" s="1054"/>
      <c r="M116" s="1054"/>
      <c r="N116" s="1054"/>
      <c r="O116" s="1054"/>
      <c r="P116" s="1054"/>
      <c r="Q116" s="1054"/>
      <c r="R116" s="1054"/>
      <c r="S116" s="1054"/>
      <c r="T116" s="1054"/>
      <c r="U116" s="1054"/>
    </row>
    <row r="117" spans="1:21" ht="13.5" thickBot="1" x14ac:dyDescent="0.25">
      <c r="A117" s="594"/>
      <c r="B117" s="2013"/>
      <c r="C117" s="229" t="s">
        <v>331</v>
      </c>
      <c r="D117" s="337" t="str">
        <f t="shared" si="1"/>
        <v>&lt;0.0005</v>
      </c>
      <c r="E117" s="1054"/>
      <c r="F117" s="1054"/>
      <c r="G117" s="1054"/>
      <c r="H117" s="1054"/>
      <c r="I117" s="1054"/>
      <c r="J117" s="1054"/>
      <c r="K117" s="1054"/>
      <c r="L117" s="1054"/>
      <c r="M117" s="1054"/>
      <c r="N117" s="1054"/>
      <c r="O117" s="1054"/>
      <c r="P117" s="1054"/>
      <c r="Q117" s="1054"/>
      <c r="R117" s="1054"/>
      <c r="S117" s="1054"/>
      <c r="T117" s="1054"/>
      <c r="U117" s="1054"/>
    </row>
    <row r="118" spans="1:21" ht="13.5" thickBot="1" x14ac:dyDescent="0.25">
      <c r="A118" s="594"/>
      <c r="B118" s="2013"/>
      <c r="C118" s="227" t="s">
        <v>67</v>
      </c>
      <c r="D118" s="337" t="str">
        <f t="shared" si="1"/>
        <v>&lt;0.0005</v>
      </c>
      <c r="E118" s="1054"/>
      <c r="F118" s="1054"/>
      <c r="G118" s="1054"/>
      <c r="H118" s="1054"/>
      <c r="I118" s="1054"/>
      <c r="J118" s="1054"/>
      <c r="K118" s="1054"/>
      <c r="L118" s="1054"/>
      <c r="M118" s="1054"/>
      <c r="N118" s="1054"/>
      <c r="O118" s="1054"/>
      <c r="P118" s="1054"/>
      <c r="Q118" s="1054"/>
      <c r="R118" s="1054"/>
      <c r="S118" s="1054"/>
      <c r="T118" s="1054"/>
      <c r="U118" s="1054"/>
    </row>
    <row r="119" spans="1:21" ht="13.5" thickBot="1" x14ac:dyDescent="0.25">
      <c r="A119" s="594"/>
      <c r="B119" s="2013"/>
      <c r="C119" s="229" t="s">
        <v>68</v>
      </c>
      <c r="D119" s="337" t="str">
        <f t="shared" si="1"/>
        <v>&lt;0.0005</v>
      </c>
      <c r="E119" s="1054"/>
      <c r="F119" s="1054"/>
      <c r="G119" s="1054"/>
      <c r="H119" s="1054"/>
      <c r="I119" s="1054"/>
      <c r="J119" s="1054"/>
      <c r="K119" s="1054"/>
      <c r="L119" s="1054"/>
      <c r="M119" s="1054"/>
      <c r="N119" s="1054"/>
      <c r="O119" s="1054"/>
      <c r="P119" s="1054"/>
      <c r="Q119" s="1054"/>
      <c r="R119" s="1054"/>
      <c r="S119" s="1054"/>
      <c r="T119" s="1054"/>
      <c r="U119" s="1054"/>
    </row>
    <row r="120" spans="1:21" ht="13.5" thickBot="1" x14ac:dyDescent="0.25">
      <c r="A120" s="594"/>
      <c r="B120" s="2013"/>
      <c r="C120" s="227" t="s">
        <v>69</v>
      </c>
      <c r="D120" s="337" t="str">
        <f t="shared" si="1"/>
        <v>&lt;0.0005</v>
      </c>
      <c r="E120" s="1054"/>
      <c r="F120" s="1054"/>
      <c r="G120" s="1054"/>
      <c r="H120" s="1054"/>
      <c r="I120" s="1054"/>
      <c r="J120" s="1054"/>
      <c r="K120" s="1054"/>
      <c r="L120" s="1054"/>
      <c r="M120" s="1054"/>
      <c r="N120" s="1054"/>
      <c r="O120" s="1054"/>
      <c r="P120" s="1054"/>
      <c r="Q120" s="1054"/>
      <c r="R120" s="1054"/>
      <c r="S120" s="1054"/>
      <c r="T120" s="1054"/>
      <c r="U120" s="1054"/>
    </row>
    <row r="121" spans="1:21" ht="13.5" thickBot="1" x14ac:dyDescent="0.25">
      <c r="A121" s="594"/>
      <c r="B121" s="2013"/>
      <c r="C121" s="229" t="s">
        <v>70</v>
      </c>
      <c r="D121" s="337" t="str">
        <f t="shared" si="1"/>
        <v>&lt;0.0005</v>
      </c>
      <c r="E121" s="1054"/>
      <c r="F121" s="1054"/>
      <c r="G121" s="1054"/>
      <c r="H121" s="1054"/>
      <c r="I121" s="1054"/>
      <c r="J121" s="1054"/>
      <c r="K121" s="1054"/>
      <c r="L121" s="1054"/>
      <c r="M121" s="1054"/>
      <c r="N121" s="1054"/>
      <c r="O121" s="1054"/>
      <c r="P121" s="1054"/>
      <c r="Q121" s="1054"/>
      <c r="R121" s="1054"/>
      <c r="S121" s="1054"/>
      <c r="T121" s="1054"/>
      <c r="U121" s="1054"/>
    </row>
    <row r="122" spans="1:21" ht="13.5" thickBot="1" x14ac:dyDescent="0.25">
      <c r="A122" s="594"/>
      <c r="B122" s="2013"/>
      <c r="C122" s="227" t="s">
        <v>71</v>
      </c>
      <c r="D122" s="337" t="str">
        <f t="shared" si="1"/>
        <v>&lt;0.0005</v>
      </c>
      <c r="E122" s="1054"/>
      <c r="F122" s="1054"/>
      <c r="G122" s="1054"/>
      <c r="H122" s="1054"/>
      <c r="I122" s="1054"/>
      <c r="J122" s="1054"/>
      <c r="K122" s="1054"/>
      <c r="L122" s="1054"/>
      <c r="M122" s="1054"/>
      <c r="N122" s="1054"/>
      <c r="O122" s="1054"/>
      <c r="P122" s="1054"/>
      <c r="Q122" s="1054"/>
      <c r="R122" s="1054"/>
      <c r="S122" s="1054"/>
      <c r="T122" s="1054"/>
      <c r="U122" s="1054"/>
    </row>
    <row r="123" spans="1:21" ht="13.5" thickBot="1" x14ac:dyDescent="0.25">
      <c r="A123" s="594"/>
      <c r="B123" s="2013"/>
      <c r="C123" s="239" t="s">
        <v>74</v>
      </c>
      <c r="D123" s="337" t="str">
        <f t="shared" si="1"/>
        <v>&lt;0.0005</v>
      </c>
      <c r="E123" s="1054"/>
      <c r="F123" s="1054"/>
      <c r="G123" s="1054"/>
      <c r="H123" s="1054"/>
      <c r="I123" s="1054"/>
      <c r="J123" s="1054"/>
      <c r="K123" s="1054"/>
      <c r="L123" s="1054"/>
      <c r="M123" s="1054"/>
      <c r="N123" s="1054"/>
      <c r="O123" s="1054"/>
      <c r="P123" s="1054"/>
      <c r="Q123" s="1054"/>
      <c r="R123" s="1054"/>
      <c r="S123" s="1054"/>
      <c r="T123" s="1054"/>
      <c r="U123" s="1054"/>
    </row>
    <row r="124" spans="1:21" ht="13.5" thickBot="1" x14ac:dyDescent="0.25">
      <c r="A124" s="594"/>
      <c r="B124" s="2013"/>
      <c r="C124" s="262" t="s">
        <v>76</v>
      </c>
      <c r="D124" s="337" t="str">
        <f t="shared" si="1"/>
        <v>-</v>
      </c>
      <c r="E124" s="1054"/>
      <c r="F124" s="1054"/>
      <c r="G124" s="1054"/>
      <c r="H124" s="1054"/>
      <c r="I124" s="1054"/>
      <c r="J124" s="1054"/>
      <c r="K124" s="1054"/>
      <c r="L124" s="1054"/>
      <c r="M124" s="1054"/>
      <c r="N124" s="1054"/>
      <c r="O124" s="1054"/>
      <c r="P124" s="1054"/>
      <c r="Q124" s="1054"/>
      <c r="R124" s="1054"/>
      <c r="S124" s="1054"/>
      <c r="T124" s="1054"/>
      <c r="U124" s="1054"/>
    </row>
    <row r="125" spans="1:21" ht="13.5" thickBot="1" x14ac:dyDescent="0.25">
      <c r="A125" s="594"/>
      <c r="B125" s="2013"/>
      <c r="C125" s="227" t="s">
        <v>77</v>
      </c>
      <c r="D125" s="337" t="str">
        <f t="shared" si="1"/>
        <v>-</v>
      </c>
      <c r="E125" s="1054"/>
      <c r="F125" s="1054"/>
      <c r="G125" s="1054"/>
      <c r="H125" s="1054"/>
      <c r="I125" s="1054"/>
      <c r="J125" s="1054"/>
      <c r="K125" s="1054"/>
      <c r="L125" s="1054"/>
      <c r="M125" s="1054"/>
      <c r="N125" s="1054"/>
      <c r="O125" s="1054"/>
      <c r="P125" s="1054"/>
      <c r="Q125" s="1054"/>
      <c r="R125" s="1054"/>
      <c r="S125" s="1054"/>
      <c r="T125" s="1054"/>
      <c r="U125" s="1054"/>
    </row>
    <row r="126" spans="1:21" ht="13.5" thickBot="1" x14ac:dyDescent="0.25">
      <c r="A126" s="594"/>
      <c r="B126" s="2013"/>
      <c r="C126" s="267" t="s">
        <v>78</v>
      </c>
      <c r="D126" s="337" t="str">
        <f t="shared" si="1"/>
        <v>-</v>
      </c>
      <c r="E126" s="1054"/>
      <c r="F126" s="1054"/>
      <c r="G126" s="1054"/>
      <c r="H126" s="1054"/>
      <c r="I126" s="1054"/>
      <c r="J126" s="1054"/>
      <c r="K126" s="1054"/>
      <c r="L126" s="1054"/>
      <c r="M126" s="1054"/>
      <c r="N126" s="1054"/>
      <c r="O126" s="1054"/>
      <c r="P126" s="1054"/>
      <c r="Q126" s="1054"/>
      <c r="R126" s="1054"/>
      <c r="S126" s="1054"/>
      <c r="T126" s="1054"/>
      <c r="U126" s="1054"/>
    </row>
    <row r="127" spans="1:21" ht="13.5" thickBot="1" x14ac:dyDescent="0.25">
      <c r="A127" s="594"/>
      <c r="B127" s="2013"/>
      <c r="C127" s="271" t="s">
        <v>75</v>
      </c>
      <c r="D127" s="337" t="str">
        <f t="shared" si="1"/>
        <v>&lt;0.0005</v>
      </c>
      <c r="E127" s="1054"/>
      <c r="F127" s="1054"/>
      <c r="G127" s="1054"/>
      <c r="H127" s="1054"/>
      <c r="I127" s="1054"/>
      <c r="J127" s="1054"/>
      <c r="K127" s="1054"/>
      <c r="L127" s="1054"/>
      <c r="M127" s="1054"/>
      <c r="N127" s="1054"/>
      <c r="O127" s="1054"/>
      <c r="P127" s="1054"/>
      <c r="Q127" s="1054"/>
      <c r="R127" s="1054"/>
      <c r="S127" s="1054"/>
      <c r="T127" s="1054"/>
      <c r="U127" s="1054"/>
    </row>
    <row r="128" spans="1:21" ht="13.5" thickBot="1" x14ac:dyDescent="0.25">
      <c r="A128" s="594"/>
      <c r="B128" s="2013"/>
      <c r="C128" s="277" t="s">
        <v>274</v>
      </c>
      <c r="D128" s="337" t="str">
        <f t="shared" si="1"/>
        <v>-</v>
      </c>
      <c r="E128" s="1054"/>
      <c r="F128" s="1054"/>
      <c r="G128" s="1054"/>
      <c r="H128" s="1054"/>
      <c r="I128" s="1054"/>
      <c r="J128" s="1054"/>
      <c r="K128" s="1054"/>
      <c r="L128" s="1054"/>
      <c r="M128" s="1054"/>
      <c r="N128" s="1054"/>
      <c r="O128" s="1054"/>
      <c r="P128" s="1054"/>
      <c r="Q128" s="1054"/>
      <c r="R128" s="1054"/>
      <c r="S128" s="1054"/>
      <c r="T128" s="1054"/>
      <c r="U128" s="1054"/>
    </row>
    <row r="129" spans="1:21" ht="13.5" thickBot="1" x14ac:dyDescent="0.25">
      <c r="A129" s="594"/>
      <c r="B129" s="2013"/>
      <c r="C129" s="286" t="s">
        <v>332</v>
      </c>
      <c r="D129" s="337" t="str">
        <f t="shared" si="1"/>
        <v>-</v>
      </c>
      <c r="E129" s="1054"/>
      <c r="F129" s="1054"/>
      <c r="G129" s="1054"/>
      <c r="H129" s="1054"/>
      <c r="I129" s="1054"/>
      <c r="J129" s="1054"/>
      <c r="K129" s="1054"/>
      <c r="L129" s="1054"/>
      <c r="M129" s="1054"/>
      <c r="N129" s="1054"/>
      <c r="O129" s="1054"/>
      <c r="P129" s="1054"/>
      <c r="Q129" s="1054"/>
      <c r="R129" s="1054"/>
      <c r="S129" s="1054"/>
      <c r="T129" s="1054"/>
      <c r="U129" s="1054"/>
    </row>
    <row r="130" spans="1:21" ht="13.5" thickBot="1" x14ac:dyDescent="0.25">
      <c r="A130" s="594"/>
      <c r="B130" s="2013"/>
      <c r="C130" s="229" t="s">
        <v>333</v>
      </c>
      <c r="D130" s="337">
        <f t="shared" si="1"/>
        <v>0.51300000000000001</v>
      </c>
      <c r="E130" s="1054"/>
      <c r="F130" s="1054"/>
      <c r="G130" s="1054"/>
      <c r="H130" s="1054"/>
      <c r="I130" s="1054"/>
      <c r="J130" s="1054"/>
      <c r="K130" s="1054"/>
      <c r="L130" s="1054"/>
      <c r="M130" s="1054"/>
      <c r="N130" s="1054"/>
      <c r="O130" s="1054"/>
      <c r="P130" s="1054"/>
      <c r="Q130" s="1054"/>
      <c r="R130" s="1054"/>
      <c r="S130" s="1054"/>
      <c r="T130" s="1054"/>
      <c r="U130" s="1054"/>
    </row>
    <row r="131" spans="1:21" ht="13.5" thickBot="1" x14ac:dyDescent="0.25">
      <c r="A131" s="594"/>
      <c r="B131" s="2013"/>
      <c r="C131" s="287" t="s">
        <v>79</v>
      </c>
      <c r="D131" s="337" t="str">
        <f t="shared" si="1"/>
        <v>-</v>
      </c>
      <c r="E131" s="1054"/>
      <c r="F131" s="1054"/>
      <c r="G131" s="1054"/>
      <c r="H131" s="1054"/>
      <c r="I131" s="1054"/>
      <c r="J131" s="1054"/>
      <c r="K131" s="1054"/>
      <c r="L131" s="1054"/>
      <c r="M131" s="1054"/>
      <c r="N131" s="1054"/>
      <c r="O131" s="1054"/>
      <c r="P131" s="1054"/>
      <c r="Q131" s="1054"/>
      <c r="R131" s="1054"/>
      <c r="S131" s="1054"/>
      <c r="T131" s="1054"/>
      <c r="U131" s="1054"/>
    </row>
    <row r="132" spans="1:21" ht="13.5" thickBot="1" x14ac:dyDescent="0.25">
      <c r="A132" s="594"/>
      <c r="B132" s="2013"/>
      <c r="C132" s="295" t="s">
        <v>259</v>
      </c>
      <c r="D132" s="337" t="str">
        <f t="shared" si="1"/>
        <v>&lt;0.005</v>
      </c>
      <c r="E132" s="1054"/>
      <c r="F132" s="1054"/>
      <c r="G132" s="1054"/>
      <c r="H132" s="1054"/>
      <c r="I132" s="1054"/>
      <c r="J132" s="1054"/>
      <c r="K132" s="1054"/>
      <c r="L132" s="1054"/>
      <c r="M132" s="1054"/>
      <c r="N132" s="1054"/>
      <c r="O132" s="1054"/>
      <c r="P132" s="1054"/>
      <c r="Q132" s="1054"/>
      <c r="R132" s="1054"/>
      <c r="S132" s="1054"/>
      <c r="T132" s="1054"/>
      <c r="U132" s="1054"/>
    </row>
    <row r="133" spans="1:21" ht="13.5" thickBot="1" x14ac:dyDescent="0.25">
      <c r="A133" s="594"/>
      <c r="B133" s="2013"/>
      <c r="C133" s="240" t="s">
        <v>275</v>
      </c>
      <c r="D133" s="337" t="str">
        <f t="shared" si="1"/>
        <v>-</v>
      </c>
      <c r="E133" s="1054"/>
      <c r="F133" s="1054"/>
      <c r="G133" s="1054"/>
      <c r="H133" s="1054"/>
      <c r="I133" s="1054"/>
      <c r="J133" s="1054"/>
      <c r="K133" s="1054"/>
      <c r="L133" s="1054"/>
      <c r="M133" s="1054"/>
      <c r="N133" s="1054"/>
      <c r="O133" s="1054"/>
      <c r="P133" s="1054"/>
      <c r="Q133" s="1054"/>
      <c r="R133" s="1054"/>
      <c r="S133" s="1054"/>
      <c r="T133" s="1054"/>
      <c r="U133" s="1054"/>
    </row>
    <row r="134" spans="1:21" ht="13.5" thickBot="1" x14ac:dyDescent="0.25">
      <c r="A134" s="594"/>
      <c r="B134" s="2013"/>
      <c r="C134" s="245" t="s">
        <v>80</v>
      </c>
      <c r="D134" s="337" t="str">
        <f t="shared" si="1"/>
        <v>&lt;0.5</v>
      </c>
      <c r="E134" s="1054"/>
      <c r="F134" s="1054"/>
      <c r="G134" s="1054"/>
      <c r="H134" s="1054"/>
      <c r="I134" s="1054"/>
      <c r="J134" s="1054"/>
      <c r="K134" s="1054"/>
      <c r="L134" s="1054"/>
      <c r="M134" s="1054"/>
      <c r="N134" s="1054"/>
      <c r="O134" s="1054"/>
      <c r="P134" s="1054"/>
      <c r="Q134" s="1054"/>
      <c r="R134" s="1054"/>
      <c r="S134" s="1054"/>
      <c r="T134" s="1054"/>
      <c r="U134" s="1054"/>
    </row>
    <row r="135" spans="1:21" ht="13.5" thickBot="1" x14ac:dyDescent="0.25">
      <c r="A135" s="594"/>
      <c r="B135" s="2013"/>
      <c r="C135" s="227" t="s">
        <v>276</v>
      </c>
      <c r="D135" s="337" t="str">
        <f t="shared" si="1"/>
        <v>-</v>
      </c>
      <c r="E135" s="1054"/>
      <c r="F135" s="1054"/>
      <c r="G135" s="1054"/>
      <c r="H135" s="1054"/>
      <c r="I135" s="1054"/>
      <c r="J135" s="1054"/>
      <c r="K135" s="1054"/>
      <c r="L135" s="1054"/>
      <c r="M135" s="1054"/>
      <c r="N135" s="1054"/>
      <c r="O135" s="1054"/>
      <c r="P135" s="1054"/>
      <c r="Q135" s="1054"/>
      <c r="R135" s="1054"/>
      <c r="S135" s="1054"/>
      <c r="T135" s="1054"/>
      <c r="U135" s="1054"/>
    </row>
    <row r="136" spans="1:21" ht="13.5" thickBot="1" x14ac:dyDescent="0.25">
      <c r="A136" s="594"/>
      <c r="B136" s="2013"/>
      <c r="C136" s="245" t="s">
        <v>277</v>
      </c>
      <c r="D136" s="337" t="str">
        <f t="shared" si="1"/>
        <v>-</v>
      </c>
      <c r="E136" s="1054"/>
      <c r="F136" s="1054"/>
      <c r="G136" s="1054"/>
      <c r="H136" s="1054"/>
      <c r="I136" s="1054"/>
      <c r="J136" s="1054"/>
      <c r="K136" s="1054"/>
      <c r="L136" s="1054"/>
      <c r="M136" s="1054"/>
      <c r="N136" s="1054"/>
      <c r="O136" s="1054"/>
      <c r="P136" s="1054"/>
      <c r="Q136" s="1054"/>
      <c r="R136" s="1054"/>
      <c r="S136" s="1054"/>
      <c r="T136" s="1054"/>
      <c r="U136" s="1054"/>
    </row>
    <row r="137" spans="1:21" ht="13.5" thickBot="1" x14ac:dyDescent="0.25">
      <c r="A137" s="594"/>
      <c r="B137" s="2013"/>
      <c r="C137" s="299" t="s">
        <v>278</v>
      </c>
      <c r="D137" s="337" t="str">
        <f t="shared" si="1"/>
        <v>-</v>
      </c>
      <c r="E137" s="1054"/>
      <c r="F137" s="1054"/>
      <c r="G137" s="1054"/>
      <c r="H137" s="1054"/>
      <c r="I137" s="1054"/>
      <c r="J137" s="1054"/>
      <c r="K137" s="1054"/>
      <c r="L137" s="1054"/>
      <c r="M137" s="1054"/>
      <c r="N137" s="1054"/>
      <c r="O137" s="1054"/>
      <c r="P137" s="1054"/>
      <c r="Q137" s="1054"/>
      <c r="R137" s="1054"/>
      <c r="S137" s="1054"/>
      <c r="T137" s="1054"/>
      <c r="U137" s="1054"/>
    </row>
    <row r="138" spans="1:21" ht="13.5" thickBot="1" x14ac:dyDescent="0.25">
      <c r="A138" s="594"/>
      <c r="B138" s="2013"/>
      <c r="C138" s="245" t="s">
        <v>279</v>
      </c>
      <c r="D138" s="337" t="str">
        <f t="shared" si="1"/>
        <v>-</v>
      </c>
      <c r="E138" s="1054"/>
      <c r="F138" s="1054"/>
      <c r="G138" s="1054"/>
      <c r="H138" s="1054"/>
      <c r="I138" s="1054"/>
      <c r="J138" s="1054"/>
      <c r="K138" s="1054"/>
      <c r="L138" s="1054"/>
      <c r="M138" s="1054"/>
      <c r="N138" s="1054"/>
      <c r="O138" s="1054"/>
      <c r="P138" s="1054"/>
      <c r="Q138" s="1054"/>
      <c r="R138" s="1054"/>
      <c r="S138" s="1054"/>
      <c r="T138" s="1054"/>
      <c r="U138" s="1054"/>
    </row>
    <row r="139" spans="1:21" ht="13.5" thickBot="1" x14ac:dyDescent="0.25">
      <c r="A139" s="594"/>
      <c r="B139" s="2013"/>
      <c r="C139" s="286" t="s">
        <v>280</v>
      </c>
      <c r="D139" s="337" t="str">
        <f t="shared" si="1"/>
        <v>-</v>
      </c>
      <c r="E139" s="1054"/>
      <c r="F139" s="1054"/>
      <c r="G139" s="1054"/>
      <c r="H139" s="1054"/>
      <c r="I139" s="1054"/>
      <c r="J139" s="1054"/>
      <c r="K139" s="1054"/>
      <c r="L139" s="1054"/>
      <c r="M139" s="1054"/>
      <c r="N139" s="1054"/>
      <c r="O139" s="1054"/>
      <c r="P139" s="1054"/>
      <c r="Q139" s="1054"/>
      <c r="R139" s="1054"/>
      <c r="S139" s="1054"/>
      <c r="T139" s="1054"/>
      <c r="U139" s="1054"/>
    </row>
    <row r="140" spans="1:21" ht="13.5" thickBot="1" x14ac:dyDescent="0.25">
      <c r="A140" s="594"/>
      <c r="B140" s="2013"/>
      <c r="C140" s="300" t="s">
        <v>84</v>
      </c>
      <c r="D140" s="337" t="str">
        <f t="shared" si="1"/>
        <v>-</v>
      </c>
      <c r="E140" s="1054"/>
      <c r="F140" s="1054"/>
      <c r="G140" s="1054"/>
      <c r="H140" s="1054"/>
      <c r="I140" s="1054"/>
      <c r="J140" s="1054"/>
      <c r="K140" s="1054"/>
      <c r="L140" s="1054"/>
      <c r="M140" s="1054"/>
      <c r="N140" s="1054"/>
      <c r="O140" s="1054"/>
      <c r="P140" s="1054"/>
      <c r="Q140" s="1054"/>
      <c r="R140" s="1054"/>
      <c r="S140" s="1054"/>
      <c r="T140" s="1054"/>
      <c r="U140" s="1054"/>
    </row>
    <row r="141" spans="1:21" ht="14.25" customHeight="1" thickBot="1" x14ac:dyDescent="0.25">
      <c r="A141" s="594"/>
      <c r="B141" s="2013"/>
      <c r="C141" s="227" t="s">
        <v>85</v>
      </c>
      <c r="D141" s="337" t="str">
        <f t="shared" si="1"/>
        <v>-</v>
      </c>
      <c r="E141" s="1054"/>
      <c r="F141" s="1054"/>
      <c r="G141" s="1054"/>
      <c r="H141" s="1054"/>
      <c r="I141" s="1054"/>
      <c r="J141" s="1054"/>
      <c r="K141" s="1054"/>
      <c r="L141" s="1054"/>
      <c r="M141" s="1054"/>
      <c r="N141" s="1054"/>
      <c r="O141" s="1054"/>
      <c r="P141" s="1054"/>
      <c r="Q141" s="1054"/>
      <c r="R141" s="1054"/>
      <c r="S141" s="1054"/>
      <c r="T141" s="1054"/>
      <c r="U141" s="1054"/>
    </row>
    <row r="142" spans="1:21" ht="13.5" thickBot="1" x14ac:dyDescent="0.25">
      <c r="A142" s="594"/>
      <c r="B142" s="2013"/>
      <c r="C142" s="304" t="s">
        <v>86</v>
      </c>
      <c r="D142" s="337" t="str">
        <f t="shared" si="1"/>
        <v>-</v>
      </c>
      <c r="E142" s="1054"/>
      <c r="F142" s="1054"/>
      <c r="G142" s="1054"/>
      <c r="H142" s="1054"/>
      <c r="I142" s="1054"/>
      <c r="J142" s="1054"/>
      <c r="K142" s="1054"/>
      <c r="L142" s="1054"/>
      <c r="M142" s="1054"/>
      <c r="N142" s="1054"/>
      <c r="O142" s="1054"/>
      <c r="P142" s="1054"/>
      <c r="Q142" s="1054"/>
      <c r="R142" s="1054"/>
      <c r="S142" s="1054"/>
      <c r="T142" s="1054"/>
      <c r="U142" s="1054"/>
    </row>
    <row r="143" spans="1:21" ht="13.5" thickBot="1" x14ac:dyDescent="0.25">
      <c r="A143" s="594"/>
      <c r="B143" s="2013"/>
      <c r="C143" s="240" t="s">
        <v>338</v>
      </c>
      <c r="D143" s="337">
        <f t="shared" si="1"/>
        <v>320</v>
      </c>
      <c r="E143" s="1054"/>
      <c r="F143" s="1054"/>
      <c r="G143" s="1054"/>
      <c r="H143" s="1054"/>
      <c r="I143" s="1054"/>
      <c r="J143" s="1054"/>
      <c r="K143" s="1054"/>
      <c r="L143" s="1054"/>
      <c r="M143" s="1054"/>
      <c r="N143" s="1054"/>
      <c r="O143" s="1054"/>
      <c r="P143" s="1054"/>
      <c r="Q143" s="1054"/>
      <c r="R143" s="1054"/>
      <c r="S143" s="1054"/>
      <c r="T143" s="1054"/>
      <c r="U143" s="1054"/>
    </row>
    <row r="144" spans="1:21" ht="13.5" thickBot="1" x14ac:dyDescent="0.25">
      <c r="A144" s="594"/>
      <c r="B144" s="2013"/>
      <c r="C144" s="245" t="s">
        <v>281</v>
      </c>
      <c r="D144" s="337" t="str">
        <f t="shared" si="1"/>
        <v>-</v>
      </c>
      <c r="E144" s="1054"/>
      <c r="F144" s="1054"/>
      <c r="G144" s="1054"/>
      <c r="H144" s="1054"/>
      <c r="I144" s="1054"/>
      <c r="J144" s="1054"/>
      <c r="K144" s="1054"/>
      <c r="L144" s="1054"/>
      <c r="M144" s="1054"/>
      <c r="N144" s="1054"/>
      <c r="O144" s="1054"/>
      <c r="P144" s="1054"/>
      <c r="Q144" s="1054"/>
      <c r="R144" s="1054"/>
      <c r="S144" s="1054"/>
      <c r="T144" s="1054"/>
      <c r="U144" s="1054"/>
    </row>
    <row r="145" spans="1:21" ht="13.5" thickBot="1" x14ac:dyDescent="0.25">
      <c r="A145" s="594"/>
      <c r="B145" s="2013"/>
      <c r="C145" s="305" t="s">
        <v>81</v>
      </c>
      <c r="D145" s="337" t="str">
        <f t="shared" si="1"/>
        <v>-</v>
      </c>
      <c r="E145" s="1054"/>
      <c r="F145" s="1054"/>
      <c r="G145" s="1054"/>
      <c r="H145" s="1054"/>
      <c r="I145" s="1054"/>
      <c r="J145" s="1054"/>
      <c r="K145" s="1054"/>
      <c r="L145" s="1054"/>
      <c r="M145" s="1054"/>
      <c r="N145" s="1054"/>
      <c r="O145" s="1054"/>
      <c r="P145" s="1054"/>
      <c r="Q145" s="1054"/>
      <c r="R145" s="1054"/>
      <c r="S145" s="1054"/>
      <c r="T145" s="1054"/>
      <c r="U145" s="1054"/>
    </row>
    <row r="146" spans="1:21" ht="13.5" thickBot="1" x14ac:dyDescent="0.25">
      <c r="A146" s="594"/>
      <c r="B146" s="2013"/>
      <c r="C146" s="420" t="s">
        <v>151</v>
      </c>
      <c r="D146" s="337" t="str">
        <f t="shared" si="1"/>
        <v>-</v>
      </c>
      <c r="E146" s="1054"/>
      <c r="F146" s="1054"/>
      <c r="G146" s="1054"/>
      <c r="H146" s="1054"/>
      <c r="I146" s="1054"/>
      <c r="J146" s="1054"/>
      <c r="K146" s="1054"/>
      <c r="L146" s="1054"/>
      <c r="M146" s="1054"/>
      <c r="N146" s="1054"/>
      <c r="O146" s="1054"/>
      <c r="P146" s="1054"/>
      <c r="Q146" s="1054"/>
      <c r="R146" s="1054"/>
      <c r="S146" s="1054"/>
      <c r="T146" s="1054"/>
      <c r="U146" s="1054"/>
    </row>
    <row r="147" spans="1:21" ht="13.5" thickBot="1" x14ac:dyDescent="0.25">
      <c r="A147" s="594"/>
      <c r="B147" s="2013"/>
      <c r="C147" s="306" t="s">
        <v>266</v>
      </c>
      <c r="D147" s="337" t="str">
        <f t="shared" si="1"/>
        <v>-</v>
      </c>
      <c r="E147" s="1054"/>
      <c r="F147" s="1054"/>
      <c r="G147" s="1054"/>
      <c r="H147" s="1054"/>
      <c r="I147" s="1054"/>
      <c r="J147" s="1054"/>
      <c r="K147" s="1054"/>
      <c r="L147" s="1054"/>
      <c r="M147" s="1054"/>
      <c r="N147" s="1054"/>
      <c r="O147" s="1054"/>
      <c r="P147" s="1054"/>
      <c r="Q147" s="1054"/>
      <c r="R147" s="1054"/>
      <c r="S147" s="1054"/>
      <c r="T147" s="1054"/>
      <c r="U147" s="1054"/>
    </row>
    <row r="148" spans="1:21" ht="13.5" thickBot="1" x14ac:dyDescent="0.25">
      <c r="A148" s="594"/>
      <c r="B148" s="2013"/>
      <c r="C148" s="553" t="s">
        <v>267</v>
      </c>
      <c r="D148" s="337" t="str">
        <f t="shared" si="1"/>
        <v>-</v>
      </c>
      <c r="E148" s="1054"/>
      <c r="F148" s="1054"/>
      <c r="G148" s="1054"/>
      <c r="H148" s="1054"/>
      <c r="I148" s="1054"/>
      <c r="J148" s="1054"/>
      <c r="K148" s="1054"/>
      <c r="L148" s="1054"/>
      <c r="M148" s="1054"/>
      <c r="N148" s="1054"/>
      <c r="O148" s="1054"/>
      <c r="P148" s="1054"/>
      <c r="Q148" s="1054"/>
      <c r="R148" s="1054"/>
      <c r="S148" s="1054"/>
      <c r="T148" s="1054"/>
      <c r="U148" s="1054"/>
    </row>
    <row r="149" spans="1:21" ht="13.5" thickBot="1" x14ac:dyDescent="0.25">
      <c r="A149" s="594"/>
      <c r="B149" s="2013"/>
      <c r="C149" s="553" t="s">
        <v>575</v>
      </c>
      <c r="D149" s="337" t="str">
        <f t="shared" si="1"/>
        <v>-</v>
      </c>
      <c r="E149" s="1054"/>
      <c r="F149" s="1054"/>
      <c r="G149" s="1054"/>
      <c r="H149" s="1054"/>
      <c r="I149" s="1054"/>
      <c r="J149" s="1054"/>
      <c r="K149" s="1054"/>
      <c r="L149" s="1054"/>
      <c r="M149" s="1054"/>
      <c r="N149" s="1054"/>
      <c r="O149" s="1054"/>
      <c r="P149" s="1054"/>
      <c r="Q149" s="1054"/>
      <c r="R149" s="1054"/>
      <c r="S149" s="1054"/>
      <c r="T149" s="1054"/>
      <c r="U149" s="1054"/>
    </row>
    <row r="150" spans="1:21" ht="13.5" thickBot="1" x14ac:dyDescent="0.25">
      <c r="A150" s="594"/>
      <c r="B150" s="2013"/>
      <c r="C150" s="554" t="s">
        <v>342</v>
      </c>
      <c r="D150" s="337" t="str">
        <f t="shared" si="1"/>
        <v>-</v>
      </c>
      <c r="E150" s="1054"/>
      <c r="F150" s="1054"/>
      <c r="G150" s="1054"/>
      <c r="H150" s="1054"/>
      <c r="I150" s="1054"/>
      <c r="J150" s="1054"/>
      <c r="K150" s="1054"/>
      <c r="L150" s="1054"/>
      <c r="M150" s="1054"/>
      <c r="N150" s="1054"/>
      <c r="O150" s="1054"/>
      <c r="P150" s="1054"/>
      <c r="Q150" s="1054"/>
      <c r="R150" s="1054"/>
      <c r="S150" s="1054"/>
      <c r="T150" s="1054"/>
      <c r="U150" s="1054"/>
    </row>
    <row r="151" spans="1:21" ht="13.5" thickBot="1" x14ac:dyDescent="0.25">
      <c r="A151" s="594"/>
      <c r="B151" s="2013"/>
      <c r="C151" s="555" t="s">
        <v>343</v>
      </c>
      <c r="D151" s="337" t="str">
        <f t="shared" si="1"/>
        <v>-</v>
      </c>
      <c r="E151" s="1054"/>
      <c r="F151" s="1054"/>
      <c r="G151" s="1054"/>
      <c r="H151" s="1054"/>
      <c r="I151" s="1054"/>
      <c r="J151" s="1054"/>
      <c r="K151" s="1054"/>
      <c r="L151" s="1054"/>
      <c r="M151" s="1054"/>
      <c r="N151" s="1054"/>
      <c r="O151" s="1054"/>
      <c r="P151" s="1054"/>
      <c r="Q151" s="1054"/>
      <c r="R151" s="1054"/>
      <c r="S151" s="1054"/>
      <c r="T151" s="1054"/>
      <c r="U151" s="1054"/>
    </row>
    <row r="152" spans="1:21" ht="13.5" thickBot="1" x14ac:dyDescent="0.25">
      <c r="A152" s="594"/>
      <c r="B152" s="2013"/>
      <c r="C152" s="307" t="s">
        <v>258</v>
      </c>
      <c r="D152" s="337" t="str">
        <f t="shared" si="1"/>
        <v>-</v>
      </c>
      <c r="E152" s="1054"/>
      <c r="F152" s="1054"/>
      <c r="G152" s="1054"/>
      <c r="H152" s="1054"/>
      <c r="I152" s="1054"/>
      <c r="J152" s="1054"/>
      <c r="K152" s="1054"/>
      <c r="L152" s="1054"/>
      <c r="M152" s="1054"/>
      <c r="N152" s="1054"/>
      <c r="O152" s="1054"/>
      <c r="P152" s="1054"/>
      <c r="Q152" s="1054"/>
      <c r="R152" s="1054"/>
      <c r="S152" s="1054"/>
      <c r="T152" s="1054"/>
      <c r="U152" s="1054"/>
    </row>
    <row r="153" spans="1:21" ht="13.5" thickBot="1" x14ac:dyDescent="0.25">
      <c r="A153" s="594"/>
      <c r="B153" s="2013" t="s">
        <v>358</v>
      </c>
      <c r="C153" s="223" t="s">
        <v>313</v>
      </c>
      <c r="D153" s="337" t="str">
        <f>F5</f>
        <v>-</v>
      </c>
      <c r="E153" s="1054"/>
      <c r="F153" s="1054"/>
      <c r="G153" s="1054"/>
      <c r="H153" s="1054"/>
      <c r="I153" s="1054"/>
      <c r="J153" s="1054"/>
      <c r="K153" s="1054"/>
      <c r="L153" s="1054"/>
      <c r="M153" s="1054"/>
      <c r="N153" s="1054"/>
      <c r="O153" s="1054"/>
      <c r="P153" s="1054"/>
      <c r="Q153" s="1054"/>
      <c r="R153" s="1054"/>
      <c r="S153" s="1054"/>
      <c r="T153" s="1054"/>
      <c r="U153" s="1054"/>
    </row>
    <row r="154" spans="1:21" ht="13.5" thickBot="1" x14ac:dyDescent="0.25">
      <c r="A154" s="594"/>
      <c r="B154" s="2013"/>
      <c r="C154" s="227" t="s">
        <v>339</v>
      </c>
      <c r="D154" s="337" t="str">
        <f t="shared" ref="D154:D200" si="2">F6</f>
        <v>-</v>
      </c>
      <c r="E154" s="1054"/>
      <c r="F154" s="1054"/>
      <c r="G154" s="1054"/>
      <c r="H154" s="1054"/>
      <c r="I154" s="1054"/>
      <c r="J154" s="1054"/>
      <c r="K154" s="1054"/>
      <c r="L154" s="1054"/>
      <c r="M154" s="1054"/>
      <c r="N154" s="1054"/>
      <c r="O154" s="1054"/>
      <c r="P154" s="1054"/>
      <c r="Q154" s="1054"/>
      <c r="R154" s="1054"/>
      <c r="S154" s="1054"/>
      <c r="T154" s="1054"/>
      <c r="U154" s="1054"/>
    </row>
    <row r="155" spans="1:21" ht="13.5" thickBot="1" x14ac:dyDescent="0.25">
      <c r="A155" s="594"/>
      <c r="B155" s="2013"/>
      <c r="C155" s="229" t="s">
        <v>268</v>
      </c>
      <c r="D155" s="337" t="str">
        <f t="shared" si="2"/>
        <v>-</v>
      </c>
      <c r="E155" s="1054"/>
      <c r="F155" s="1054"/>
      <c r="G155" s="1054"/>
      <c r="H155" s="1054"/>
      <c r="I155" s="1054"/>
      <c r="J155" s="1054"/>
      <c r="K155" s="1054"/>
      <c r="L155" s="1054"/>
      <c r="M155" s="1054"/>
      <c r="N155" s="1054"/>
      <c r="O155" s="1054"/>
      <c r="P155" s="1054"/>
      <c r="Q155" s="1054"/>
      <c r="R155" s="1054"/>
      <c r="S155" s="1054"/>
      <c r="T155" s="1054"/>
      <c r="U155" s="1054"/>
    </row>
    <row r="156" spans="1:21" ht="13.5" thickBot="1" x14ac:dyDescent="0.25">
      <c r="A156" s="594"/>
      <c r="B156" s="2013"/>
      <c r="C156" s="227" t="s">
        <v>269</v>
      </c>
      <c r="D156" s="337" t="str">
        <f t="shared" si="2"/>
        <v>-</v>
      </c>
      <c r="E156" s="1054"/>
      <c r="F156" s="1054"/>
      <c r="G156" s="1054"/>
      <c r="H156" s="1054"/>
      <c r="I156" s="1054"/>
      <c r="J156" s="1054"/>
      <c r="K156" s="1054"/>
      <c r="L156" s="1054"/>
      <c r="M156" s="1054"/>
      <c r="N156" s="1054"/>
      <c r="O156" s="1054"/>
      <c r="P156" s="1054"/>
      <c r="Q156" s="1054"/>
      <c r="R156" s="1054"/>
      <c r="S156" s="1054"/>
      <c r="T156" s="1054"/>
      <c r="U156" s="1054"/>
    </row>
    <row r="157" spans="1:21" ht="13.5" thickBot="1" x14ac:dyDescent="0.25">
      <c r="A157" s="594"/>
      <c r="B157" s="2013"/>
      <c r="C157" s="229" t="s">
        <v>270</v>
      </c>
      <c r="D157" s="337" t="str">
        <f t="shared" si="2"/>
        <v>-</v>
      </c>
      <c r="E157" s="1054"/>
      <c r="F157" s="1054"/>
      <c r="G157" s="1054"/>
      <c r="H157" s="1054"/>
      <c r="I157" s="1054"/>
      <c r="J157" s="1054"/>
      <c r="K157" s="1054"/>
      <c r="L157" s="1054"/>
      <c r="M157" s="1054"/>
      <c r="N157" s="1054"/>
      <c r="O157" s="1054"/>
      <c r="P157" s="1054"/>
      <c r="Q157" s="1054"/>
      <c r="R157" s="1054"/>
      <c r="S157" s="1054"/>
      <c r="T157" s="1054"/>
      <c r="U157" s="1054"/>
    </row>
    <row r="158" spans="1:21" ht="13.5" thickBot="1" x14ac:dyDescent="0.25">
      <c r="A158" s="594"/>
      <c r="B158" s="2013"/>
      <c r="C158" s="232" t="s">
        <v>271</v>
      </c>
      <c r="D158" s="337" t="str">
        <f t="shared" si="2"/>
        <v>-</v>
      </c>
      <c r="E158" s="1054"/>
      <c r="F158" s="1054"/>
      <c r="G158" s="1054"/>
      <c r="H158" s="1054"/>
      <c r="I158" s="1054"/>
      <c r="J158" s="1054"/>
      <c r="K158" s="1054"/>
      <c r="L158" s="1054"/>
      <c r="M158" s="1054"/>
      <c r="N158" s="1054"/>
      <c r="O158" s="1054"/>
      <c r="P158" s="1054"/>
      <c r="Q158" s="1054"/>
      <c r="R158" s="1054"/>
      <c r="S158" s="1054"/>
      <c r="T158" s="1054"/>
      <c r="U158" s="1054"/>
    </row>
    <row r="159" spans="1:21" ht="13.5" thickBot="1" x14ac:dyDescent="0.25">
      <c r="A159" s="594"/>
      <c r="B159" s="2013"/>
      <c r="C159" s="238" t="s">
        <v>337</v>
      </c>
      <c r="D159" s="337" t="str">
        <f t="shared" si="2"/>
        <v>－</v>
      </c>
      <c r="E159" s="1054"/>
      <c r="F159" s="1054"/>
      <c r="G159" s="1054"/>
      <c r="H159" s="1054"/>
      <c r="I159" s="1054"/>
      <c r="J159" s="1054"/>
      <c r="K159" s="1054"/>
      <c r="L159" s="1054"/>
      <c r="M159" s="1054"/>
      <c r="N159" s="1054"/>
      <c r="O159" s="1054"/>
      <c r="P159" s="1054"/>
      <c r="Q159" s="1054"/>
      <c r="R159" s="1054"/>
      <c r="S159" s="1054"/>
      <c r="T159" s="1054"/>
      <c r="U159" s="1054"/>
    </row>
    <row r="160" spans="1:21" ht="13.5" thickBot="1" x14ac:dyDescent="0.25">
      <c r="A160" s="594"/>
      <c r="B160" s="2013"/>
      <c r="C160" s="227" t="s">
        <v>272</v>
      </c>
      <c r="D160" s="337" t="str">
        <f t="shared" si="2"/>
        <v>-</v>
      </c>
      <c r="E160" s="1054"/>
      <c r="F160" s="1054"/>
      <c r="G160" s="1054"/>
      <c r="H160" s="1054"/>
      <c r="I160" s="1054"/>
      <c r="J160" s="1054"/>
      <c r="K160" s="1054"/>
      <c r="L160" s="1054"/>
      <c r="M160" s="1054"/>
      <c r="N160" s="1054"/>
      <c r="O160" s="1054"/>
      <c r="P160" s="1054"/>
      <c r="Q160" s="1054"/>
      <c r="R160" s="1054"/>
      <c r="S160" s="1054"/>
      <c r="T160" s="1054"/>
      <c r="U160" s="1054"/>
    </row>
    <row r="161" spans="1:21" ht="13.5" thickBot="1" x14ac:dyDescent="0.25">
      <c r="A161" s="594"/>
      <c r="B161" s="2013"/>
      <c r="C161" s="239" t="s">
        <v>273</v>
      </c>
      <c r="D161" s="337" t="str">
        <f t="shared" si="2"/>
        <v>-</v>
      </c>
      <c r="E161" s="1054"/>
      <c r="F161" s="1054"/>
      <c r="G161" s="1054"/>
      <c r="H161" s="1054"/>
      <c r="I161" s="1054"/>
      <c r="J161" s="1054"/>
      <c r="K161" s="1054"/>
      <c r="L161" s="1054"/>
      <c r="M161" s="1054"/>
      <c r="N161" s="1054"/>
      <c r="O161" s="1054"/>
      <c r="P161" s="1054"/>
      <c r="Q161" s="1054"/>
      <c r="R161" s="1054"/>
      <c r="S161" s="1054"/>
      <c r="T161" s="1054"/>
      <c r="U161" s="1054"/>
    </row>
    <row r="162" spans="1:21" ht="13.5" thickBot="1" x14ac:dyDescent="0.25">
      <c r="A162" s="594"/>
      <c r="B162" s="2013"/>
      <c r="C162" s="240" t="s">
        <v>72</v>
      </c>
      <c r="D162" s="337" t="str">
        <f t="shared" si="2"/>
        <v>&lt;0.0005</v>
      </c>
      <c r="E162" s="1054"/>
      <c r="F162" s="1054"/>
      <c r="G162" s="1054"/>
      <c r="H162" s="1054"/>
      <c r="I162" s="1054"/>
      <c r="J162" s="1054"/>
      <c r="K162" s="1054"/>
      <c r="L162" s="1054"/>
      <c r="M162" s="1054"/>
      <c r="N162" s="1054"/>
      <c r="O162" s="1054"/>
      <c r="P162" s="1054"/>
      <c r="Q162" s="1054"/>
      <c r="R162" s="1054"/>
      <c r="S162" s="1054"/>
      <c r="T162" s="1054"/>
      <c r="U162" s="1054"/>
    </row>
    <row r="163" spans="1:21" ht="13.5" thickBot="1" x14ac:dyDescent="0.25">
      <c r="A163" s="594"/>
      <c r="B163" s="2013"/>
      <c r="C163" s="245" t="s">
        <v>73</v>
      </c>
      <c r="D163" s="337" t="str">
        <f t="shared" si="2"/>
        <v>&lt;0.0005</v>
      </c>
      <c r="E163" s="1054"/>
      <c r="F163" s="1054"/>
      <c r="G163" s="1054"/>
      <c r="H163" s="1054"/>
      <c r="I163" s="1054"/>
      <c r="J163" s="1054"/>
      <c r="K163" s="1054"/>
      <c r="L163" s="1054"/>
      <c r="M163" s="1054"/>
      <c r="N163" s="1054"/>
      <c r="O163" s="1054"/>
      <c r="P163" s="1054"/>
      <c r="Q163" s="1054"/>
      <c r="R163" s="1054"/>
      <c r="S163" s="1054"/>
      <c r="T163" s="1054"/>
      <c r="U163" s="1054"/>
    </row>
    <row r="164" spans="1:21" ht="13.5" thickBot="1" x14ac:dyDescent="0.25">
      <c r="A164" s="594"/>
      <c r="B164" s="2013"/>
      <c r="C164" s="250" t="s">
        <v>66</v>
      </c>
      <c r="D164" s="337" t="str">
        <f t="shared" si="2"/>
        <v>&lt;0.0005</v>
      </c>
      <c r="E164" s="1054"/>
      <c r="F164" s="1054"/>
      <c r="G164" s="1054"/>
      <c r="H164" s="1054"/>
      <c r="I164" s="1054"/>
      <c r="J164" s="1054"/>
      <c r="K164" s="1054"/>
      <c r="L164" s="1054"/>
      <c r="M164" s="1054"/>
      <c r="N164" s="1054"/>
      <c r="O164" s="1054"/>
      <c r="P164" s="1054"/>
      <c r="Q164" s="1054"/>
      <c r="R164" s="1054"/>
      <c r="S164" s="1054"/>
      <c r="T164" s="1054"/>
      <c r="U164" s="1054"/>
    </row>
    <row r="165" spans="1:21" ht="13.5" thickBot="1" x14ac:dyDescent="0.25">
      <c r="A165" s="594"/>
      <c r="B165" s="2013"/>
      <c r="C165" s="229" t="s">
        <v>331</v>
      </c>
      <c r="D165" s="337" t="str">
        <f t="shared" si="2"/>
        <v>&lt;0.0005</v>
      </c>
      <c r="E165" s="1054"/>
      <c r="F165" s="1054"/>
      <c r="G165" s="1054"/>
      <c r="H165" s="1054"/>
      <c r="I165" s="1054"/>
      <c r="J165" s="1054"/>
      <c r="K165" s="1054"/>
      <c r="L165" s="1054"/>
      <c r="M165" s="1054"/>
      <c r="N165" s="1054"/>
      <c r="O165" s="1054"/>
      <c r="P165" s="1054"/>
      <c r="Q165" s="1054"/>
      <c r="R165" s="1054"/>
      <c r="S165" s="1054"/>
      <c r="T165" s="1054"/>
      <c r="U165" s="1054"/>
    </row>
    <row r="166" spans="1:21" ht="13.5" thickBot="1" x14ac:dyDescent="0.25">
      <c r="A166" s="594"/>
      <c r="B166" s="2013"/>
      <c r="C166" s="227" t="s">
        <v>67</v>
      </c>
      <c r="D166" s="337" t="str">
        <f t="shared" si="2"/>
        <v>&lt;0.0005</v>
      </c>
      <c r="E166" s="1054"/>
      <c r="F166" s="1054"/>
      <c r="G166" s="1054"/>
      <c r="H166" s="1054"/>
      <c r="I166" s="1054"/>
      <c r="J166" s="1054"/>
      <c r="K166" s="1054"/>
      <c r="L166" s="1054"/>
      <c r="M166" s="1054"/>
      <c r="N166" s="1054"/>
      <c r="O166" s="1054"/>
      <c r="P166" s="1054"/>
      <c r="Q166" s="1054"/>
      <c r="R166" s="1054"/>
      <c r="S166" s="1054"/>
      <c r="T166" s="1054"/>
      <c r="U166" s="1054"/>
    </row>
    <row r="167" spans="1:21" ht="13.5" thickBot="1" x14ac:dyDescent="0.25">
      <c r="A167" s="594"/>
      <c r="B167" s="2013"/>
      <c r="C167" s="229" t="s">
        <v>68</v>
      </c>
      <c r="D167" s="337" t="str">
        <f t="shared" si="2"/>
        <v>&lt;0.0005</v>
      </c>
      <c r="E167" s="1054"/>
      <c r="F167" s="1054"/>
      <c r="G167" s="1054"/>
      <c r="H167" s="1054"/>
      <c r="I167" s="1054"/>
      <c r="J167" s="1054"/>
      <c r="K167" s="1054"/>
      <c r="L167" s="1054"/>
      <c r="M167" s="1054"/>
      <c r="N167" s="1054"/>
      <c r="O167" s="1054"/>
      <c r="P167" s="1054"/>
      <c r="Q167" s="1054"/>
      <c r="R167" s="1054"/>
      <c r="S167" s="1054"/>
      <c r="T167" s="1054"/>
      <c r="U167" s="1054"/>
    </row>
    <row r="168" spans="1:21" ht="13.5" thickBot="1" x14ac:dyDescent="0.25">
      <c r="A168" s="594"/>
      <c r="B168" s="2013"/>
      <c r="C168" s="227" t="s">
        <v>69</v>
      </c>
      <c r="D168" s="337" t="str">
        <f t="shared" si="2"/>
        <v>&lt;0.0005</v>
      </c>
      <c r="E168" s="1054"/>
      <c r="F168" s="1054"/>
      <c r="G168" s="1054"/>
      <c r="H168" s="1054"/>
      <c r="I168" s="1054"/>
      <c r="J168" s="1054"/>
      <c r="K168" s="1054"/>
      <c r="L168" s="1054"/>
      <c r="M168" s="1054"/>
      <c r="N168" s="1054"/>
      <c r="O168" s="1054"/>
      <c r="P168" s="1054"/>
      <c r="Q168" s="1054"/>
      <c r="R168" s="1054"/>
      <c r="S168" s="1054"/>
      <c r="T168" s="1054"/>
      <c r="U168" s="1054"/>
    </row>
    <row r="169" spans="1:21" ht="13.5" thickBot="1" x14ac:dyDescent="0.25">
      <c r="A169" s="594"/>
      <c r="B169" s="2013"/>
      <c r="C169" s="229" t="s">
        <v>70</v>
      </c>
      <c r="D169" s="337" t="str">
        <f t="shared" si="2"/>
        <v>&lt;0.0005</v>
      </c>
      <c r="E169" s="1054"/>
      <c r="F169" s="1054"/>
      <c r="G169" s="1054"/>
      <c r="H169" s="1054"/>
      <c r="I169" s="1054"/>
      <c r="J169" s="1054"/>
      <c r="K169" s="1054"/>
      <c r="L169" s="1054"/>
      <c r="M169" s="1054"/>
      <c r="N169" s="1054"/>
      <c r="O169" s="1054"/>
      <c r="P169" s="1054"/>
      <c r="Q169" s="1054"/>
      <c r="R169" s="1054"/>
      <c r="S169" s="1054"/>
      <c r="T169" s="1054"/>
      <c r="U169" s="1054"/>
    </row>
    <row r="170" spans="1:21" ht="13.5" thickBot="1" x14ac:dyDescent="0.25">
      <c r="A170" s="594"/>
      <c r="B170" s="2013"/>
      <c r="C170" s="227" t="s">
        <v>71</v>
      </c>
      <c r="D170" s="337" t="str">
        <f t="shared" si="2"/>
        <v>&lt;0.0005</v>
      </c>
      <c r="E170" s="1054"/>
      <c r="F170" s="1054"/>
      <c r="G170" s="1054"/>
      <c r="H170" s="1054"/>
      <c r="I170" s="1054"/>
      <c r="J170" s="1054"/>
      <c r="K170" s="1054"/>
      <c r="L170" s="1054"/>
      <c r="M170" s="1054"/>
      <c r="N170" s="1054"/>
      <c r="O170" s="1054"/>
      <c r="P170" s="1054"/>
      <c r="Q170" s="1054"/>
      <c r="R170" s="1054"/>
      <c r="S170" s="1054"/>
      <c r="T170" s="1054"/>
      <c r="U170" s="1054"/>
    </row>
    <row r="171" spans="1:21" ht="13.5" thickBot="1" x14ac:dyDescent="0.25">
      <c r="A171" s="594"/>
      <c r="B171" s="2013"/>
      <c r="C171" s="239" t="s">
        <v>74</v>
      </c>
      <c r="D171" s="337" t="str">
        <f t="shared" si="2"/>
        <v>&lt;0.0005</v>
      </c>
      <c r="E171" s="1054"/>
      <c r="F171" s="1054"/>
      <c r="G171" s="1054"/>
      <c r="H171" s="1054"/>
      <c r="I171" s="1054"/>
      <c r="J171" s="1054"/>
      <c r="K171" s="1054"/>
      <c r="L171" s="1054"/>
      <c r="M171" s="1054"/>
      <c r="N171" s="1054"/>
      <c r="O171" s="1054"/>
      <c r="P171" s="1054"/>
      <c r="Q171" s="1054"/>
      <c r="R171" s="1054"/>
      <c r="S171" s="1054"/>
      <c r="T171" s="1054"/>
      <c r="U171" s="1054"/>
    </row>
    <row r="172" spans="1:21" ht="13.5" thickBot="1" x14ac:dyDescent="0.25">
      <c r="A172" s="594"/>
      <c r="B172" s="2013"/>
      <c r="C172" s="262" t="s">
        <v>76</v>
      </c>
      <c r="D172" s="337" t="str">
        <f t="shared" si="2"/>
        <v>-</v>
      </c>
      <c r="E172" s="1054"/>
      <c r="F172" s="1054"/>
      <c r="G172" s="1054"/>
      <c r="H172" s="1054"/>
      <c r="I172" s="1054"/>
      <c r="J172" s="1054"/>
      <c r="K172" s="1054"/>
      <c r="L172" s="1054"/>
      <c r="M172" s="1054"/>
      <c r="N172" s="1054"/>
      <c r="O172" s="1054"/>
      <c r="P172" s="1054"/>
      <c r="Q172" s="1054"/>
      <c r="R172" s="1054"/>
      <c r="S172" s="1054"/>
      <c r="T172" s="1054"/>
      <c r="U172" s="1054"/>
    </row>
    <row r="173" spans="1:21" ht="13.5" thickBot="1" x14ac:dyDescent="0.25">
      <c r="A173" s="594"/>
      <c r="B173" s="2013"/>
      <c r="C173" s="227" t="s">
        <v>77</v>
      </c>
      <c r="D173" s="337" t="str">
        <f t="shared" si="2"/>
        <v>-</v>
      </c>
      <c r="E173" s="1054"/>
      <c r="F173" s="1054"/>
      <c r="G173" s="1054"/>
      <c r="H173" s="1054"/>
      <c r="I173" s="1054"/>
      <c r="J173" s="1054"/>
      <c r="K173" s="1054"/>
      <c r="L173" s="1054"/>
      <c r="M173" s="1054"/>
      <c r="N173" s="1054"/>
      <c r="O173" s="1054"/>
      <c r="P173" s="1054"/>
      <c r="Q173" s="1054"/>
      <c r="R173" s="1054"/>
      <c r="S173" s="1054"/>
      <c r="T173" s="1054"/>
      <c r="U173" s="1054"/>
    </row>
    <row r="174" spans="1:21" ht="13.5" thickBot="1" x14ac:dyDescent="0.25">
      <c r="A174" s="594"/>
      <c r="B174" s="2013"/>
      <c r="C174" s="267" t="s">
        <v>78</v>
      </c>
      <c r="D174" s="337" t="str">
        <f t="shared" si="2"/>
        <v>-</v>
      </c>
      <c r="E174" s="1054"/>
      <c r="F174" s="1054"/>
      <c r="G174" s="1054"/>
      <c r="H174" s="1054"/>
      <c r="I174" s="1054"/>
      <c r="J174" s="1054"/>
      <c r="K174" s="1054"/>
      <c r="L174" s="1054"/>
      <c r="M174" s="1054"/>
      <c r="N174" s="1054"/>
      <c r="O174" s="1054"/>
      <c r="P174" s="1054"/>
      <c r="Q174" s="1054"/>
      <c r="R174" s="1054"/>
      <c r="S174" s="1054"/>
      <c r="T174" s="1054"/>
      <c r="U174" s="1054"/>
    </row>
    <row r="175" spans="1:21" ht="13.5" thickBot="1" x14ac:dyDescent="0.25">
      <c r="A175" s="594"/>
      <c r="B175" s="2013"/>
      <c r="C175" s="271" t="s">
        <v>75</v>
      </c>
      <c r="D175" s="337" t="str">
        <f t="shared" si="2"/>
        <v>&lt;0.0005</v>
      </c>
      <c r="E175" s="1054"/>
      <c r="F175" s="1054"/>
      <c r="G175" s="1054"/>
      <c r="H175" s="1054"/>
      <c r="I175" s="1054"/>
      <c r="J175" s="1054"/>
      <c r="K175" s="1054"/>
      <c r="L175" s="1054"/>
      <c r="M175" s="1054"/>
      <c r="N175" s="1054"/>
      <c r="O175" s="1054"/>
      <c r="P175" s="1054"/>
      <c r="Q175" s="1054"/>
      <c r="R175" s="1054"/>
      <c r="S175" s="1054"/>
      <c r="T175" s="1054"/>
      <c r="U175" s="1054"/>
    </row>
    <row r="176" spans="1:21" ht="13.5" thickBot="1" x14ac:dyDescent="0.25">
      <c r="A176" s="594"/>
      <c r="B176" s="2013"/>
      <c r="C176" s="277" t="s">
        <v>274</v>
      </c>
      <c r="D176" s="337" t="str">
        <f t="shared" si="2"/>
        <v>-</v>
      </c>
      <c r="E176" s="1054"/>
      <c r="F176" s="1054"/>
      <c r="G176" s="1054"/>
      <c r="H176" s="1054"/>
      <c r="I176" s="1054"/>
      <c r="J176" s="1054"/>
      <c r="K176" s="1054"/>
      <c r="L176" s="1054"/>
      <c r="M176" s="1054"/>
      <c r="N176" s="1054"/>
      <c r="O176" s="1054"/>
      <c r="P176" s="1054"/>
      <c r="Q176" s="1054"/>
      <c r="R176" s="1054"/>
      <c r="S176" s="1054"/>
      <c r="T176" s="1054"/>
      <c r="U176" s="1054"/>
    </row>
    <row r="177" spans="1:21" ht="13.5" thickBot="1" x14ac:dyDescent="0.25">
      <c r="A177" s="594"/>
      <c r="B177" s="2013"/>
      <c r="C177" s="286" t="s">
        <v>332</v>
      </c>
      <c r="D177" s="337" t="str">
        <f t="shared" si="2"/>
        <v>-</v>
      </c>
      <c r="E177" s="1054"/>
      <c r="F177" s="1054"/>
      <c r="G177" s="1054"/>
      <c r="H177" s="1054"/>
      <c r="I177" s="1054"/>
      <c r="J177" s="1054"/>
      <c r="K177" s="1054"/>
      <c r="L177" s="1054"/>
      <c r="M177" s="1054"/>
      <c r="N177" s="1054"/>
      <c r="O177" s="1054"/>
      <c r="P177" s="1054"/>
      <c r="Q177" s="1054"/>
      <c r="R177" s="1054"/>
      <c r="S177" s="1054"/>
      <c r="T177" s="1054"/>
      <c r="U177" s="1054"/>
    </row>
    <row r="178" spans="1:21" ht="13.5" thickBot="1" x14ac:dyDescent="0.25">
      <c r="A178" s="594"/>
      <c r="B178" s="2013"/>
      <c r="C178" s="229" t="s">
        <v>333</v>
      </c>
      <c r="D178" s="337">
        <f t="shared" si="2"/>
        <v>0.224</v>
      </c>
      <c r="E178" s="1054"/>
      <c r="F178" s="1054"/>
      <c r="G178" s="1054"/>
      <c r="H178" s="1054"/>
      <c r="I178" s="1054"/>
      <c r="J178" s="1054"/>
      <c r="K178" s="1054"/>
      <c r="L178" s="1054"/>
      <c r="M178" s="1054"/>
      <c r="N178" s="1054"/>
      <c r="O178" s="1054"/>
      <c r="P178" s="1054"/>
      <c r="Q178" s="1054"/>
      <c r="R178" s="1054"/>
      <c r="S178" s="1054"/>
      <c r="T178" s="1054"/>
      <c r="U178" s="1054"/>
    </row>
    <row r="179" spans="1:21" ht="13.5" thickBot="1" x14ac:dyDescent="0.25">
      <c r="A179" s="594"/>
      <c r="B179" s="2013"/>
      <c r="C179" s="287" t="s">
        <v>79</v>
      </c>
      <c r="D179" s="337">
        <f t="shared" si="2"/>
        <v>7.78</v>
      </c>
      <c r="E179" s="1054"/>
      <c r="F179" s="1054"/>
      <c r="G179" s="1054"/>
      <c r="H179" s="1054"/>
      <c r="I179" s="1054"/>
      <c r="J179" s="1054"/>
      <c r="K179" s="1054"/>
      <c r="L179" s="1054"/>
      <c r="M179" s="1054"/>
      <c r="N179" s="1054"/>
      <c r="O179" s="1054"/>
      <c r="P179" s="1054"/>
      <c r="Q179" s="1054"/>
      <c r="R179" s="1054"/>
      <c r="S179" s="1054"/>
      <c r="T179" s="1054"/>
      <c r="U179" s="1054"/>
    </row>
    <row r="180" spans="1:21" ht="13.5" thickBot="1" x14ac:dyDescent="0.25">
      <c r="A180" s="594"/>
      <c r="B180" s="2013"/>
      <c r="C180" s="295" t="s">
        <v>259</v>
      </c>
      <c r="D180" s="337" t="str">
        <f t="shared" si="2"/>
        <v>&lt;0.005</v>
      </c>
      <c r="E180" s="1054"/>
      <c r="F180" s="1054"/>
      <c r="G180" s="1054"/>
      <c r="H180" s="1054"/>
      <c r="I180" s="1054"/>
      <c r="J180" s="1054"/>
      <c r="K180" s="1054"/>
      <c r="L180" s="1054"/>
      <c r="M180" s="1054"/>
      <c r="N180" s="1054"/>
      <c r="O180" s="1054"/>
      <c r="P180" s="1054"/>
      <c r="Q180" s="1054"/>
      <c r="R180" s="1054"/>
      <c r="S180" s="1054"/>
      <c r="T180" s="1054"/>
      <c r="U180" s="1054"/>
    </row>
    <row r="181" spans="1:21" ht="13.5" thickBot="1" x14ac:dyDescent="0.25">
      <c r="A181" s="594"/>
      <c r="B181" s="2013"/>
      <c r="C181" s="240" t="s">
        <v>275</v>
      </c>
      <c r="D181" s="337" t="str">
        <f t="shared" si="2"/>
        <v>&lt;1</v>
      </c>
      <c r="E181" s="1054"/>
      <c r="F181" s="1054"/>
      <c r="G181" s="1054"/>
      <c r="H181" s="1054"/>
      <c r="I181" s="1054"/>
      <c r="J181" s="1054"/>
      <c r="K181" s="1054"/>
      <c r="L181" s="1054"/>
      <c r="M181" s="1054"/>
      <c r="N181" s="1054"/>
      <c r="O181" s="1054"/>
      <c r="P181" s="1054"/>
      <c r="Q181" s="1054"/>
      <c r="R181" s="1054"/>
      <c r="S181" s="1054"/>
      <c r="T181" s="1054"/>
      <c r="U181" s="1054"/>
    </row>
    <row r="182" spans="1:21" ht="14.25" customHeight="1" thickBot="1" x14ac:dyDescent="0.25">
      <c r="A182" s="594"/>
      <c r="B182" s="2013"/>
      <c r="C182" s="245" t="s">
        <v>80</v>
      </c>
      <c r="D182" s="337" t="str">
        <f t="shared" si="2"/>
        <v>&lt;0.5</v>
      </c>
      <c r="E182" s="1054"/>
      <c r="F182" s="1054"/>
      <c r="G182" s="1054"/>
      <c r="H182" s="1054"/>
      <c r="I182" s="1054"/>
      <c r="J182" s="1054"/>
      <c r="K182" s="1054"/>
      <c r="L182" s="1054"/>
      <c r="M182" s="1054"/>
      <c r="N182" s="1054"/>
      <c r="O182" s="1054"/>
      <c r="P182" s="1054"/>
      <c r="Q182" s="1054"/>
      <c r="R182" s="1054"/>
      <c r="S182" s="1054"/>
      <c r="T182" s="1054"/>
      <c r="U182" s="1054"/>
    </row>
    <row r="183" spans="1:21" ht="13.5" thickBot="1" x14ac:dyDescent="0.25">
      <c r="A183" s="594"/>
      <c r="B183" s="2013"/>
      <c r="C183" s="227" t="s">
        <v>276</v>
      </c>
      <c r="D183" s="337" t="str">
        <f t="shared" si="2"/>
        <v>-</v>
      </c>
      <c r="E183" s="1054"/>
      <c r="F183" s="1054"/>
      <c r="G183" s="1054"/>
      <c r="H183" s="1054"/>
      <c r="I183" s="1054"/>
      <c r="J183" s="1054"/>
      <c r="K183" s="1054"/>
      <c r="L183" s="1054"/>
      <c r="M183" s="1054"/>
      <c r="N183" s="1054"/>
      <c r="O183" s="1054"/>
      <c r="P183" s="1054"/>
      <c r="Q183" s="1054"/>
      <c r="R183" s="1054"/>
      <c r="S183" s="1054"/>
      <c r="T183" s="1054"/>
      <c r="U183" s="1054"/>
    </row>
    <row r="184" spans="1:21" ht="13.5" thickBot="1" x14ac:dyDescent="0.25">
      <c r="A184" s="594"/>
      <c r="B184" s="2013"/>
      <c r="C184" s="245" t="s">
        <v>277</v>
      </c>
      <c r="D184" s="337" t="str">
        <f t="shared" si="2"/>
        <v>-</v>
      </c>
      <c r="E184" s="1054"/>
      <c r="F184" s="1054"/>
      <c r="G184" s="1054"/>
      <c r="H184" s="1054"/>
      <c r="I184" s="1054"/>
      <c r="J184" s="1054"/>
      <c r="K184" s="1054"/>
      <c r="L184" s="1054"/>
      <c r="M184" s="1054"/>
      <c r="N184" s="1054"/>
      <c r="O184" s="1054"/>
      <c r="P184" s="1054"/>
      <c r="Q184" s="1054"/>
      <c r="R184" s="1054"/>
      <c r="S184" s="1054"/>
      <c r="T184" s="1054"/>
      <c r="U184" s="1054"/>
    </row>
    <row r="185" spans="1:21" ht="13.5" thickBot="1" x14ac:dyDescent="0.25">
      <c r="A185" s="594"/>
      <c r="B185" s="2013"/>
      <c r="C185" s="299" t="s">
        <v>278</v>
      </c>
      <c r="D185" s="337" t="str">
        <f t="shared" si="2"/>
        <v>-</v>
      </c>
      <c r="E185" s="1054"/>
      <c r="F185" s="1054"/>
      <c r="G185" s="1054"/>
      <c r="H185" s="1054"/>
      <c r="I185" s="1054"/>
      <c r="J185" s="1054"/>
      <c r="K185" s="1054"/>
      <c r="L185" s="1054"/>
      <c r="M185" s="1054"/>
      <c r="N185" s="1054"/>
      <c r="O185" s="1054"/>
      <c r="P185" s="1054"/>
      <c r="Q185" s="1054"/>
      <c r="R185" s="1054"/>
      <c r="S185" s="1054"/>
      <c r="T185" s="1054"/>
      <c r="U185" s="1054"/>
    </row>
    <row r="186" spans="1:21" ht="13.5" thickBot="1" x14ac:dyDescent="0.25">
      <c r="A186" s="594"/>
      <c r="B186" s="2013"/>
      <c r="C186" s="245" t="s">
        <v>279</v>
      </c>
      <c r="D186" s="337" t="str">
        <f t="shared" si="2"/>
        <v>-</v>
      </c>
      <c r="E186" s="1054"/>
      <c r="F186" s="1054"/>
      <c r="G186" s="1054"/>
      <c r="H186" s="1054"/>
      <c r="I186" s="1054"/>
      <c r="J186" s="1054"/>
      <c r="K186" s="1054"/>
      <c r="L186" s="1054"/>
      <c r="M186" s="1054"/>
      <c r="N186" s="1054"/>
      <c r="O186" s="1054"/>
      <c r="P186" s="1054"/>
      <c r="Q186" s="1054"/>
      <c r="R186" s="1054"/>
      <c r="S186" s="1054"/>
      <c r="T186" s="1054"/>
      <c r="U186" s="1054"/>
    </row>
    <row r="187" spans="1:21" ht="13.5" thickBot="1" x14ac:dyDescent="0.25">
      <c r="A187" s="594"/>
      <c r="B187" s="2013"/>
      <c r="C187" s="286" t="s">
        <v>280</v>
      </c>
      <c r="D187" s="337" t="str">
        <f t="shared" si="2"/>
        <v>-</v>
      </c>
      <c r="E187" s="1054"/>
      <c r="F187" s="1054"/>
      <c r="G187" s="1054"/>
      <c r="H187" s="1054"/>
      <c r="I187" s="1054"/>
      <c r="J187" s="1054"/>
      <c r="K187" s="1054"/>
      <c r="L187" s="1054"/>
      <c r="M187" s="1054"/>
      <c r="N187" s="1054"/>
      <c r="O187" s="1054"/>
      <c r="P187" s="1054"/>
      <c r="Q187" s="1054"/>
      <c r="R187" s="1054"/>
      <c r="S187" s="1054"/>
      <c r="T187" s="1054"/>
      <c r="U187" s="1054"/>
    </row>
    <row r="188" spans="1:21" ht="13.5" thickBot="1" x14ac:dyDescent="0.25">
      <c r="A188" s="594"/>
      <c r="B188" s="2013"/>
      <c r="C188" s="300" t="s">
        <v>84</v>
      </c>
      <c r="D188" s="337" t="str">
        <f t="shared" si="2"/>
        <v>-</v>
      </c>
      <c r="E188" s="1054"/>
      <c r="F188" s="1054"/>
      <c r="G188" s="1054"/>
      <c r="H188" s="1054"/>
      <c r="I188" s="1054"/>
      <c r="J188" s="1054"/>
      <c r="K188" s="1054"/>
      <c r="L188" s="1054"/>
      <c r="M188" s="1054"/>
      <c r="N188" s="1054"/>
      <c r="O188" s="1054"/>
      <c r="P188" s="1054"/>
      <c r="Q188" s="1054"/>
      <c r="R188" s="1054"/>
      <c r="S188" s="1054"/>
      <c r="T188" s="1054"/>
      <c r="U188" s="1054"/>
    </row>
    <row r="189" spans="1:21" ht="13.5" thickBot="1" x14ac:dyDescent="0.25">
      <c r="A189" s="594"/>
      <c r="B189" s="2013"/>
      <c r="C189" s="227" t="s">
        <v>85</v>
      </c>
      <c r="D189" s="337" t="str">
        <f t="shared" si="2"/>
        <v>-</v>
      </c>
      <c r="E189" s="1054"/>
      <c r="F189" s="1054"/>
      <c r="G189" s="1054"/>
      <c r="H189" s="1054"/>
      <c r="I189" s="1054"/>
      <c r="J189" s="1054"/>
      <c r="K189" s="1054"/>
      <c r="L189" s="1054"/>
      <c r="M189" s="1054"/>
      <c r="N189" s="1054"/>
      <c r="O189" s="1054"/>
      <c r="P189" s="1054"/>
      <c r="Q189" s="1054"/>
      <c r="R189" s="1054"/>
      <c r="S189" s="1054"/>
      <c r="T189" s="1054"/>
      <c r="U189" s="1054"/>
    </row>
    <row r="190" spans="1:21" ht="13.5" thickBot="1" x14ac:dyDescent="0.25">
      <c r="A190" s="594"/>
      <c r="B190" s="2013"/>
      <c r="C190" s="304" t="s">
        <v>86</v>
      </c>
      <c r="D190" s="337" t="str">
        <f t="shared" si="2"/>
        <v>-</v>
      </c>
      <c r="E190" s="1054"/>
      <c r="F190" s="1054"/>
      <c r="G190" s="1054"/>
      <c r="H190" s="1054"/>
      <c r="I190" s="1054"/>
      <c r="J190" s="1054"/>
      <c r="K190" s="1054"/>
      <c r="L190" s="1054"/>
      <c r="M190" s="1054"/>
      <c r="N190" s="1054"/>
      <c r="O190" s="1054"/>
      <c r="P190" s="1054"/>
      <c r="Q190" s="1054"/>
      <c r="R190" s="1054"/>
      <c r="S190" s="1054"/>
      <c r="T190" s="1054"/>
      <c r="U190" s="1054"/>
    </row>
    <row r="191" spans="1:21" ht="13.5" thickBot="1" x14ac:dyDescent="0.25">
      <c r="A191" s="594"/>
      <c r="B191" s="2013"/>
      <c r="C191" s="240" t="s">
        <v>338</v>
      </c>
      <c r="D191" s="337">
        <f t="shared" si="2"/>
        <v>350</v>
      </c>
      <c r="E191" s="1054"/>
      <c r="F191" s="1054"/>
      <c r="G191" s="1054"/>
      <c r="H191" s="1054"/>
      <c r="I191" s="1054"/>
      <c r="J191" s="1054"/>
      <c r="K191" s="1054"/>
      <c r="L191" s="1054"/>
      <c r="M191" s="1054"/>
      <c r="N191" s="1054"/>
      <c r="O191" s="1054"/>
      <c r="P191" s="1054"/>
      <c r="Q191" s="1054"/>
      <c r="R191" s="1054"/>
      <c r="S191" s="1054"/>
      <c r="T191" s="1054"/>
      <c r="U191" s="1054"/>
    </row>
    <row r="192" spans="1:21" ht="13.5" thickBot="1" x14ac:dyDescent="0.25">
      <c r="A192" s="594"/>
      <c r="B192" s="2013"/>
      <c r="C192" s="245" t="s">
        <v>281</v>
      </c>
      <c r="D192" s="337" t="str">
        <f t="shared" si="2"/>
        <v>-</v>
      </c>
      <c r="E192" s="1054"/>
      <c r="F192" s="1054"/>
      <c r="G192" s="1054"/>
      <c r="H192" s="1054"/>
      <c r="I192" s="1054"/>
      <c r="J192" s="1054"/>
      <c r="K192" s="1054"/>
      <c r="L192" s="1054"/>
      <c r="M192" s="1054"/>
      <c r="N192" s="1054"/>
      <c r="O192" s="1054"/>
      <c r="P192" s="1054"/>
      <c r="Q192" s="1054"/>
      <c r="R192" s="1054"/>
      <c r="S192" s="1054"/>
      <c r="T192" s="1054"/>
      <c r="U192" s="1054"/>
    </row>
    <row r="193" spans="1:21" ht="13.5" thickBot="1" x14ac:dyDescent="0.25">
      <c r="A193" s="594"/>
      <c r="B193" s="2013"/>
      <c r="C193" s="305" t="s">
        <v>81</v>
      </c>
      <c r="D193" s="337" t="str">
        <f t="shared" si="2"/>
        <v>-</v>
      </c>
      <c r="E193" s="1054"/>
      <c r="F193" s="1054"/>
      <c r="G193" s="1054"/>
      <c r="H193" s="1054"/>
      <c r="I193" s="1054"/>
      <c r="J193" s="1054"/>
      <c r="K193" s="1054"/>
      <c r="L193" s="1054"/>
      <c r="M193" s="1054"/>
      <c r="N193" s="1054"/>
      <c r="O193" s="1054"/>
      <c r="P193" s="1054"/>
      <c r="Q193" s="1054"/>
      <c r="R193" s="1054"/>
      <c r="S193" s="1054"/>
      <c r="T193" s="1054"/>
      <c r="U193" s="1054"/>
    </row>
    <row r="194" spans="1:21" ht="13.5" thickBot="1" x14ac:dyDescent="0.25">
      <c r="A194" s="594"/>
      <c r="B194" s="2013"/>
      <c r="C194" s="420" t="s">
        <v>151</v>
      </c>
      <c r="D194" s="337" t="str">
        <f t="shared" si="2"/>
        <v>-</v>
      </c>
      <c r="E194" s="1054"/>
      <c r="F194" s="1054"/>
      <c r="G194" s="1054"/>
      <c r="H194" s="1054"/>
      <c r="I194" s="1054"/>
      <c r="J194" s="1054"/>
      <c r="K194" s="1054"/>
      <c r="L194" s="1054"/>
      <c r="M194" s="1054"/>
      <c r="N194" s="1054"/>
      <c r="O194" s="1054"/>
      <c r="P194" s="1054"/>
      <c r="Q194" s="1054"/>
      <c r="R194" s="1054"/>
      <c r="S194" s="1054"/>
      <c r="T194" s="1054"/>
      <c r="U194" s="1054"/>
    </row>
    <row r="195" spans="1:21" ht="13.5" thickBot="1" x14ac:dyDescent="0.25">
      <c r="A195" s="594"/>
      <c r="B195" s="2013"/>
      <c r="C195" s="306" t="s">
        <v>266</v>
      </c>
      <c r="D195" s="337" t="str">
        <f t="shared" si="2"/>
        <v>-</v>
      </c>
      <c r="E195" s="1054"/>
      <c r="F195" s="1054"/>
      <c r="G195" s="1054"/>
      <c r="H195" s="1054"/>
      <c r="I195" s="1054"/>
      <c r="J195" s="1054"/>
      <c r="K195" s="1054"/>
      <c r="L195" s="1054"/>
      <c r="M195" s="1054"/>
      <c r="N195" s="1054"/>
      <c r="O195" s="1054"/>
      <c r="P195" s="1054"/>
      <c r="Q195" s="1054"/>
      <c r="R195" s="1054"/>
      <c r="S195" s="1054"/>
      <c r="T195" s="1054"/>
      <c r="U195" s="1054"/>
    </row>
    <row r="196" spans="1:21" ht="13.5" thickBot="1" x14ac:dyDescent="0.25">
      <c r="A196" s="594"/>
      <c r="B196" s="2013"/>
      <c r="C196" s="553" t="s">
        <v>267</v>
      </c>
      <c r="D196" s="337" t="str">
        <f t="shared" si="2"/>
        <v>-</v>
      </c>
      <c r="E196" s="1054"/>
      <c r="F196" s="1054"/>
      <c r="G196" s="1054"/>
      <c r="H196" s="1054"/>
      <c r="I196" s="1054"/>
      <c r="J196" s="1054"/>
      <c r="K196" s="1054"/>
      <c r="L196" s="1054"/>
      <c r="M196" s="1054"/>
      <c r="N196" s="1054"/>
      <c r="O196" s="1054"/>
      <c r="P196" s="1054"/>
      <c r="Q196" s="1054"/>
      <c r="R196" s="1054"/>
      <c r="S196" s="1054"/>
      <c r="T196" s="1054"/>
      <c r="U196" s="1054"/>
    </row>
    <row r="197" spans="1:21" ht="13.5" thickBot="1" x14ac:dyDescent="0.25">
      <c r="A197" s="594"/>
      <c r="B197" s="2013"/>
      <c r="C197" s="553" t="s">
        <v>575</v>
      </c>
      <c r="D197" s="337" t="str">
        <f t="shared" si="2"/>
        <v>-</v>
      </c>
      <c r="E197" s="1054"/>
      <c r="F197" s="1054"/>
      <c r="G197" s="1054"/>
      <c r="H197" s="1054"/>
      <c r="I197" s="1054"/>
      <c r="J197" s="1054"/>
      <c r="K197" s="1054"/>
      <c r="L197" s="1054"/>
      <c r="M197" s="1054"/>
      <c r="N197" s="1054"/>
      <c r="O197" s="1054"/>
      <c r="P197" s="1054"/>
      <c r="Q197" s="1054"/>
      <c r="R197" s="1054"/>
      <c r="S197" s="1054"/>
      <c r="T197" s="1054"/>
      <c r="U197" s="1054"/>
    </row>
    <row r="198" spans="1:21" ht="13.5" thickBot="1" x14ac:dyDescent="0.25">
      <c r="A198" s="594"/>
      <c r="B198" s="2013"/>
      <c r="C198" s="554" t="s">
        <v>342</v>
      </c>
      <c r="D198" s="337" t="str">
        <f t="shared" si="2"/>
        <v>-</v>
      </c>
      <c r="E198" s="1054"/>
      <c r="F198" s="1054"/>
      <c r="G198" s="1054"/>
      <c r="H198" s="1054"/>
      <c r="I198" s="1054"/>
      <c r="J198" s="1054"/>
      <c r="K198" s="1054"/>
      <c r="L198" s="1054"/>
      <c r="M198" s="1054"/>
      <c r="N198" s="1054"/>
      <c r="O198" s="1054"/>
      <c r="P198" s="1054"/>
      <c r="Q198" s="1054"/>
      <c r="R198" s="1054"/>
      <c r="S198" s="1054"/>
      <c r="T198" s="1054"/>
      <c r="U198" s="1054"/>
    </row>
    <row r="199" spans="1:21" ht="13.5" thickBot="1" x14ac:dyDescent="0.25">
      <c r="A199" s="594"/>
      <c r="B199" s="2013"/>
      <c r="C199" s="555" t="s">
        <v>343</v>
      </c>
      <c r="D199" s="337" t="str">
        <f t="shared" si="2"/>
        <v>-</v>
      </c>
      <c r="E199" s="1054"/>
      <c r="F199" s="1054"/>
      <c r="G199" s="1054"/>
      <c r="H199" s="1054"/>
      <c r="I199" s="1054"/>
      <c r="J199" s="1054"/>
      <c r="K199" s="1054"/>
      <c r="L199" s="1054"/>
      <c r="M199" s="1054"/>
      <c r="N199" s="1054"/>
      <c r="O199" s="1054"/>
      <c r="P199" s="1054"/>
      <c r="Q199" s="1054"/>
      <c r="R199" s="1054"/>
      <c r="S199" s="1054"/>
      <c r="T199" s="1054"/>
      <c r="U199" s="1054"/>
    </row>
    <row r="200" spans="1:21" ht="13.5" thickBot="1" x14ac:dyDescent="0.25">
      <c r="A200" s="594"/>
      <c r="B200" s="2013"/>
      <c r="C200" s="307" t="s">
        <v>258</v>
      </c>
      <c r="D200" s="337">
        <f t="shared" si="2"/>
        <v>93</v>
      </c>
      <c r="E200" s="1054"/>
      <c r="F200" s="1054"/>
      <c r="G200" s="1054"/>
      <c r="H200" s="1054"/>
      <c r="I200" s="1054"/>
      <c r="J200" s="1054"/>
      <c r="K200" s="1054"/>
      <c r="L200" s="1054"/>
      <c r="M200" s="1054"/>
      <c r="N200" s="1054"/>
      <c r="O200" s="1054"/>
      <c r="P200" s="1054"/>
      <c r="Q200" s="1054"/>
      <c r="R200" s="1054"/>
      <c r="S200" s="1054"/>
      <c r="T200" s="1054"/>
      <c r="U200" s="1054"/>
    </row>
    <row r="201" spans="1:21" ht="13.5" thickBot="1" x14ac:dyDescent="0.25">
      <c r="A201" s="594"/>
      <c r="B201" s="2013" t="s">
        <v>359</v>
      </c>
      <c r="C201" s="223" t="s">
        <v>313</v>
      </c>
      <c r="D201" s="337" t="str">
        <f>G5</f>
        <v>-</v>
      </c>
      <c r="E201" s="1054"/>
      <c r="F201" s="1054"/>
      <c r="G201" s="1054"/>
      <c r="H201" s="1054"/>
      <c r="I201" s="1054"/>
      <c r="J201" s="1054"/>
      <c r="K201" s="1054"/>
      <c r="L201" s="1054"/>
      <c r="M201" s="1054"/>
      <c r="N201" s="1054"/>
      <c r="O201" s="1054"/>
      <c r="P201" s="1054"/>
      <c r="Q201" s="1054"/>
      <c r="R201" s="1054"/>
      <c r="S201" s="1054"/>
      <c r="T201" s="1054"/>
      <c r="U201" s="1054"/>
    </row>
    <row r="202" spans="1:21" ht="13.5" thickBot="1" x14ac:dyDescent="0.25">
      <c r="A202" s="594"/>
      <c r="B202" s="2013"/>
      <c r="C202" s="227" t="s">
        <v>339</v>
      </c>
      <c r="D202" s="337" t="str">
        <f t="shared" ref="D202:D248" si="3">G6</f>
        <v>-</v>
      </c>
      <c r="E202" s="1054"/>
      <c r="F202" s="1054"/>
      <c r="G202" s="1054"/>
      <c r="H202" s="1054"/>
      <c r="I202" s="1054"/>
      <c r="J202" s="1054"/>
      <c r="K202" s="1054"/>
      <c r="L202" s="1054"/>
      <c r="M202" s="1054"/>
      <c r="N202" s="1054"/>
      <c r="O202" s="1054"/>
      <c r="P202" s="1054"/>
      <c r="Q202" s="1054"/>
      <c r="R202" s="1054"/>
      <c r="S202" s="1054"/>
      <c r="T202" s="1054"/>
      <c r="U202" s="1054"/>
    </row>
    <row r="203" spans="1:21" ht="13.5" thickBot="1" x14ac:dyDescent="0.25">
      <c r="A203" s="594"/>
      <c r="B203" s="2013"/>
      <c r="C203" s="229" t="s">
        <v>268</v>
      </c>
      <c r="D203" s="337" t="str">
        <f t="shared" si="3"/>
        <v>-</v>
      </c>
      <c r="E203" s="1054"/>
      <c r="F203" s="1054"/>
      <c r="G203" s="1054"/>
      <c r="H203" s="1054"/>
      <c r="I203" s="1054"/>
      <c r="J203" s="1054"/>
      <c r="K203" s="1054"/>
      <c r="L203" s="1054"/>
      <c r="M203" s="1054"/>
      <c r="N203" s="1054"/>
      <c r="O203" s="1054"/>
      <c r="P203" s="1054"/>
      <c r="Q203" s="1054"/>
      <c r="R203" s="1054"/>
      <c r="S203" s="1054"/>
      <c r="T203" s="1054"/>
      <c r="U203" s="1054"/>
    </row>
    <row r="204" spans="1:21" ht="13.5" thickBot="1" x14ac:dyDescent="0.25">
      <c r="A204" s="594"/>
      <c r="B204" s="2013"/>
      <c r="C204" s="227" t="s">
        <v>269</v>
      </c>
      <c r="D204" s="337" t="str">
        <f t="shared" si="3"/>
        <v>-</v>
      </c>
      <c r="E204" s="1054"/>
      <c r="F204" s="1054"/>
      <c r="G204" s="1054"/>
      <c r="H204" s="1054"/>
      <c r="I204" s="1054"/>
      <c r="J204" s="1054"/>
      <c r="K204" s="1054"/>
      <c r="L204" s="1054"/>
      <c r="M204" s="1054"/>
      <c r="N204" s="1054"/>
      <c r="O204" s="1054"/>
      <c r="P204" s="1054"/>
      <c r="Q204" s="1054"/>
      <c r="R204" s="1054"/>
      <c r="S204" s="1054"/>
      <c r="T204" s="1054"/>
      <c r="U204" s="1054"/>
    </row>
    <row r="205" spans="1:21" ht="13.5" thickBot="1" x14ac:dyDescent="0.25">
      <c r="A205" s="594"/>
      <c r="B205" s="2013"/>
      <c r="C205" s="229" t="s">
        <v>270</v>
      </c>
      <c r="D205" s="337" t="str">
        <f t="shared" si="3"/>
        <v>-</v>
      </c>
      <c r="E205" s="1054"/>
      <c r="F205" s="1054"/>
      <c r="G205" s="1054"/>
      <c r="H205" s="1054"/>
      <c r="I205" s="1054"/>
      <c r="J205" s="1054"/>
      <c r="K205" s="1054"/>
      <c r="L205" s="1054"/>
      <c r="M205" s="1054"/>
      <c r="N205" s="1054"/>
      <c r="O205" s="1054"/>
      <c r="P205" s="1054"/>
      <c r="Q205" s="1054"/>
      <c r="R205" s="1054"/>
      <c r="S205" s="1054"/>
      <c r="T205" s="1054"/>
      <c r="U205" s="1054"/>
    </row>
    <row r="206" spans="1:21" ht="13.5" thickBot="1" x14ac:dyDescent="0.25">
      <c r="A206" s="594"/>
      <c r="B206" s="2013"/>
      <c r="C206" s="232" t="s">
        <v>271</v>
      </c>
      <c r="D206" s="337" t="str">
        <f t="shared" si="3"/>
        <v>-</v>
      </c>
      <c r="E206" s="1054"/>
      <c r="F206" s="1054"/>
      <c r="G206" s="1054"/>
      <c r="H206" s="1054"/>
      <c r="I206" s="1054"/>
      <c r="J206" s="1054"/>
      <c r="K206" s="1054"/>
      <c r="L206" s="1054"/>
      <c r="M206" s="1054"/>
      <c r="N206" s="1054"/>
      <c r="O206" s="1054"/>
      <c r="P206" s="1054"/>
      <c r="Q206" s="1054"/>
      <c r="R206" s="1054"/>
      <c r="S206" s="1054"/>
      <c r="T206" s="1054"/>
      <c r="U206" s="1054"/>
    </row>
    <row r="207" spans="1:21" ht="13.5" thickBot="1" x14ac:dyDescent="0.25">
      <c r="A207" s="594"/>
      <c r="B207" s="2013"/>
      <c r="C207" s="238" t="s">
        <v>337</v>
      </c>
      <c r="D207" s="337" t="str">
        <f t="shared" si="3"/>
        <v>－</v>
      </c>
      <c r="E207" s="1054"/>
      <c r="F207" s="1054"/>
      <c r="G207" s="1054"/>
      <c r="H207" s="1054"/>
      <c r="I207" s="1054"/>
      <c r="J207" s="1054"/>
      <c r="K207" s="1054"/>
      <c r="L207" s="1054"/>
      <c r="M207" s="1054"/>
      <c r="N207" s="1054"/>
      <c r="O207" s="1054"/>
      <c r="P207" s="1054"/>
      <c r="Q207" s="1054"/>
      <c r="R207" s="1054"/>
      <c r="S207" s="1054"/>
      <c r="T207" s="1054"/>
      <c r="U207" s="1054"/>
    </row>
    <row r="208" spans="1:21" ht="13.5" thickBot="1" x14ac:dyDescent="0.25">
      <c r="A208" s="594"/>
      <c r="B208" s="2013"/>
      <c r="C208" s="227" t="s">
        <v>272</v>
      </c>
      <c r="D208" s="337" t="str">
        <f t="shared" si="3"/>
        <v>-</v>
      </c>
      <c r="E208" s="1054"/>
      <c r="F208" s="1054"/>
      <c r="G208" s="1054"/>
      <c r="H208" s="1054"/>
      <c r="I208" s="1054"/>
      <c r="J208" s="1054"/>
      <c r="K208" s="1054"/>
      <c r="L208" s="1054"/>
      <c r="M208" s="1054"/>
      <c r="N208" s="1054"/>
      <c r="O208" s="1054"/>
      <c r="P208" s="1054"/>
      <c r="Q208" s="1054"/>
      <c r="R208" s="1054"/>
      <c r="S208" s="1054"/>
      <c r="T208" s="1054"/>
      <c r="U208" s="1054"/>
    </row>
    <row r="209" spans="1:21" ht="13.5" thickBot="1" x14ac:dyDescent="0.25">
      <c r="A209" s="594"/>
      <c r="B209" s="2013"/>
      <c r="C209" s="239" t="s">
        <v>273</v>
      </c>
      <c r="D209" s="337" t="str">
        <f t="shared" si="3"/>
        <v>-</v>
      </c>
      <c r="E209" s="1054"/>
      <c r="F209" s="1054"/>
      <c r="G209" s="1054"/>
      <c r="H209" s="1054"/>
      <c r="I209" s="1054"/>
      <c r="J209" s="1054"/>
      <c r="K209" s="1054"/>
      <c r="L209" s="1054"/>
      <c r="M209" s="1054"/>
      <c r="N209" s="1054"/>
      <c r="O209" s="1054"/>
      <c r="P209" s="1054"/>
      <c r="Q209" s="1054"/>
      <c r="R209" s="1054"/>
      <c r="S209" s="1054"/>
      <c r="T209" s="1054"/>
      <c r="U209" s="1054"/>
    </row>
    <row r="210" spans="1:21" ht="13.5" thickBot="1" x14ac:dyDescent="0.25">
      <c r="A210" s="594"/>
      <c r="B210" s="2013"/>
      <c r="C210" s="240" t="s">
        <v>72</v>
      </c>
      <c r="D210" s="337" t="str">
        <f t="shared" si="3"/>
        <v>&lt;0.0005</v>
      </c>
      <c r="E210" s="1054"/>
      <c r="F210" s="1054"/>
      <c r="G210" s="1054"/>
      <c r="H210" s="1054"/>
      <c r="I210" s="1054"/>
      <c r="J210" s="1054"/>
      <c r="K210" s="1054"/>
      <c r="L210" s="1054"/>
      <c r="M210" s="1054"/>
      <c r="N210" s="1054"/>
      <c r="O210" s="1054"/>
      <c r="P210" s="1054"/>
      <c r="Q210" s="1054"/>
      <c r="R210" s="1054"/>
      <c r="S210" s="1054"/>
      <c r="T210" s="1054"/>
      <c r="U210" s="1054"/>
    </row>
    <row r="211" spans="1:21" ht="13.5" thickBot="1" x14ac:dyDescent="0.25">
      <c r="A211" s="594"/>
      <c r="B211" s="2013"/>
      <c r="C211" s="245" t="s">
        <v>73</v>
      </c>
      <c r="D211" s="337" t="str">
        <f t="shared" si="3"/>
        <v>&lt;0.0005</v>
      </c>
      <c r="E211" s="1054"/>
      <c r="F211" s="1054"/>
      <c r="G211" s="1054"/>
      <c r="H211" s="1054"/>
      <c r="I211" s="1054"/>
      <c r="J211" s="1054"/>
      <c r="K211" s="1054"/>
      <c r="L211" s="1054"/>
      <c r="M211" s="1054"/>
      <c r="N211" s="1054"/>
      <c r="O211" s="1054"/>
      <c r="P211" s="1054"/>
      <c r="Q211" s="1054"/>
      <c r="R211" s="1054"/>
      <c r="S211" s="1054"/>
      <c r="T211" s="1054"/>
      <c r="U211" s="1054"/>
    </row>
    <row r="212" spans="1:21" ht="13.5" thickBot="1" x14ac:dyDescent="0.25">
      <c r="A212" s="594"/>
      <c r="B212" s="2013"/>
      <c r="C212" s="250" t="s">
        <v>66</v>
      </c>
      <c r="D212" s="337" t="str">
        <f t="shared" si="3"/>
        <v>&lt;0.0005</v>
      </c>
      <c r="E212" s="1054"/>
      <c r="F212" s="1054"/>
      <c r="G212" s="1054"/>
      <c r="H212" s="1054"/>
      <c r="I212" s="1054"/>
      <c r="J212" s="1054"/>
      <c r="K212" s="1054"/>
      <c r="L212" s="1054"/>
      <c r="M212" s="1054"/>
      <c r="N212" s="1054"/>
      <c r="O212" s="1054"/>
      <c r="P212" s="1054"/>
      <c r="Q212" s="1054"/>
      <c r="R212" s="1054"/>
      <c r="S212" s="1054"/>
      <c r="T212" s="1054"/>
      <c r="U212" s="1054"/>
    </row>
    <row r="213" spans="1:21" ht="13.5" thickBot="1" x14ac:dyDescent="0.25">
      <c r="A213" s="594"/>
      <c r="B213" s="2013"/>
      <c r="C213" s="229" t="s">
        <v>331</v>
      </c>
      <c r="D213" s="337" t="str">
        <f t="shared" si="3"/>
        <v>&lt;0.0005</v>
      </c>
      <c r="E213" s="1054"/>
      <c r="F213" s="1054"/>
      <c r="G213" s="1054"/>
      <c r="H213" s="1054"/>
      <c r="I213" s="1054"/>
      <c r="J213" s="1054"/>
      <c r="K213" s="1054"/>
      <c r="L213" s="1054"/>
      <c r="M213" s="1054"/>
      <c r="N213" s="1054"/>
      <c r="O213" s="1054"/>
      <c r="P213" s="1054"/>
      <c r="Q213" s="1054"/>
      <c r="R213" s="1054"/>
      <c r="S213" s="1054"/>
      <c r="T213" s="1054"/>
      <c r="U213" s="1054"/>
    </row>
    <row r="214" spans="1:21" ht="13.5" thickBot="1" x14ac:dyDescent="0.25">
      <c r="A214" s="594"/>
      <c r="B214" s="2013"/>
      <c r="C214" s="227" t="s">
        <v>67</v>
      </c>
      <c r="D214" s="337" t="str">
        <f t="shared" si="3"/>
        <v>&lt;0.0005</v>
      </c>
      <c r="E214" s="1054"/>
      <c r="F214" s="1054"/>
      <c r="G214" s="1054"/>
      <c r="H214" s="1054"/>
      <c r="I214" s="1054"/>
      <c r="J214" s="1054"/>
      <c r="K214" s="1054"/>
      <c r="L214" s="1054"/>
      <c r="M214" s="1054"/>
      <c r="N214" s="1054"/>
      <c r="O214" s="1054"/>
      <c r="P214" s="1054"/>
      <c r="Q214" s="1054"/>
      <c r="R214" s="1054"/>
      <c r="S214" s="1054"/>
      <c r="T214" s="1054"/>
      <c r="U214" s="1054"/>
    </row>
    <row r="215" spans="1:21" ht="13.5" thickBot="1" x14ac:dyDescent="0.25">
      <c r="A215" s="594"/>
      <c r="B215" s="2013"/>
      <c r="C215" s="229" t="s">
        <v>68</v>
      </c>
      <c r="D215" s="337" t="str">
        <f t="shared" si="3"/>
        <v>&lt;0.0005</v>
      </c>
      <c r="E215" s="1054"/>
      <c r="F215" s="1054"/>
      <c r="G215" s="1054"/>
      <c r="H215" s="1054"/>
      <c r="I215" s="1054"/>
      <c r="J215" s="1054"/>
      <c r="K215" s="1054"/>
      <c r="L215" s="1054"/>
      <c r="M215" s="1054"/>
      <c r="N215" s="1054"/>
      <c r="O215" s="1054"/>
      <c r="P215" s="1054"/>
      <c r="Q215" s="1054"/>
      <c r="R215" s="1054"/>
      <c r="S215" s="1054"/>
      <c r="T215" s="1054"/>
      <c r="U215" s="1054"/>
    </row>
    <row r="216" spans="1:21" ht="13.5" thickBot="1" x14ac:dyDescent="0.25">
      <c r="A216" s="594"/>
      <c r="B216" s="2013"/>
      <c r="C216" s="227" t="s">
        <v>69</v>
      </c>
      <c r="D216" s="337" t="str">
        <f t="shared" si="3"/>
        <v>&lt;0.0005</v>
      </c>
      <c r="E216" s="1054"/>
      <c r="F216" s="1054"/>
      <c r="G216" s="1054"/>
      <c r="H216" s="1054"/>
      <c r="I216" s="1054"/>
      <c r="J216" s="1054"/>
      <c r="K216" s="1054"/>
      <c r="L216" s="1054"/>
      <c r="M216" s="1054"/>
      <c r="N216" s="1054"/>
      <c r="O216" s="1054"/>
      <c r="P216" s="1054"/>
      <c r="Q216" s="1054"/>
      <c r="R216" s="1054"/>
      <c r="S216" s="1054"/>
      <c r="T216" s="1054"/>
      <c r="U216" s="1054"/>
    </row>
    <row r="217" spans="1:21" ht="13.5" thickBot="1" x14ac:dyDescent="0.25">
      <c r="A217" s="594"/>
      <c r="B217" s="2013"/>
      <c r="C217" s="229" t="s">
        <v>70</v>
      </c>
      <c r="D217" s="337" t="str">
        <f t="shared" si="3"/>
        <v>&lt;0.0005</v>
      </c>
      <c r="E217" s="1054"/>
      <c r="F217" s="1054"/>
      <c r="G217" s="1054"/>
      <c r="H217" s="1054"/>
      <c r="I217" s="1054"/>
      <c r="J217" s="1054"/>
      <c r="K217" s="1054"/>
      <c r="L217" s="1054"/>
      <c r="M217" s="1054"/>
      <c r="N217" s="1054"/>
      <c r="O217" s="1054"/>
      <c r="P217" s="1054"/>
      <c r="Q217" s="1054"/>
      <c r="R217" s="1054"/>
      <c r="S217" s="1054"/>
      <c r="T217" s="1054"/>
      <c r="U217" s="1054"/>
    </row>
    <row r="218" spans="1:21" ht="13.5" thickBot="1" x14ac:dyDescent="0.25">
      <c r="A218" s="594"/>
      <c r="B218" s="2013"/>
      <c r="C218" s="227" t="s">
        <v>71</v>
      </c>
      <c r="D218" s="337" t="str">
        <f t="shared" si="3"/>
        <v>&lt;0.0005</v>
      </c>
      <c r="E218" s="1054"/>
      <c r="F218" s="1054"/>
      <c r="G218" s="1054"/>
      <c r="H218" s="1054"/>
      <c r="I218" s="1054"/>
      <c r="J218" s="1054"/>
      <c r="K218" s="1054"/>
      <c r="L218" s="1054"/>
      <c r="M218" s="1054"/>
      <c r="N218" s="1054"/>
      <c r="O218" s="1054"/>
      <c r="P218" s="1054"/>
      <c r="Q218" s="1054"/>
      <c r="R218" s="1054"/>
      <c r="S218" s="1054"/>
      <c r="T218" s="1054"/>
      <c r="U218" s="1054"/>
    </row>
    <row r="219" spans="1:21" ht="13.5" thickBot="1" x14ac:dyDescent="0.25">
      <c r="A219" s="594"/>
      <c r="B219" s="2013"/>
      <c r="C219" s="239" t="s">
        <v>74</v>
      </c>
      <c r="D219" s="337" t="str">
        <f t="shared" si="3"/>
        <v>&lt;0.0005</v>
      </c>
      <c r="E219" s="1054"/>
      <c r="F219" s="1054"/>
      <c r="G219" s="1054"/>
      <c r="H219" s="1054"/>
      <c r="I219" s="1054"/>
      <c r="J219" s="1054"/>
      <c r="K219" s="1054"/>
      <c r="L219" s="1054"/>
      <c r="M219" s="1054"/>
      <c r="N219" s="1054"/>
      <c r="O219" s="1054"/>
      <c r="P219" s="1054"/>
      <c r="Q219" s="1054"/>
      <c r="R219" s="1054"/>
      <c r="S219" s="1054"/>
      <c r="T219" s="1054"/>
      <c r="U219" s="1054"/>
    </row>
    <row r="220" spans="1:21" ht="13.5" thickBot="1" x14ac:dyDescent="0.25">
      <c r="A220" s="594"/>
      <c r="B220" s="2013"/>
      <c r="C220" s="262" t="s">
        <v>76</v>
      </c>
      <c r="D220" s="337" t="str">
        <f t="shared" si="3"/>
        <v>-</v>
      </c>
      <c r="E220" s="1054"/>
      <c r="F220" s="1054"/>
      <c r="G220" s="1054"/>
      <c r="H220" s="1054"/>
      <c r="I220" s="1054"/>
      <c r="J220" s="1054"/>
      <c r="K220" s="1054"/>
      <c r="L220" s="1054"/>
      <c r="M220" s="1054"/>
      <c r="N220" s="1054"/>
      <c r="O220" s="1054"/>
      <c r="P220" s="1054"/>
      <c r="Q220" s="1054"/>
      <c r="R220" s="1054"/>
      <c r="S220" s="1054"/>
      <c r="T220" s="1054"/>
      <c r="U220" s="1054"/>
    </row>
    <row r="221" spans="1:21" ht="13.5" thickBot="1" x14ac:dyDescent="0.25">
      <c r="A221" s="594"/>
      <c r="B221" s="2013"/>
      <c r="C221" s="227" t="s">
        <v>77</v>
      </c>
      <c r="D221" s="337" t="str">
        <f t="shared" si="3"/>
        <v>-</v>
      </c>
      <c r="E221" s="1054"/>
      <c r="F221" s="1054"/>
      <c r="G221" s="1054"/>
      <c r="H221" s="1054"/>
      <c r="I221" s="1054"/>
      <c r="J221" s="1054"/>
      <c r="K221" s="1054"/>
      <c r="L221" s="1054"/>
      <c r="M221" s="1054"/>
      <c r="N221" s="1054"/>
      <c r="O221" s="1054"/>
      <c r="P221" s="1054"/>
      <c r="Q221" s="1054"/>
      <c r="R221" s="1054"/>
      <c r="S221" s="1054"/>
      <c r="T221" s="1054"/>
      <c r="U221" s="1054"/>
    </row>
    <row r="222" spans="1:21" ht="13.5" thickBot="1" x14ac:dyDescent="0.25">
      <c r="A222" s="594"/>
      <c r="B222" s="2013"/>
      <c r="C222" s="267" t="s">
        <v>78</v>
      </c>
      <c r="D222" s="337" t="str">
        <f t="shared" si="3"/>
        <v>-</v>
      </c>
      <c r="E222" s="1054"/>
      <c r="F222" s="1054"/>
      <c r="G222" s="1054"/>
      <c r="H222" s="1054"/>
      <c r="I222" s="1054"/>
      <c r="J222" s="1054"/>
      <c r="K222" s="1054"/>
      <c r="L222" s="1054"/>
      <c r="M222" s="1054"/>
      <c r="N222" s="1054"/>
      <c r="O222" s="1054"/>
      <c r="P222" s="1054"/>
      <c r="Q222" s="1054"/>
      <c r="R222" s="1054"/>
      <c r="S222" s="1054"/>
      <c r="T222" s="1054"/>
      <c r="U222" s="1054"/>
    </row>
    <row r="223" spans="1:21" ht="14.25" customHeight="1" thickBot="1" x14ac:dyDescent="0.25">
      <c r="A223" s="594"/>
      <c r="B223" s="2013"/>
      <c r="C223" s="271" t="s">
        <v>75</v>
      </c>
      <c r="D223" s="337" t="str">
        <f t="shared" si="3"/>
        <v>&lt;0.0005</v>
      </c>
      <c r="E223" s="1054"/>
      <c r="F223" s="1054"/>
      <c r="G223" s="1054"/>
      <c r="H223" s="1054"/>
      <c r="I223" s="1054"/>
      <c r="J223" s="1054"/>
      <c r="K223" s="1054"/>
      <c r="L223" s="1054"/>
      <c r="M223" s="1054"/>
      <c r="N223" s="1054"/>
      <c r="O223" s="1054"/>
      <c r="P223" s="1054"/>
      <c r="Q223" s="1054"/>
      <c r="R223" s="1054"/>
      <c r="S223" s="1054"/>
      <c r="T223" s="1054"/>
      <c r="U223" s="1054"/>
    </row>
    <row r="224" spans="1:21" ht="13.5" thickBot="1" x14ac:dyDescent="0.25">
      <c r="A224" s="594"/>
      <c r="B224" s="2013"/>
      <c r="C224" s="277" t="s">
        <v>274</v>
      </c>
      <c r="D224" s="337" t="str">
        <f t="shared" si="3"/>
        <v>-</v>
      </c>
      <c r="E224" s="1054"/>
      <c r="F224" s="1054"/>
      <c r="G224" s="1054"/>
      <c r="H224" s="1054"/>
      <c r="I224" s="1054"/>
      <c r="J224" s="1054"/>
      <c r="K224" s="1054"/>
      <c r="L224" s="1054"/>
      <c r="M224" s="1054"/>
      <c r="N224" s="1054"/>
      <c r="O224" s="1054"/>
      <c r="P224" s="1054"/>
      <c r="Q224" s="1054"/>
      <c r="R224" s="1054"/>
      <c r="S224" s="1054"/>
      <c r="T224" s="1054"/>
      <c r="U224" s="1054"/>
    </row>
    <row r="225" spans="1:21" ht="13.5" thickBot="1" x14ac:dyDescent="0.25">
      <c r="A225" s="594"/>
      <c r="B225" s="2013"/>
      <c r="C225" s="286" t="s">
        <v>332</v>
      </c>
      <c r="D225" s="337" t="str">
        <f t="shared" si="3"/>
        <v>-</v>
      </c>
      <c r="E225" s="1054"/>
      <c r="F225" s="1054"/>
      <c r="G225" s="1054"/>
      <c r="H225" s="1054"/>
      <c r="I225" s="1054"/>
      <c r="J225" s="1054"/>
      <c r="K225" s="1054"/>
      <c r="L225" s="1054"/>
      <c r="M225" s="1054"/>
      <c r="N225" s="1054"/>
      <c r="O225" s="1054"/>
      <c r="P225" s="1054"/>
      <c r="Q225" s="1054"/>
      <c r="R225" s="1054"/>
      <c r="S225" s="1054"/>
      <c r="T225" s="1054"/>
      <c r="U225" s="1054"/>
    </row>
    <row r="226" spans="1:21" ht="13.5" thickBot="1" x14ac:dyDescent="0.25">
      <c r="A226" s="594"/>
      <c r="B226" s="2013"/>
      <c r="C226" s="229" t="s">
        <v>333</v>
      </c>
      <c r="D226" s="337">
        <f t="shared" si="3"/>
        <v>0.21199999999999999</v>
      </c>
      <c r="E226" s="1054"/>
      <c r="F226" s="1054"/>
      <c r="G226" s="1054"/>
      <c r="H226" s="1054"/>
      <c r="I226" s="1054"/>
      <c r="J226" s="1054"/>
      <c r="K226" s="1054"/>
      <c r="L226" s="1054"/>
      <c r="M226" s="1054"/>
      <c r="N226" s="1054"/>
      <c r="O226" s="1054"/>
      <c r="P226" s="1054"/>
      <c r="Q226" s="1054"/>
      <c r="R226" s="1054"/>
      <c r="S226" s="1054"/>
      <c r="T226" s="1054"/>
      <c r="U226" s="1054"/>
    </row>
    <row r="227" spans="1:21" ht="13.5" thickBot="1" x14ac:dyDescent="0.25">
      <c r="A227" s="594"/>
      <c r="B227" s="2013"/>
      <c r="C227" s="287" t="s">
        <v>79</v>
      </c>
      <c r="D227" s="337">
        <f t="shared" si="3"/>
        <v>8.7600000000000016</v>
      </c>
      <c r="E227" s="1054"/>
      <c r="F227" s="1054"/>
      <c r="G227" s="1054"/>
      <c r="H227" s="1054"/>
      <c r="I227" s="1054"/>
      <c r="J227" s="1054"/>
      <c r="K227" s="1054"/>
      <c r="L227" s="1054"/>
      <c r="M227" s="1054"/>
      <c r="N227" s="1054"/>
      <c r="O227" s="1054"/>
      <c r="P227" s="1054"/>
      <c r="Q227" s="1054"/>
      <c r="R227" s="1054"/>
      <c r="S227" s="1054"/>
      <c r="T227" s="1054"/>
      <c r="U227" s="1054"/>
    </row>
    <row r="228" spans="1:21" ht="13.5" thickBot="1" x14ac:dyDescent="0.25">
      <c r="A228" s="594"/>
      <c r="B228" s="2013"/>
      <c r="C228" s="295" t="s">
        <v>259</v>
      </c>
      <c r="D228" s="337" t="str">
        <f t="shared" si="3"/>
        <v>&lt;0.005</v>
      </c>
      <c r="E228" s="1054"/>
      <c r="F228" s="1054"/>
      <c r="G228" s="1054"/>
      <c r="H228" s="1054"/>
      <c r="I228" s="1054"/>
      <c r="J228" s="1054"/>
      <c r="K228" s="1054"/>
      <c r="L228" s="1054"/>
      <c r="M228" s="1054"/>
      <c r="N228" s="1054"/>
      <c r="O228" s="1054"/>
      <c r="P228" s="1054"/>
      <c r="Q228" s="1054"/>
      <c r="R228" s="1054"/>
      <c r="S228" s="1054"/>
      <c r="T228" s="1054"/>
      <c r="U228" s="1054"/>
    </row>
    <row r="229" spans="1:21" ht="13.5" thickBot="1" x14ac:dyDescent="0.25">
      <c r="A229" s="594"/>
      <c r="B229" s="2013"/>
      <c r="C229" s="240" t="s">
        <v>275</v>
      </c>
      <c r="D229" s="337" t="str">
        <f t="shared" si="3"/>
        <v>&lt;1</v>
      </c>
      <c r="E229" s="1054"/>
      <c r="F229" s="1054"/>
      <c r="G229" s="1054"/>
      <c r="H229" s="1054"/>
      <c r="I229" s="1054"/>
      <c r="J229" s="1054"/>
      <c r="K229" s="1054"/>
      <c r="L229" s="1054"/>
      <c r="M229" s="1054"/>
      <c r="N229" s="1054"/>
      <c r="O229" s="1054"/>
      <c r="P229" s="1054"/>
      <c r="Q229" s="1054"/>
      <c r="R229" s="1054"/>
      <c r="S229" s="1054"/>
      <c r="T229" s="1054"/>
      <c r="U229" s="1054"/>
    </row>
    <row r="230" spans="1:21" ht="13.5" thickBot="1" x14ac:dyDescent="0.25">
      <c r="A230" s="594"/>
      <c r="B230" s="2013"/>
      <c r="C230" s="245" t="s">
        <v>80</v>
      </c>
      <c r="D230" s="337" t="str">
        <f t="shared" si="3"/>
        <v>&lt;0.5</v>
      </c>
      <c r="E230" s="1054"/>
      <c r="F230" s="1054"/>
      <c r="G230" s="1054"/>
      <c r="H230" s="1054"/>
      <c r="I230" s="1054"/>
      <c r="J230" s="1054"/>
      <c r="K230" s="1054"/>
      <c r="L230" s="1054"/>
      <c r="M230" s="1054"/>
      <c r="N230" s="1054"/>
      <c r="O230" s="1054"/>
      <c r="P230" s="1054"/>
      <c r="Q230" s="1054"/>
      <c r="R230" s="1054"/>
      <c r="S230" s="1054"/>
      <c r="T230" s="1054"/>
      <c r="U230" s="1054"/>
    </row>
    <row r="231" spans="1:21" ht="13.5" thickBot="1" x14ac:dyDescent="0.25">
      <c r="A231" s="594"/>
      <c r="B231" s="2013"/>
      <c r="C231" s="227" t="s">
        <v>276</v>
      </c>
      <c r="D231" s="337" t="str">
        <f t="shared" si="3"/>
        <v>-</v>
      </c>
      <c r="E231" s="1054"/>
      <c r="F231" s="1054"/>
      <c r="G231" s="1054"/>
      <c r="H231" s="1054"/>
      <c r="I231" s="1054"/>
      <c r="J231" s="1054"/>
      <c r="K231" s="1054"/>
      <c r="L231" s="1054"/>
      <c r="M231" s="1054"/>
      <c r="N231" s="1054"/>
      <c r="O231" s="1054"/>
      <c r="P231" s="1054"/>
      <c r="Q231" s="1054"/>
      <c r="R231" s="1054"/>
      <c r="S231" s="1054"/>
      <c r="T231" s="1054"/>
      <c r="U231" s="1054"/>
    </row>
    <row r="232" spans="1:21" ht="13.5" thickBot="1" x14ac:dyDescent="0.25">
      <c r="A232" s="594"/>
      <c r="B232" s="2013"/>
      <c r="C232" s="245" t="s">
        <v>277</v>
      </c>
      <c r="D232" s="337" t="str">
        <f t="shared" si="3"/>
        <v>-</v>
      </c>
      <c r="E232" s="1054"/>
      <c r="F232" s="1054"/>
      <c r="G232" s="1054"/>
      <c r="H232" s="1054"/>
      <c r="I232" s="1054"/>
      <c r="J232" s="1054"/>
      <c r="K232" s="1054"/>
      <c r="L232" s="1054"/>
      <c r="M232" s="1054"/>
      <c r="N232" s="1054"/>
      <c r="O232" s="1054"/>
      <c r="P232" s="1054"/>
      <c r="Q232" s="1054"/>
      <c r="R232" s="1054"/>
      <c r="S232" s="1054"/>
      <c r="T232" s="1054"/>
      <c r="U232" s="1054"/>
    </row>
    <row r="233" spans="1:21" ht="13.5" thickBot="1" x14ac:dyDescent="0.25">
      <c r="A233" s="594"/>
      <c r="B233" s="2013"/>
      <c r="C233" s="299" t="s">
        <v>278</v>
      </c>
      <c r="D233" s="337" t="str">
        <f t="shared" si="3"/>
        <v>-</v>
      </c>
      <c r="E233" s="1054"/>
      <c r="F233" s="1054"/>
      <c r="G233" s="1054"/>
      <c r="H233" s="1054"/>
      <c r="I233" s="1054"/>
      <c r="J233" s="1054"/>
      <c r="K233" s="1054"/>
      <c r="L233" s="1054"/>
      <c r="M233" s="1054"/>
      <c r="N233" s="1054"/>
      <c r="O233" s="1054"/>
      <c r="P233" s="1054"/>
      <c r="Q233" s="1054"/>
      <c r="R233" s="1054"/>
      <c r="S233" s="1054"/>
      <c r="T233" s="1054"/>
      <c r="U233" s="1054"/>
    </row>
    <row r="234" spans="1:21" ht="13.5" thickBot="1" x14ac:dyDescent="0.25">
      <c r="A234" s="594"/>
      <c r="B234" s="2013"/>
      <c r="C234" s="245" t="s">
        <v>279</v>
      </c>
      <c r="D234" s="337" t="str">
        <f t="shared" si="3"/>
        <v>-</v>
      </c>
      <c r="E234" s="1054"/>
      <c r="F234" s="1054"/>
      <c r="G234" s="1054"/>
      <c r="H234" s="1054"/>
      <c r="I234" s="1054"/>
      <c r="J234" s="1054"/>
      <c r="K234" s="1054"/>
      <c r="L234" s="1054"/>
      <c r="M234" s="1054"/>
      <c r="N234" s="1054"/>
      <c r="O234" s="1054"/>
      <c r="P234" s="1054"/>
      <c r="Q234" s="1054"/>
      <c r="R234" s="1054"/>
      <c r="S234" s="1054"/>
      <c r="T234" s="1054"/>
      <c r="U234" s="1054"/>
    </row>
    <row r="235" spans="1:21" ht="13.5" thickBot="1" x14ac:dyDescent="0.25">
      <c r="A235" s="594"/>
      <c r="B235" s="2013"/>
      <c r="C235" s="286" t="s">
        <v>280</v>
      </c>
      <c r="D235" s="337" t="str">
        <f t="shared" si="3"/>
        <v>-</v>
      </c>
      <c r="E235" s="1054"/>
      <c r="F235" s="1054"/>
      <c r="G235" s="1054"/>
      <c r="H235" s="1054"/>
      <c r="I235" s="1054"/>
      <c r="J235" s="1054"/>
      <c r="K235" s="1054"/>
      <c r="L235" s="1054"/>
      <c r="M235" s="1054"/>
      <c r="N235" s="1054"/>
      <c r="O235" s="1054"/>
      <c r="P235" s="1054"/>
      <c r="Q235" s="1054"/>
      <c r="R235" s="1054"/>
      <c r="S235" s="1054"/>
      <c r="T235" s="1054"/>
      <c r="U235" s="1054"/>
    </row>
    <row r="236" spans="1:21" ht="13.5" thickBot="1" x14ac:dyDescent="0.25">
      <c r="A236" s="594"/>
      <c r="B236" s="2013"/>
      <c r="C236" s="300" t="s">
        <v>84</v>
      </c>
      <c r="D236" s="337" t="str">
        <f t="shared" si="3"/>
        <v>-</v>
      </c>
      <c r="E236" s="1054"/>
      <c r="F236" s="1054"/>
      <c r="G236" s="1054"/>
      <c r="H236" s="1054"/>
      <c r="I236" s="1054"/>
      <c r="J236" s="1054"/>
      <c r="K236" s="1054"/>
      <c r="L236" s="1054"/>
      <c r="M236" s="1054"/>
      <c r="N236" s="1054"/>
      <c r="O236" s="1054"/>
      <c r="P236" s="1054"/>
      <c r="Q236" s="1054"/>
      <c r="R236" s="1054"/>
      <c r="S236" s="1054"/>
      <c r="T236" s="1054"/>
      <c r="U236" s="1054"/>
    </row>
    <row r="237" spans="1:21" ht="13.5" thickBot="1" x14ac:dyDescent="0.25">
      <c r="A237" s="594"/>
      <c r="B237" s="2013"/>
      <c r="C237" s="227" t="s">
        <v>85</v>
      </c>
      <c r="D237" s="337" t="str">
        <f t="shared" si="3"/>
        <v>-</v>
      </c>
      <c r="E237" s="1054"/>
      <c r="F237" s="1054"/>
      <c r="G237" s="1054"/>
      <c r="H237" s="1054"/>
      <c r="I237" s="1054"/>
      <c r="J237" s="1054"/>
      <c r="K237" s="1054"/>
      <c r="L237" s="1054"/>
      <c r="M237" s="1054"/>
      <c r="N237" s="1054"/>
      <c r="O237" s="1054"/>
      <c r="P237" s="1054"/>
      <c r="Q237" s="1054"/>
      <c r="R237" s="1054"/>
      <c r="S237" s="1054"/>
      <c r="T237" s="1054"/>
      <c r="U237" s="1054"/>
    </row>
    <row r="238" spans="1:21" ht="13.5" thickBot="1" x14ac:dyDescent="0.25">
      <c r="A238" s="594"/>
      <c r="B238" s="2013"/>
      <c r="C238" s="304" t="s">
        <v>86</v>
      </c>
      <c r="D238" s="337" t="str">
        <f t="shared" si="3"/>
        <v>-</v>
      </c>
      <c r="E238" s="1054"/>
      <c r="F238" s="1054"/>
      <c r="G238" s="1054"/>
      <c r="H238" s="1054"/>
      <c r="I238" s="1054"/>
      <c r="J238" s="1054"/>
      <c r="K238" s="1054"/>
      <c r="L238" s="1054"/>
      <c r="M238" s="1054"/>
      <c r="N238" s="1054"/>
      <c r="O238" s="1054"/>
      <c r="P238" s="1054"/>
      <c r="Q238" s="1054"/>
      <c r="R238" s="1054"/>
      <c r="S238" s="1054"/>
      <c r="T238" s="1054"/>
      <c r="U238" s="1054"/>
    </row>
    <row r="239" spans="1:21" ht="13.5" thickBot="1" x14ac:dyDescent="0.25">
      <c r="A239" s="594"/>
      <c r="B239" s="2013"/>
      <c r="C239" s="240" t="s">
        <v>338</v>
      </c>
      <c r="D239" s="337">
        <f t="shared" si="3"/>
        <v>360</v>
      </c>
      <c r="E239" s="1054"/>
      <c r="F239" s="1054"/>
      <c r="G239" s="1054"/>
      <c r="H239" s="1054"/>
      <c r="I239" s="1054"/>
      <c r="J239" s="1054"/>
      <c r="K239" s="1054"/>
      <c r="L239" s="1054"/>
      <c r="M239" s="1054"/>
      <c r="N239" s="1054"/>
      <c r="O239" s="1054"/>
      <c r="P239" s="1054"/>
      <c r="Q239" s="1054"/>
      <c r="R239" s="1054"/>
      <c r="S239" s="1054"/>
      <c r="T239" s="1054"/>
      <c r="U239" s="1054"/>
    </row>
    <row r="240" spans="1:21" ht="13.5" thickBot="1" x14ac:dyDescent="0.25">
      <c r="A240" s="594"/>
      <c r="B240" s="2013"/>
      <c r="C240" s="245" t="s">
        <v>281</v>
      </c>
      <c r="D240" s="337" t="str">
        <f t="shared" si="3"/>
        <v>-</v>
      </c>
      <c r="E240" s="1054"/>
      <c r="F240" s="1054"/>
      <c r="G240" s="1054"/>
      <c r="H240" s="1054"/>
      <c r="I240" s="1054"/>
      <c r="J240" s="1054"/>
      <c r="K240" s="1054"/>
      <c r="L240" s="1054"/>
      <c r="M240" s="1054"/>
      <c r="N240" s="1054"/>
      <c r="O240" s="1054"/>
      <c r="P240" s="1054"/>
      <c r="Q240" s="1054"/>
      <c r="R240" s="1054"/>
      <c r="S240" s="1054"/>
      <c r="T240" s="1054"/>
      <c r="U240" s="1054"/>
    </row>
    <row r="241" spans="1:21" ht="13.5" thickBot="1" x14ac:dyDescent="0.25">
      <c r="A241" s="594"/>
      <c r="B241" s="2013"/>
      <c r="C241" s="305" t="s">
        <v>81</v>
      </c>
      <c r="D241" s="337" t="str">
        <f t="shared" si="3"/>
        <v>-</v>
      </c>
      <c r="E241" s="1054"/>
      <c r="F241" s="1054"/>
      <c r="G241" s="1054"/>
      <c r="H241" s="1054"/>
      <c r="I241" s="1054"/>
      <c r="J241" s="1054"/>
      <c r="K241" s="1054"/>
      <c r="L241" s="1054"/>
      <c r="M241" s="1054"/>
      <c r="N241" s="1054"/>
      <c r="O241" s="1054"/>
      <c r="P241" s="1054"/>
      <c r="Q241" s="1054"/>
      <c r="R241" s="1054"/>
      <c r="S241" s="1054"/>
      <c r="T241" s="1054"/>
      <c r="U241" s="1054"/>
    </row>
    <row r="242" spans="1:21" ht="13.5" thickBot="1" x14ac:dyDescent="0.25">
      <c r="A242" s="594"/>
      <c r="B242" s="2013"/>
      <c r="C242" s="420" t="s">
        <v>151</v>
      </c>
      <c r="D242" s="337" t="str">
        <f t="shared" si="3"/>
        <v>-</v>
      </c>
      <c r="E242" s="1054"/>
      <c r="F242" s="1054"/>
      <c r="G242" s="1054"/>
      <c r="H242" s="1054"/>
      <c r="I242" s="1054"/>
      <c r="J242" s="1054"/>
      <c r="K242" s="1054"/>
      <c r="L242" s="1054"/>
      <c r="M242" s="1054"/>
      <c r="N242" s="1054"/>
      <c r="O242" s="1054"/>
      <c r="P242" s="1054"/>
      <c r="Q242" s="1054"/>
      <c r="R242" s="1054"/>
      <c r="S242" s="1054"/>
      <c r="T242" s="1054"/>
      <c r="U242" s="1054"/>
    </row>
    <row r="243" spans="1:21" ht="13.5" thickBot="1" x14ac:dyDescent="0.25">
      <c r="A243" s="594"/>
      <c r="B243" s="2013"/>
      <c r="C243" s="306" t="s">
        <v>266</v>
      </c>
      <c r="D243" s="337" t="str">
        <f t="shared" si="3"/>
        <v>-</v>
      </c>
      <c r="E243" s="1054"/>
      <c r="F243" s="1054"/>
      <c r="G243" s="1054"/>
      <c r="H243" s="1054"/>
      <c r="I243" s="1054"/>
      <c r="J243" s="1054"/>
      <c r="K243" s="1054"/>
      <c r="L243" s="1054"/>
      <c r="M243" s="1054"/>
      <c r="N243" s="1054"/>
      <c r="O243" s="1054"/>
      <c r="P243" s="1054"/>
      <c r="Q243" s="1054"/>
      <c r="R243" s="1054"/>
      <c r="S243" s="1054"/>
      <c r="T243" s="1054"/>
      <c r="U243" s="1054"/>
    </row>
    <row r="244" spans="1:21" ht="13.5" thickBot="1" x14ac:dyDescent="0.25">
      <c r="A244" s="594"/>
      <c r="B244" s="2013"/>
      <c r="C244" s="553" t="s">
        <v>267</v>
      </c>
      <c r="D244" s="337" t="str">
        <f t="shared" si="3"/>
        <v>-</v>
      </c>
      <c r="E244" s="1054"/>
      <c r="F244" s="1054"/>
      <c r="G244" s="1054"/>
      <c r="H244" s="1054"/>
      <c r="I244" s="1054"/>
      <c r="J244" s="1054"/>
      <c r="K244" s="1054"/>
      <c r="L244" s="1054"/>
      <c r="M244" s="1054"/>
      <c r="N244" s="1054"/>
      <c r="O244" s="1054"/>
      <c r="P244" s="1054"/>
      <c r="Q244" s="1054"/>
      <c r="R244" s="1054"/>
      <c r="S244" s="1054"/>
      <c r="T244" s="1054"/>
      <c r="U244" s="1054"/>
    </row>
    <row r="245" spans="1:21" ht="13.5" thickBot="1" x14ac:dyDescent="0.25">
      <c r="A245" s="594"/>
      <c r="B245" s="2013"/>
      <c r="C245" s="553" t="s">
        <v>575</v>
      </c>
      <c r="D245" s="337" t="str">
        <f t="shared" si="3"/>
        <v>-</v>
      </c>
      <c r="E245" s="1054"/>
      <c r="F245" s="1054"/>
      <c r="G245" s="1054"/>
      <c r="H245" s="1054"/>
      <c r="I245" s="1054"/>
      <c r="J245" s="1054"/>
      <c r="K245" s="1054"/>
      <c r="L245" s="1054"/>
      <c r="M245" s="1054"/>
      <c r="N245" s="1054"/>
      <c r="O245" s="1054"/>
      <c r="P245" s="1054"/>
      <c r="Q245" s="1054"/>
      <c r="R245" s="1054"/>
      <c r="S245" s="1054"/>
      <c r="T245" s="1054"/>
      <c r="U245" s="1054"/>
    </row>
    <row r="246" spans="1:21" ht="13.5" thickBot="1" x14ac:dyDescent="0.25">
      <c r="A246" s="594"/>
      <c r="B246" s="2013"/>
      <c r="C246" s="554" t="s">
        <v>342</v>
      </c>
      <c r="D246" s="337" t="str">
        <f t="shared" si="3"/>
        <v>-</v>
      </c>
      <c r="E246" s="1054"/>
      <c r="F246" s="1054"/>
      <c r="G246" s="1054"/>
      <c r="H246" s="1054"/>
      <c r="I246" s="1054"/>
      <c r="J246" s="1054"/>
      <c r="K246" s="1054"/>
      <c r="L246" s="1054"/>
      <c r="M246" s="1054"/>
      <c r="N246" s="1054"/>
      <c r="O246" s="1054"/>
      <c r="P246" s="1054"/>
      <c r="Q246" s="1054"/>
      <c r="R246" s="1054"/>
      <c r="S246" s="1054"/>
      <c r="T246" s="1054"/>
      <c r="U246" s="1054"/>
    </row>
    <row r="247" spans="1:21" ht="13.5" thickBot="1" x14ac:dyDescent="0.25">
      <c r="A247" s="594"/>
      <c r="B247" s="2013"/>
      <c r="C247" s="555" t="s">
        <v>343</v>
      </c>
      <c r="D247" s="337" t="str">
        <f t="shared" si="3"/>
        <v>-</v>
      </c>
      <c r="E247" s="1054"/>
      <c r="F247" s="1054"/>
      <c r="G247" s="1054"/>
      <c r="H247" s="1054"/>
      <c r="I247" s="1054"/>
      <c r="J247" s="1054"/>
      <c r="K247" s="1054"/>
      <c r="L247" s="1054"/>
      <c r="M247" s="1054"/>
      <c r="N247" s="1054"/>
      <c r="O247" s="1054"/>
      <c r="P247" s="1054"/>
      <c r="Q247" s="1054"/>
      <c r="R247" s="1054"/>
      <c r="S247" s="1054"/>
      <c r="T247" s="1054"/>
      <c r="U247" s="1054"/>
    </row>
    <row r="248" spans="1:21" ht="13.5" thickBot="1" x14ac:dyDescent="0.25">
      <c r="A248" s="594"/>
      <c r="B248" s="2013"/>
      <c r="C248" s="307" t="s">
        <v>258</v>
      </c>
      <c r="D248" s="337">
        <f t="shared" si="3"/>
        <v>95</v>
      </c>
      <c r="E248" s="1054"/>
      <c r="F248" s="1054"/>
      <c r="G248" s="1054"/>
      <c r="H248" s="1054"/>
      <c r="I248" s="1054"/>
      <c r="J248" s="1054"/>
      <c r="K248" s="1054"/>
      <c r="L248" s="1054"/>
      <c r="M248" s="1054"/>
      <c r="N248" s="1054"/>
      <c r="O248" s="1054"/>
      <c r="P248" s="1054"/>
      <c r="Q248" s="1054"/>
      <c r="R248" s="1054"/>
      <c r="S248" s="1054"/>
      <c r="T248" s="1054"/>
      <c r="U248" s="1054"/>
    </row>
    <row r="249" spans="1:21" ht="13.5" thickBot="1" x14ac:dyDescent="0.25">
      <c r="A249" s="594"/>
      <c r="B249" s="2013" t="s">
        <v>360</v>
      </c>
      <c r="C249" s="223" t="s">
        <v>313</v>
      </c>
      <c r="D249" s="337" t="str">
        <f>H5</f>
        <v>-</v>
      </c>
      <c r="E249" s="1054"/>
      <c r="F249" s="1054"/>
      <c r="G249" s="1054"/>
      <c r="H249" s="1054"/>
      <c r="I249" s="1054"/>
      <c r="J249" s="1054"/>
      <c r="K249" s="1054"/>
      <c r="L249" s="1054"/>
      <c r="M249" s="1054"/>
      <c r="N249" s="1054"/>
      <c r="O249" s="1054"/>
      <c r="P249" s="1054"/>
      <c r="Q249" s="1054"/>
      <c r="R249" s="1054"/>
      <c r="S249" s="1054"/>
      <c r="T249" s="1054"/>
      <c r="U249" s="1054"/>
    </row>
    <row r="250" spans="1:21" ht="13.5" thickBot="1" x14ac:dyDescent="0.25">
      <c r="A250" s="594"/>
      <c r="B250" s="2013"/>
      <c r="C250" s="227" t="s">
        <v>339</v>
      </c>
      <c r="D250" s="337" t="str">
        <f t="shared" ref="D250:D296" si="4">H6</f>
        <v>-</v>
      </c>
      <c r="E250" s="1054"/>
      <c r="F250" s="1054"/>
      <c r="G250" s="1054"/>
      <c r="H250" s="1054"/>
      <c r="I250" s="1054"/>
      <c r="J250" s="1054"/>
      <c r="K250" s="1054"/>
      <c r="L250" s="1054"/>
      <c r="M250" s="1054"/>
      <c r="N250" s="1054"/>
      <c r="O250" s="1054"/>
      <c r="P250" s="1054"/>
      <c r="Q250" s="1054"/>
      <c r="R250" s="1054"/>
      <c r="S250" s="1054"/>
      <c r="T250" s="1054"/>
      <c r="U250" s="1054"/>
    </row>
    <row r="251" spans="1:21" ht="13.5" thickBot="1" x14ac:dyDescent="0.25">
      <c r="A251" s="594"/>
      <c r="B251" s="2013"/>
      <c r="C251" s="229" t="s">
        <v>268</v>
      </c>
      <c r="D251" s="337" t="str">
        <f t="shared" si="4"/>
        <v>-</v>
      </c>
      <c r="E251" s="1054"/>
      <c r="F251" s="1054"/>
      <c r="G251" s="1054"/>
      <c r="H251" s="1054"/>
      <c r="I251" s="1054"/>
      <c r="J251" s="1054"/>
      <c r="K251" s="1054"/>
      <c r="L251" s="1054"/>
      <c r="M251" s="1054"/>
      <c r="N251" s="1054"/>
      <c r="O251" s="1054"/>
      <c r="P251" s="1054"/>
      <c r="Q251" s="1054"/>
      <c r="R251" s="1054"/>
      <c r="S251" s="1054"/>
      <c r="T251" s="1054"/>
      <c r="U251" s="1054"/>
    </row>
    <row r="252" spans="1:21" ht="13.5" thickBot="1" x14ac:dyDescent="0.25">
      <c r="A252" s="594"/>
      <c r="B252" s="2013"/>
      <c r="C252" s="227" t="s">
        <v>269</v>
      </c>
      <c r="D252" s="337" t="str">
        <f t="shared" si="4"/>
        <v>-</v>
      </c>
      <c r="E252" s="1054"/>
      <c r="F252" s="1054"/>
      <c r="G252" s="1054"/>
      <c r="H252" s="1054"/>
      <c r="I252" s="1054"/>
      <c r="J252" s="1054"/>
      <c r="K252" s="1054"/>
      <c r="L252" s="1054"/>
      <c r="M252" s="1054"/>
      <c r="N252" s="1054"/>
      <c r="O252" s="1054"/>
      <c r="P252" s="1054"/>
      <c r="Q252" s="1054"/>
      <c r="R252" s="1054"/>
      <c r="S252" s="1054"/>
      <c r="T252" s="1054"/>
      <c r="U252" s="1054"/>
    </row>
    <row r="253" spans="1:21" ht="13.5" thickBot="1" x14ac:dyDescent="0.25">
      <c r="A253" s="594"/>
      <c r="B253" s="2013"/>
      <c r="C253" s="229" t="s">
        <v>270</v>
      </c>
      <c r="D253" s="337" t="str">
        <f t="shared" si="4"/>
        <v>-</v>
      </c>
      <c r="E253" s="1054"/>
      <c r="F253" s="1054"/>
      <c r="G253" s="1054"/>
      <c r="H253" s="1054"/>
      <c r="I253" s="1054"/>
      <c r="J253" s="1054"/>
      <c r="K253" s="1054"/>
      <c r="L253" s="1054"/>
      <c r="M253" s="1054"/>
      <c r="N253" s="1054"/>
      <c r="O253" s="1054"/>
      <c r="P253" s="1054"/>
      <c r="Q253" s="1054"/>
      <c r="R253" s="1054"/>
      <c r="S253" s="1054"/>
      <c r="T253" s="1054"/>
      <c r="U253" s="1054"/>
    </row>
    <row r="254" spans="1:21" ht="13.5" thickBot="1" x14ac:dyDescent="0.25">
      <c r="A254" s="594"/>
      <c r="B254" s="2013"/>
      <c r="C254" s="232" t="s">
        <v>271</v>
      </c>
      <c r="D254" s="337" t="str">
        <f t="shared" si="4"/>
        <v>-</v>
      </c>
      <c r="E254" s="1054"/>
      <c r="F254" s="1054"/>
      <c r="G254" s="1054"/>
      <c r="H254" s="1054"/>
      <c r="I254" s="1054"/>
      <c r="J254" s="1054"/>
      <c r="K254" s="1054"/>
      <c r="L254" s="1054"/>
      <c r="M254" s="1054"/>
      <c r="N254" s="1054"/>
      <c r="O254" s="1054"/>
      <c r="P254" s="1054"/>
      <c r="Q254" s="1054"/>
      <c r="R254" s="1054"/>
      <c r="S254" s="1054"/>
      <c r="T254" s="1054"/>
      <c r="U254" s="1054"/>
    </row>
    <row r="255" spans="1:21" ht="13.5" thickBot="1" x14ac:dyDescent="0.25">
      <c r="A255" s="594"/>
      <c r="B255" s="2013"/>
      <c r="C255" s="238" t="s">
        <v>337</v>
      </c>
      <c r="D255" s="337" t="str">
        <f t="shared" si="4"/>
        <v>－</v>
      </c>
      <c r="E255" s="1054"/>
      <c r="F255" s="1054"/>
      <c r="G255" s="1054"/>
      <c r="H255" s="1054"/>
      <c r="I255" s="1054"/>
      <c r="J255" s="1054"/>
      <c r="K255" s="1054"/>
      <c r="L255" s="1054"/>
      <c r="M255" s="1054"/>
      <c r="N255" s="1054"/>
      <c r="O255" s="1054"/>
      <c r="P255" s="1054"/>
      <c r="Q255" s="1054"/>
      <c r="R255" s="1054"/>
      <c r="S255" s="1054"/>
      <c r="T255" s="1054"/>
      <c r="U255" s="1054"/>
    </row>
    <row r="256" spans="1:21" ht="13.5" thickBot="1" x14ac:dyDescent="0.25">
      <c r="A256" s="594"/>
      <c r="B256" s="2013"/>
      <c r="C256" s="227" t="s">
        <v>272</v>
      </c>
      <c r="D256" s="337" t="str">
        <f t="shared" si="4"/>
        <v>-</v>
      </c>
      <c r="E256" s="1054"/>
      <c r="F256" s="1054"/>
      <c r="G256" s="1054"/>
      <c r="H256" s="1054"/>
      <c r="I256" s="1054"/>
      <c r="J256" s="1054"/>
      <c r="K256" s="1054"/>
      <c r="L256" s="1054"/>
      <c r="M256" s="1054"/>
      <c r="N256" s="1054"/>
      <c r="O256" s="1054"/>
      <c r="P256" s="1054"/>
      <c r="Q256" s="1054"/>
      <c r="R256" s="1054"/>
      <c r="S256" s="1054"/>
      <c r="T256" s="1054"/>
      <c r="U256" s="1054"/>
    </row>
    <row r="257" spans="1:21" ht="13.5" thickBot="1" x14ac:dyDescent="0.25">
      <c r="A257" s="594"/>
      <c r="B257" s="2013"/>
      <c r="C257" s="239" t="s">
        <v>273</v>
      </c>
      <c r="D257" s="337" t="str">
        <f t="shared" si="4"/>
        <v>-</v>
      </c>
      <c r="E257" s="1054"/>
      <c r="F257" s="1054"/>
      <c r="G257" s="1054"/>
      <c r="H257" s="1054"/>
      <c r="I257" s="1054"/>
      <c r="J257" s="1054"/>
      <c r="K257" s="1054"/>
      <c r="L257" s="1054"/>
      <c r="M257" s="1054"/>
      <c r="N257" s="1054"/>
      <c r="O257" s="1054"/>
      <c r="P257" s="1054"/>
      <c r="Q257" s="1054"/>
      <c r="R257" s="1054"/>
      <c r="S257" s="1054"/>
      <c r="T257" s="1054"/>
      <c r="U257" s="1054"/>
    </row>
    <row r="258" spans="1:21" ht="13.5" thickBot="1" x14ac:dyDescent="0.25">
      <c r="A258" s="594"/>
      <c r="B258" s="2013"/>
      <c r="C258" s="240" t="s">
        <v>72</v>
      </c>
      <c r="D258" s="337" t="str">
        <f t="shared" si="4"/>
        <v>&lt;0.0005</v>
      </c>
      <c r="E258" s="1054"/>
      <c r="F258" s="1054"/>
      <c r="G258" s="1054"/>
      <c r="H258" s="1054"/>
      <c r="I258" s="1054"/>
      <c r="J258" s="1054"/>
      <c r="K258" s="1054"/>
      <c r="L258" s="1054"/>
      <c r="M258" s="1054"/>
      <c r="N258" s="1054"/>
      <c r="O258" s="1054"/>
      <c r="P258" s="1054"/>
      <c r="Q258" s="1054"/>
      <c r="R258" s="1054"/>
      <c r="S258" s="1054"/>
      <c r="T258" s="1054"/>
      <c r="U258" s="1054"/>
    </row>
    <row r="259" spans="1:21" ht="13.5" thickBot="1" x14ac:dyDescent="0.25">
      <c r="A259" s="594"/>
      <c r="B259" s="2013"/>
      <c r="C259" s="245" t="s">
        <v>73</v>
      </c>
      <c r="D259" s="337" t="str">
        <f t="shared" si="4"/>
        <v>&lt;0.0005</v>
      </c>
      <c r="E259" s="1054"/>
      <c r="F259" s="1054"/>
      <c r="G259" s="1054"/>
      <c r="H259" s="1054"/>
      <c r="I259" s="1054"/>
      <c r="J259" s="1054"/>
      <c r="K259" s="1054"/>
      <c r="L259" s="1054"/>
      <c r="M259" s="1054"/>
      <c r="N259" s="1054"/>
      <c r="O259" s="1054"/>
      <c r="P259" s="1054"/>
      <c r="Q259" s="1054"/>
      <c r="R259" s="1054"/>
      <c r="S259" s="1054"/>
      <c r="T259" s="1054"/>
      <c r="U259" s="1054"/>
    </row>
    <row r="260" spans="1:21" ht="13.5" thickBot="1" x14ac:dyDescent="0.25">
      <c r="A260" s="594"/>
      <c r="B260" s="2013"/>
      <c r="C260" s="250" t="s">
        <v>66</v>
      </c>
      <c r="D260" s="337" t="str">
        <f t="shared" si="4"/>
        <v>&lt;0.0005</v>
      </c>
      <c r="E260" s="1054"/>
      <c r="F260" s="1054"/>
      <c r="G260" s="1054"/>
      <c r="H260" s="1054"/>
      <c r="I260" s="1054"/>
      <c r="J260" s="1054"/>
      <c r="K260" s="1054"/>
      <c r="L260" s="1054"/>
      <c r="M260" s="1054"/>
      <c r="N260" s="1054"/>
      <c r="O260" s="1054"/>
      <c r="P260" s="1054"/>
      <c r="Q260" s="1054"/>
      <c r="R260" s="1054"/>
      <c r="S260" s="1054"/>
      <c r="T260" s="1054"/>
      <c r="U260" s="1054"/>
    </row>
    <row r="261" spans="1:21" ht="13.5" thickBot="1" x14ac:dyDescent="0.25">
      <c r="A261" s="594"/>
      <c r="B261" s="2013"/>
      <c r="C261" s="229" t="s">
        <v>331</v>
      </c>
      <c r="D261" s="337" t="str">
        <f t="shared" si="4"/>
        <v>&lt;0.0005</v>
      </c>
      <c r="E261" s="1054"/>
      <c r="F261" s="1054"/>
      <c r="G261" s="1054"/>
      <c r="H261" s="1054"/>
      <c r="I261" s="1054"/>
      <c r="J261" s="1054"/>
      <c r="K261" s="1054"/>
      <c r="L261" s="1054"/>
      <c r="M261" s="1054"/>
      <c r="N261" s="1054"/>
      <c r="O261" s="1054"/>
      <c r="P261" s="1054"/>
      <c r="Q261" s="1054"/>
      <c r="R261" s="1054"/>
      <c r="S261" s="1054"/>
      <c r="T261" s="1054"/>
      <c r="U261" s="1054"/>
    </row>
    <row r="262" spans="1:21" ht="13.5" thickBot="1" x14ac:dyDescent="0.25">
      <c r="A262" s="594"/>
      <c r="B262" s="2013"/>
      <c r="C262" s="227" t="s">
        <v>67</v>
      </c>
      <c r="D262" s="337" t="str">
        <f t="shared" si="4"/>
        <v>&lt;0.0005</v>
      </c>
      <c r="E262" s="1054"/>
      <c r="F262" s="1054"/>
      <c r="G262" s="1054"/>
      <c r="H262" s="1054"/>
      <c r="I262" s="1054"/>
      <c r="J262" s="1054"/>
      <c r="K262" s="1054"/>
      <c r="L262" s="1054"/>
      <c r="M262" s="1054"/>
      <c r="N262" s="1054"/>
      <c r="O262" s="1054"/>
      <c r="P262" s="1054"/>
      <c r="Q262" s="1054"/>
      <c r="R262" s="1054"/>
      <c r="S262" s="1054"/>
      <c r="T262" s="1054"/>
      <c r="U262" s="1054"/>
    </row>
    <row r="263" spans="1:21" ht="13.5" thickBot="1" x14ac:dyDescent="0.25">
      <c r="A263" s="594"/>
      <c r="B263" s="2013"/>
      <c r="C263" s="229" t="s">
        <v>68</v>
      </c>
      <c r="D263" s="337" t="str">
        <f t="shared" si="4"/>
        <v>&lt;0.0005</v>
      </c>
      <c r="E263" s="1054"/>
      <c r="F263" s="1054"/>
      <c r="G263" s="1054"/>
      <c r="H263" s="1054"/>
      <c r="I263" s="1054"/>
      <c r="J263" s="1054"/>
      <c r="K263" s="1054"/>
      <c r="L263" s="1054"/>
      <c r="M263" s="1054"/>
      <c r="N263" s="1054"/>
      <c r="O263" s="1054"/>
      <c r="P263" s="1054"/>
      <c r="Q263" s="1054"/>
      <c r="R263" s="1054"/>
      <c r="S263" s="1054"/>
      <c r="T263" s="1054"/>
      <c r="U263" s="1054"/>
    </row>
    <row r="264" spans="1:21" ht="13.5" customHeight="1" thickBot="1" x14ac:dyDescent="0.25">
      <c r="A264" s="594"/>
      <c r="B264" s="2013"/>
      <c r="C264" s="227" t="s">
        <v>69</v>
      </c>
      <c r="D264" s="337" t="str">
        <f t="shared" si="4"/>
        <v>&lt;0.0005</v>
      </c>
      <c r="E264" s="1054"/>
      <c r="F264" s="1054"/>
      <c r="G264" s="1054"/>
      <c r="H264" s="1054"/>
      <c r="I264" s="1054"/>
      <c r="J264" s="1054"/>
      <c r="K264" s="1054"/>
      <c r="L264" s="1054"/>
      <c r="M264" s="1054"/>
      <c r="N264" s="1054"/>
      <c r="O264" s="1054"/>
      <c r="P264" s="1054"/>
      <c r="Q264" s="1054"/>
      <c r="R264" s="1054"/>
      <c r="S264" s="1054"/>
      <c r="T264" s="1054"/>
      <c r="U264" s="1054"/>
    </row>
    <row r="265" spans="1:21" ht="13.5" thickBot="1" x14ac:dyDescent="0.25">
      <c r="A265" s="594"/>
      <c r="B265" s="2013"/>
      <c r="C265" s="229" t="s">
        <v>70</v>
      </c>
      <c r="D265" s="337" t="str">
        <f t="shared" si="4"/>
        <v>&lt;0.0005</v>
      </c>
      <c r="E265" s="1054"/>
      <c r="F265" s="1054"/>
      <c r="G265" s="1054"/>
      <c r="H265" s="1054"/>
      <c r="I265" s="1054"/>
      <c r="J265" s="1054"/>
      <c r="K265" s="1054"/>
      <c r="L265" s="1054"/>
      <c r="M265" s="1054"/>
      <c r="N265" s="1054"/>
      <c r="O265" s="1054"/>
      <c r="P265" s="1054"/>
      <c r="Q265" s="1054"/>
      <c r="R265" s="1054"/>
      <c r="S265" s="1054"/>
      <c r="T265" s="1054"/>
      <c r="U265" s="1054"/>
    </row>
    <row r="266" spans="1:21" ht="13.5" thickBot="1" x14ac:dyDescent="0.25">
      <c r="A266" s="594"/>
      <c r="B266" s="2013"/>
      <c r="C266" s="227" t="s">
        <v>71</v>
      </c>
      <c r="D266" s="337" t="str">
        <f t="shared" si="4"/>
        <v>&lt;0.0005</v>
      </c>
      <c r="E266" s="1054"/>
      <c r="F266" s="1054"/>
      <c r="G266" s="1054"/>
      <c r="H266" s="1054"/>
      <c r="I266" s="1054"/>
      <c r="J266" s="1054"/>
      <c r="K266" s="1054"/>
      <c r="L266" s="1054"/>
      <c r="M266" s="1054"/>
      <c r="N266" s="1054"/>
      <c r="O266" s="1054"/>
      <c r="P266" s="1054"/>
      <c r="Q266" s="1054"/>
      <c r="R266" s="1054"/>
      <c r="S266" s="1054"/>
      <c r="T266" s="1054"/>
      <c r="U266" s="1054"/>
    </row>
    <row r="267" spans="1:21" ht="13.5" thickBot="1" x14ac:dyDescent="0.25">
      <c r="A267" s="594"/>
      <c r="B267" s="2013"/>
      <c r="C267" s="239" t="s">
        <v>74</v>
      </c>
      <c r="D267" s="337" t="str">
        <f t="shared" si="4"/>
        <v>&lt;0.0005</v>
      </c>
      <c r="E267" s="1054"/>
      <c r="F267" s="1054"/>
      <c r="G267" s="1054"/>
      <c r="H267" s="1054"/>
      <c r="I267" s="1054"/>
      <c r="J267" s="1054"/>
      <c r="K267" s="1054"/>
      <c r="L267" s="1054"/>
      <c r="M267" s="1054"/>
      <c r="N267" s="1054"/>
      <c r="O267" s="1054"/>
      <c r="P267" s="1054"/>
      <c r="Q267" s="1054"/>
      <c r="R267" s="1054"/>
      <c r="S267" s="1054"/>
      <c r="T267" s="1054"/>
      <c r="U267" s="1054"/>
    </row>
    <row r="268" spans="1:21" ht="13.5" thickBot="1" x14ac:dyDescent="0.25">
      <c r="A268" s="594"/>
      <c r="B268" s="2013"/>
      <c r="C268" s="262" t="s">
        <v>76</v>
      </c>
      <c r="D268" s="337" t="str">
        <f t="shared" si="4"/>
        <v>-</v>
      </c>
      <c r="E268" s="1054"/>
      <c r="F268" s="1054"/>
      <c r="G268" s="1054"/>
      <c r="H268" s="1054"/>
      <c r="I268" s="1054"/>
      <c r="J268" s="1054"/>
      <c r="K268" s="1054"/>
      <c r="L268" s="1054"/>
      <c r="M268" s="1054"/>
      <c r="N268" s="1054"/>
      <c r="O268" s="1054"/>
      <c r="P268" s="1054"/>
      <c r="Q268" s="1054"/>
      <c r="R268" s="1054"/>
      <c r="S268" s="1054"/>
      <c r="T268" s="1054"/>
      <c r="U268" s="1054"/>
    </row>
    <row r="269" spans="1:21" ht="13.5" thickBot="1" x14ac:dyDescent="0.25">
      <c r="A269" s="594"/>
      <c r="B269" s="2013"/>
      <c r="C269" s="227" t="s">
        <v>77</v>
      </c>
      <c r="D269" s="337" t="str">
        <f t="shared" si="4"/>
        <v>-</v>
      </c>
      <c r="E269" s="1054"/>
      <c r="F269" s="1054"/>
      <c r="G269" s="1054"/>
      <c r="H269" s="1054"/>
      <c r="I269" s="1054"/>
      <c r="J269" s="1054"/>
      <c r="K269" s="1054"/>
      <c r="L269" s="1054"/>
      <c r="M269" s="1054"/>
      <c r="N269" s="1054"/>
      <c r="O269" s="1054"/>
      <c r="P269" s="1054"/>
      <c r="Q269" s="1054"/>
      <c r="R269" s="1054"/>
      <c r="S269" s="1054"/>
      <c r="T269" s="1054"/>
      <c r="U269" s="1054"/>
    </row>
    <row r="270" spans="1:21" ht="13.5" thickBot="1" x14ac:dyDescent="0.25">
      <c r="A270" s="594"/>
      <c r="B270" s="2013"/>
      <c r="C270" s="267" t="s">
        <v>78</v>
      </c>
      <c r="D270" s="337" t="str">
        <f t="shared" si="4"/>
        <v>-</v>
      </c>
      <c r="E270" s="1054"/>
      <c r="F270" s="1054"/>
      <c r="G270" s="1054"/>
      <c r="H270" s="1054"/>
      <c r="I270" s="1054"/>
      <c r="J270" s="1054"/>
      <c r="K270" s="1054"/>
      <c r="L270" s="1054"/>
      <c r="M270" s="1054"/>
      <c r="N270" s="1054"/>
      <c r="O270" s="1054"/>
      <c r="P270" s="1054"/>
      <c r="Q270" s="1054"/>
      <c r="R270" s="1054"/>
      <c r="S270" s="1054"/>
      <c r="T270" s="1054"/>
      <c r="U270" s="1054"/>
    </row>
    <row r="271" spans="1:21" ht="13.5" thickBot="1" x14ac:dyDescent="0.25">
      <c r="A271" s="594"/>
      <c r="B271" s="2013"/>
      <c r="C271" s="271" t="s">
        <v>75</v>
      </c>
      <c r="D271" s="337" t="str">
        <f t="shared" si="4"/>
        <v>&lt;0.0005</v>
      </c>
      <c r="E271" s="1054"/>
      <c r="F271" s="1054"/>
      <c r="G271" s="1054"/>
      <c r="H271" s="1054"/>
      <c r="I271" s="1054"/>
      <c r="J271" s="1054"/>
      <c r="K271" s="1054"/>
      <c r="L271" s="1054"/>
      <c r="M271" s="1054"/>
      <c r="N271" s="1054"/>
      <c r="O271" s="1054"/>
      <c r="P271" s="1054"/>
      <c r="Q271" s="1054"/>
      <c r="R271" s="1054"/>
      <c r="S271" s="1054"/>
      <c r="T271" s="1054"/>
      <c r="U271" s="1054"/>
    </row>
    <row r="272" spans="1:21" ht="13.5" thickBot="1" x14ac:dyDescent="0.25">
      <c r="A272" s="594"/>
      <c r="B272" s="2013"/>
      <c r="C272" s="277" t="s">
        <v>274</v>
      </c>
      <c r="D272" s="337" t="str">
        <f t="shared" si="4"/>
        <v>-</v>
      </c>
      <c r="E272" s="1054"/>
      <c r="F272" s="1054"/>
      <c r="G272" s="1054"/>
      <c r="H272" s="1054"/>
      <c r="I272" s="1054"/>
      <c r="J272" s="1054"/>
      <c r="K272" s="1054"/>
      <c r="L272" s="1054"/>
      <c r="M272" s="1054"/>
      <c r="N272" s="1054"/>
      <c r="O272" s="1054"/>
      <c r="P272" s="1054"/>
      <c r="Q272" s="1054"/>
      <c r="R272" s="1054"/>
      <c r="S272" s="1054"/>
      <c r="T272" s="1054"/>
      <c r="U272" s="1054"/>
    </row>
    <row r="273" spans="1:21" ht="13.5" thickBot="1" x14ac:dyDescent="0.25">
      <c r="A273" s="594"/>
      <c r="B273" s="2013"/>
      <c r="C273" s="286" t="s">
        <v>332</v>
      </c>
      <c r="D273" s="337" t="str">
        <f t="shared" si="4"/>
        <v>-</v>
      </c>
      <c r="E273" s="1054"/>
      <c r="F273" s="1054"/>
      <c r="G273" s="1054"/>
      <c r="H273" s="1054"/>
      <c r="I273" s="1054"/>
      <c r="J273" s="1054"/>
      <c r="K273" s="1054"/>
      <c r="L273" s="1054"/>
      <c r="M273" s="1054"/>
      <c r="N273" s="1054"/>
      <c r="O273" s="1054"/>
      <c r="P273" s="1054"/>
      <c r="Q273" s="1054"/>
      <c r="R273" s="1054"/>
      <c r="S273" s="1054"/>
      <c r="T273" s="1054"/>
      <c r="U273" s="1054"/>
    </row>
    <row r="274" spans="1:21" ht="13.5" thickBot="1" x14ac:dyDescent="0.25">
      <c r="A274" s="594"/>
      <c r="B274" s="2013"/>
      <c r="C274" s="229" t="s">
        <v>333</v>
      </c>
      <c r="D274" s="337">
        <f t="shared" si="4"/>
        <v>0.20300000000000001</v>
      </c>
      <c r="E274" s="1054"/>
      <c r="F274" s="1054"/>
      <c r="G274" s="1054"/>
      <c r="H274" s="1054"/>
      <c r="I274" s="1054"/>
      <c r="J274" s="1054"/>
      <c r="K274" s="1054"/>
      <c r="L274" s="1054"/>
      <c r="M274" s="1054"/>
      <c r="N274" s="1054"/>
      <c r="O274" s="1054"/>
      <c r="P274" s="1054"/>
      <c r="Q274" s="1054"/>
      <c r="R274" s="1054"/>
      <c r="S274" s="1054"/>
      <c r="T274" s="1054"/>
      <c r="U274" s="1054"/>
    </row>
    <row r="275" spans="1:21" ht="13.5" thickBot="1" x14ac:dyDescent="0.25">
      <c r="A275" s="594"/>
      <c r="B275" s="2013"/>
      <c r="C275" s="287" t="s">
        <v>79</v>
      </c>
      <c r="D275" s="337">
        <f t="shared" si="4"/>
        <v>7.26</v>
      </c>
      <c r="E275" s="1054"/>
      <c r="F275" s="1054"/>
      <c r="G275" s="1054"/>
      <c r="H275" s="1054"/>
      <c r="I275" s="1054"/>
      <c r="J275" s="1054"/>
      <c r="K275" s="1054"/>
      <c r="L275" s="1054"/>
      <c r="M275" s="1054"/>
      <c r="N275" s="1054"/>
      <c r="O275" s="1054"/>
      <c r="P275" s="1054"/>
      <c r="Q275" s="1054"/>
      <c r="R275" s="1054"/>
      <c r="S275" s="1054"/>
      <c r="T275" s="1054"/>
      <c r="U275" s="1054"/>
    </row>
    <row r="276" spans="1:21" ht="13.5" thickBot="1" x14ac:dyDescent="0.25">
      <c r="A276" s="594"/>
      <c r="B276" s="2013"/>
      <c r="C276" s="295" t="s">
        <v>259</v>
      </c>
      <c r="D276" s="337" t="str">
        <f t="shared" si="4"/>
        <v>&lt;0.005</v>
      </c>
      <c r="E276" s="1054"/>
      <c r="F276" s="1054"/>
      <c r="G276" s="1054"/>
      <c r="H276" s="1054"/>
      <c r="I276" s="1054"/>
      <c r="J276" s="1054"/>
      <c r="K276" s="1054"/>
      <c r="L276" s="1054"/>
      <c r="M276" s="1054"/>
      <c r="N276" s="1054"/>
      <c r="O276" s="1054"/>
      <c r="P276" s="1054"/>
      <c r="Q276" s="1054"/>
      <c r="R276" s="1054"/>
      <c r="S276" s="1054"/>
      <c r="T276" s="1054"/>
      <c r="U276" s="1054"/>
    </row>
    <row r="277" spans="1:21" ht="13.5" thickBot="1" x14ac:dyDescent="0.25">
      <c r="A277" s="594"/>
      <c r="B277" s="2013"/>
      <c r="C277" s="240" t="s">
        <v>275</v>
      </c>
      <c r="D277" s="337" t="str">
        <f t="shared" si="4"/>
        <v>&lt;1</v>
      </c>
      <c r="E277" s="1054"/>
      <c r="F277" s="1054"/>
      <c r="G277" s="1054"/>
      <c r="H277" s="1054"/>
      <c r="I277" s="1054"/>
      <c r="J277" s="1054"/>
      <c r="K277" s="1054"/>
      <c r="L277" s="1054"/>
      <c r="M277" s="1054"/>
      <c r="N277" s="1054"/>
      <c r="O277" s="1054"/>
      <c r="P277" s="1054"/>
      <c r="Q277" s="1054"/>
      <c r="R277" s="1054"/>
      <c r="S277" s="1054"/>
      <c r="T277" s="1054"/>
      <c r="U277" s="1054"/>
    </row>
    <row r="278" spans="1:21" ht="13.5" thickBot="1" x14ac:dyDescent="0.25">
      <c r="A278" s="594"/>
      <c r="B278" s="2013"/>
      <c r="C278" s="245" t="s">
        <v>80</v>
      </c>
      <c r="D278" s="337" t="str">
        <f t="shared" si="4"/>
        <v>&lt;0.5</v>
      </c>
      <c r="E278" s="1054"/>
      <c r="F278" s="1054"/>
      <c r="G278" s="1054"/>
      <c r="H278" s="1054"/>
      <c r="I278" s="1054"/>
      <c r="J278" s="1054"/>
      <c r="K278" s="1054"/>
      <c r="L278" s="1054"/>
      <c r="M278" s="1054"/>
      <c r="N278" s="1054"/>
      <c r="O278" s="1054"/>
      <c r="P278" s="1054"/>
      <c r="Q278" s="1054"/>
      <c r="R278" s="1054"/>
      <c r="S278" s="1054"/>
      <c r="T278" s="1054"/>
      <c r="U278" s="1054"/>
    </row>
    <row r="279" spans="1:21" ht="13.5" thickBot="1" x14ac:dyDescent="0.25">
      <c r="A279" s="594"/>
      <c r="B279" s="2013"/>
      <c r="C279" s="227" t="s">
        <v>276</v>
      </c>
      <c r="D279" s="337" t="str">
        <f t="shared" si="4"/>
        <v>-</v>
      </c>
      <c r="E279" s="1054"/>
      <c r="F279" s="1054"/>
      <c r="G279" s="1054"/>
      <c r="H279" s="1054"/>
      <c r="I279" s="1054"/>
      <c r="J279" s="1054"/>
      <c r="K279" s="1054"/>
      <c r="L279" s="1054"/>
      <c r="M279" s="1054"/>
      <c r="N279" s="1054"/>
      <c r="O279" s="1054"/>
      <c r="P279" s="1054"/>
      <c r="Q279" s="1054"/>
      <c r="R279" s="1054"/>
      <c r="S279" s="1054"/>
      <c r="T279" s="1054"/>
      <c r="U279" s="1054"/>
    </row>
    <row r="280" spans="1:21" ht="13.5" thickBot="1" x14ac:dyDescent="0.25">
      <c r="A280" s="594"/>
      <c r="B280" s="2013"/>
      <c r="C280" s="245" t="s">
        <v>277</v>
      </c>
      <c r="D280" s="337" t="str">
        <f t="shared" si="4"/>
        <v>-</v>
      </c>
      <c r="E280" s="1054"/>
      <c r="F280" s="1054"/>
      <c r="G280" s="1054"/>
      <c r="H280" s="1054"/>
      <c r="I280" s="1054"/>
      <c r="J280" s="1054"/>
      <c r="K280" s="1054"/>
      <c r="L280" s="1054"/>
      <c r="M280" s="1054"/>
      <c r="N280" s="1054"/>
      <c r="O280" s="1054"/>
      <c r="P280" s="1054"/>
      <c r="Q280" s="1054"/>
      <c r="R280" s="1054"/>
      <c r="S280" s="1054"/>
      <c r="T280" s="1054"/>
      <c r="U280" s="1054"/>
    </row>
    <row r="281" spans="1:21" ht="13.5" thickBot="1" x14ac:dyDescent="0.25">
      <c r="A281" s="594"/>
      <c r="B281" s="2013"/>
      <c r="C281" s="299" t="s">
        <v>278</v>
      </c>
      <c r="D281" s="337" t="str">
        <f t="shared" si="4"/>
        <v>-</v>
      </c>
      <c r="E281" s="1054"/>
      <c r="F281" s="1054"/>
      <c r="G281" s="1054"/>
      <c r="H281" s="1054"/>
      <c r="I281" s="1054"/>
      <c r="J281" s="1054"/>
      <c r="K281" s="1054"/>
      <c r="L281" s="1054"/>
      <c r="M281" s="1054"/>
      <c r="N281" s="1054"/>
      <c r="O281" s="1054"/>
      <c r="P281" s="1054"/>
      <c r="Q281" s="1054"/>
      <c r="R281" s="1054"/>
      <c r="S281" s="1054"/>
      <c r="T281" s="1054"/>
      <c r="U281" s="1054"/>
    </row>
    <row r="282" spans="1:21" ht="13.5" thickBot="1" x14ac:dyDescent="0.25">
      <c r="A282" s="594"/>
      <c r="B282" s="2013"/>
      <c r="C282" s="245" t="s">
        <v>279</v>
      </c>
      <c r="D282" s="337" t="str">
        <f t="shared" si="4"/>
        <v>-</v>
      </c>
      <c r="E282" s="1054"/>
      <c r="F282" s="1054"/>
      <c r="G282" s="1054"/>
      <c r="H282" s="1054"/>
      <c r="I282" s="1054"/>
      <c r="J282" s="1054"/>
      <c r="K282" s="1054"/>
      <c r="L282" s="1054"/>
      <c r="M282" s="1054"/>
      <c r="N282" s="1054"/>
      <c r="O282" s="1054"/>
      <c r="P282" s="1054"/>
      <c r="Q282" s="1054"/>
      <c r="R282" s="1054"/>
      <c r="S282" s="1054"/>
      <c r="T282" s="1054"/>
      <c r="U282" s="1054"/>
    </row>
    <row r="283" spans="1:21" ht="13.5" thickBot="1" x14ac:dyDescent="0.25">
      <c r="A283" s="594"/>
      <c r="B283" s="2013"/>
      <c r="C283" s="286" t="s">
        <v>280</v>
      </c>
      <c r="D283" s="337" t="str">
        <f t="shared" si="4"/>
        <v>-</v>
      </c>
      <c r="E283" s="1054"/>
      <c r="F283" s="1054"/>
      <c r="G283" s="1054"/>
      <c r="H283" s="1054"/>
      <c r="I283" s="1054"/>
      <c r="J283" s="1054"/>
      <c r="K283" s="1054"/>
      <c r="L283" s="1054"/>
      <c r="M283" s="1054"/>
      <c r="N283" s="1054"/>
      <c r="O283" s="1054"/>
      <c r="P283" s="1054"/>
      <c r="Q283" s="1054"/>
      <c r="R283" s="1054"/>
      <c r="S283" s="1054"/>
      <c r="T283" s="1054"/>
      <c r="U283" s="1054"/>
    </row>
    <row r="284" spans="1:21" ht="13.5" thickBot="1" x14ac:dyDescent="0.25">
      <c r="A284" s="594"/>
      <c r="B284" s="2013"/>
      <c r="C284" s="300" t="s">
        <v>84</v>
      </c>
      <c r="D284" s="337" t="str">
        <f t="shared" si="4"/>
        <v>-</v>
      </c>
      <c r="E284" s="1054"/>
      <c r="F284" s="1054"/>
      <c r="G284" s="1054"/>
      <c r="H284" s="1054"/>
      <c r="I284" s="1054"/>
      <c r="J284" s="1054"/>
      <c r="K284" s="1054"/>
      <c r="L284" s="1054"/>
      <c r="M284" s="1054"/>
      <c r="N284" s="1054"/>
      <c r="O284" s="1054"/>
      <c r="P284" s="1054"/>
      <c r="Q284" s="1054"/>
      <c r="R284" s="1054"/>
      <c r="S284" s="1054"/>
      <c r="T284" s="1054"/>
      <c r="U284" s="1054"/>
    </row>
    <row r="285" spans="1:21" ht="13.5" thickBot="1" x14ac:dyDescent="0.25">
      <c r="A285" s="594"/>
      <c r="B285" s="2013"/>
      <c r="C285" s="227" t="s">
        <v>85</v>
      </c>
      <c r="D285" s="337" t="str">
        <f t="shared" si="4"/>
        <v>-</v>
      </c>
      <c r="E285" s="1054"/>
      <c r="F285" s="1054"/>
      <c r="G285" s="1054"/>
      <c r="H285" s="1054"/>
      <c r="I285" s="1054"/>
      <c r="J285" s="1054"/>
      <c r="K285" s="1054"/>
      <c r="L285" s="1054"/>
      <c r="M285" s="1054"/>
      <c r="N285" s="1054"/>
      <c r="O285" s="1054"/>
      <c r="P285" s="1054"/>
      <c r="Q285" s="1054"/>
      <c r="R285" s="1054"/>
      <c r="S285" s="1054"/>
      <c r="T285" s="1054"/>
      <c r="U285" s="1054"/>
    </row>
    <row r="286" spans="1:21" ht="13.5" thickBot="1" x14ac:dyDescent="0.25">
      <c r="A286" s="594"/>
      <c r="B286" s="2013"/>
      <c r="C286" s="304" t="s">
        <v>86</v>
      </c>
      <c r="D286" s="337" t="str">
        <f t="shared" si="4"/>
        <v>-</v>
      </c>
      <c r="E286" s="1054"/>
      <c r="F286" s="1054"/>
      <c r="G286" s="1054"/>
      <c r="H286" s="1054"/>
      <c r="I286" s="1054"/>
      <c r="J286" s="1054"/>
      <c r="K286" s="1054"/>
      <c r="L286" s="1054"/>
      <c r="M286" s="1054"/>
      <c r="N286" s="1054"/>
      <c r="O286" s="1054"/>
      <c r="P286" s="1054"/>
      <c r="Q286" s="1054"/>
      <c r="R286" s="1054"/>
      <c r="S286" s="1054"/>
      <c r="T286" s="1054"/>
      <c r="U286" s="1054"/>
    </row>
    <row r="287" spans="1:21" ht="13.5" thickBot="1" x14ac:dyDescent="0.25">
      <c r="A287" s="594"/>
      <c r="B287" s="2013"/>
      <c r="C287" s="240" t="s">
        <v>338</v>
      </c>
      <c r="D287" s="337">
        <f t="shared" si="4"/>
        <v>370</v>
      </c>
      <c r="E287" s="1054"/>
      <c r="F287" s="1054"/>
      <c r="G287" s="1054"/>
      <c r="H287" s="1054"/>
      <c r="I287" s="1054"/>
      <c r="J287" s="1054"/>
      <c r="K287" s="1054"/>
      <c r="L287" s="1054"/>
      <c r="M287" s="1054"/>
      <c r="N287" s="1054"/>
      <c r="O287" s="1054"/>
      <c r="P287" s="1054"/>
      <c r="Q287" s="1054"/>
      <c r="R287" s="1054"/>
      <c r="S287" s="1054"/>
      <c r="T287" s="1054"/>
      <c r="U287" s="1054"/>
    </row>
    <row r="288" spans="1:21" ht="13.5" thickBot="1" x14ac:dyDescent="0.25">
      <c r="A288" s="594"/>
      <c r="B288" s="2013"/>
      <c r="C288" s="245" t="s">
        <v>281</v>
      </c>
      <c r="D288" s="337" t="str">
        <f t="shared" si="4"/>
        <v>-</v>
      </c>
      <c r="E288" s="1054"/>
      <c r="F288" s="1054"/>
      <c r="G288" s="1054"/>
      <c r="H288" s="1054"/>
      <c r="I288" s="1054"/>
      <c r="J288" s="1054"/>
      <c r="K288" s="1054"/>
      <c r="L288" s="1054"/>
      <c r="M288" s="1054"/>
      <c r="N288" s="1054"/>
      <c r="O288" s="1054"/>
      <c r="P288" s="1054"/>
      <c r="Q288" s="1054"/>
      <c r="R288" s="1054"/>
      <c r="S288" s="1054"/>
      <c r="T288" s="1054"/>
      <c r="U288" s="1054"/>
    </row>
    <row r="289" spans="1:21" ht="13.5" thickBot="1" x14ac:dyDescent="0.25">
      <c r="A289" s="594"/>
      <c r="B289" s="2013"/>
      <c r="C289" s="305" t="s">
        <v>81</v>
      </c>
      <c r="D289" s="337" t="str">
        <f t="shared" si="4"/>
        <v>-</v>
      </c>
      <c r="E289" s="1054"/>
      <c r="F289" s="1054"/>
      <c r="G289" s="1054"/>
      <c r="H289" s="1054"/>
      <c r="I289" s="1054"/>
      <c r="J289" s="1054"/>
      <c r="K289" s="1054"/>
      <c r="L289" s="1054"/>
      <c r="M289" s="1054"/>
      <c r="N289" s="1054"/>
      <c r="O289" s="1054"/>
      <c r="P289" s="1054"/>
      <c r="Q289" s="1054"/>
      <c r="R289" s="1054"/>
      <c r="S289" s="1054"/>
      <c r="T289" s="1054"/>
      <c r="U289" s="1054"/>
    </row>
    <row r="290" spans="1:21" ht="13.5" thickBot="1" x14ac:dyDescent="0.25">
      <c r="A290" s="594"/>
      <c r="B290" s="2013"/>
      <c r="C290" s="420" t="s">
        <v>151</v>
      </c>
      <c r="D290" s="337" t="str">
        <f t="shared" si="4"/>
        <v>-</v>
      </c>
      <c r="E290" s="1054"/>
      <c r="F290" s="1054"/>
      <c r="G290" s="1054"/>
      <c r="H290" s="1054"/>
      <c r="I290" s="1054"/>
      <c r="J290" s="1054"/>
      <c r="K290" s="1054"/>
      <c r="L290" s="1054"/>
      <c r="M290" s="1054"/>
      <c r="N290" s="1054"/>
      <c r="O290" s="1054"/>
      <c r="P290" s="1054"/>
      <c r="Q290" s="1054"/>
      <c r="R290" s="1054"/>
      <c r="S290" s="1054"/>
      <c r="T290" s="1054"/>
      <c r="U290" s="1054"/>
    </row>
    <row r="291" spans="1:21" ht="13.5" thickBot="1" x14ac:dyDescent="0.25">
      <c r="A291" s="594"/>
      <c r="B291" s="2013"/>
      <c r="C291" s="306" t="s">
        <v>266</v>
      </c>
      <c r="D291" s="337" t="str">
        <f t="shared" si="4"/>
        <v>-</v>
      </c>
      <c r="E291" s="1054"/>
      <c r="F291" s="1054"/>
      <c r="G291" s="1054"/>
      <c r="H291" s="1054"/>
      <c r="I291" s="1054"/>
      <c r="J291" s="1054"/>
      <c r="K291" s="1054"/>
      <c r="L291" s="1054"/>
      <c r="M291" s="1054"/>
      <c r="N291" s="1054"/>
      <c r="O291" s="1054"/>
      <c r="P291" s="1054"/>
      <c r="Q291" s="1054"/>
      <c r="R291" s="1054"/>
      <c r="S291" s="1054"/>
      <c r="T291" s="1054"/>
      <c r="U291" s="1054"/>
    </row>
    <row r="292" spans="1:21" ht="13.5" thickBot="1" x14ac:dyDescent="0.25">
      <c r="A292" s="594"/>
      <c r="B292" s="2013"/>
      <c r="C292" s="553" t="s">
        <v>267</v>
      </c>
      <c r="D292" s="337" t="str">
        <f t="shared" si="4"/>
        <v>-</v>
      </c>
      <c r="E292" s="1054"/>
      <c r="F292" s="1054"/>
      <c r="G292" s="1054"/>
      <c r="H292" s="1054"/>
      <c r="I292" s="1054"/>
      <c r="J292" s="1054"/>
      <c r="K292" s="1054"/>
      <c r="L292" s="1054"/>
      <c r="M292" s="1054"/>
      <c r="N292" s="1054"/>
      <c r="O292" s="1054"/>
      <c r="P292" s="1054"/>
      <c r="Q292" s="1054"/>
      <c r="R292" s="1054"/>
      <c r="S292" s="1054"/>
      <c r="T292" s="1054"/>
      <c r="U292" s="1054"/>
    </row>
    <row r="293" spans="1:21" ht="13.5" thickBot="1" x14ac:dyDescent="0.25">
      <c r="A293" s="594"/>
      <c r="B293" s="2013"/>
      <c r="C293" s="553" t="s">
        <v>579</v>
      </c>
      <c r="D293" s="337" t="str">
        <f t="shared" si="4"/>
        <v>-</v>
      </c>
      <c r="E293" s="1054"/>
      <c r="F293" s="1054"/>
      <c r="G293" s="1054"/>
      <c r="H293" s="1054"/>
      <c r="I293" s="1054"/>
      <c r="J293" s="1054"/>
      <c r="K293" s="1054"/>
      <c r="L293" s="1054"/>
      <c r="M293" s="1054"/>
      <c r="N293" s="1054"/>
      <c r="O293" s="1054"/>
      <c r="P293" s="1054"/>
      <c r="Q293" s="1054"/>
      <c r="R293" s="1054"/>
      <c r="S293" s="1054"/>
      <c r="T293" s="1054"/>
      <c r="U293" s="1054"/>
    </row>
    <row r="294" spans="1:21" ht="13.5" thickBot="1" x14ac:dyDescent="0.25">
      <c r="A294" s="594"/>
      <c r="B294" s="2013"/>
      <c r="C294" s="554" t="s">
        <v>342</v>
      </c>
      <c r="D294" s="337" t="str">
        <f t="shared" si="4"/>
        <v>-</v>
      </c>
      <c r="E294" s="1054"/>
      <c r="F294" s="1054"/>
      <c r="G294" s="1054"/>
      <c r="H294" s="1054"/>
      <c r="I294" s="1054"/>
      <c r="J294" s="1054"/>
      <c r="K294" s="1054"/>
      <c r="L294" s="1054"/>
      <c r="M294" s="1054"/>
      <c r="N294" s="1054"/>
      <c r="O294" s="1054"/>
      <c r="P294" s="1054"/>
      <c r="Q294" s="1054"/>
      <c r="R294" s="1054"/>
      <c r="S294" s="1054"/>
      <c r="T294" s="1054"/>
      <c r="U294" s="1054"/>
    </row>
    <row r="295" spans="1:21" ht="13.5" thickBot="1" x14ac:dyDescent="0.25">
      <c r="A295" s="594"/>
      <c r="B295" s="2013"/>
      <c r="C295" s="555" t="s">
        <v>343</v>
      </c>
      <c r="D295" s="337" t="str">
        <f t="shared" si="4"/>
        <v>-</v>
      </c>
      <c r="E295" s="1054"/>
      <c r="F295" s="1054"/>
      <c r="G295" s="1054"/>
      <c r="H295" s="1054"/>
      <c r="I295" s="1054"/>
      <c r="J295" s="1054"/>
      <c r="K295" s="1054"/>
      <c r="L295" s="1054"/>
      <c r="M295" s="1054"/>
      <c r="N295" s="1054"/>
      <c r="O295" s="1054"/>
      <c r="P295" s="1054"/>
      <c r="Q295" s="1054"/>
      <c r="R295" s="1054"/>
      <c r="S295" s="1054"/>
      <c r="T295" s="1054"/>
      <c r="U295" s="1054"/>
    </row>
    <row r="296" spans="1:21" ht="13.5" thickBot="1" x14ac:dyDescent="0.25">
      <c r="A296" s="594"/>
      <c r="B296" s="2013"/>
      <c r="C296" s="307" t="s">
        <v>258</v>
      </c>
      <c r="D296" s="337">
        <f t="shared" si="4"/>
        <v>95</v>
      </c>
      <c r="E296" s="1054"/>
      <c r="F296" s="1054"/>
      <c r="G296" s="1054"/>
      <c r="H296" s="1054"/>
      <c r="I296" s="1054"/>
      <c r="J296" s="1054"/>
      <c r="K296" s="1054"/>
      <c r="L296" s="1054"/>
      <c r="M296" s="1054"/>
      <c r="N296" s="1054"/>
      <c r="O296" s="1054"/>
      <c r="P296" s="1054"/>
      <c r="Q296" s="1054"/>
      <c r="R296" s="1054"/>
      <c r="S296" s="1054"/>
      <c r="T296" s="1054"/>
      <c r="U296" s="1054"/>
    </row>
    <row r="297" spans="1:21" ht="13.5" thickBot="1" x14ac:dyDescent="0.25">
      <c r="A297" s="594"/>
      <c r="B297" s="2013" t="s">
        <v>361</v>
      </c>
      <c r="C297" s="223" t="s">
        <v>313</v>
      </c>
      <c r="D297" s="1069" t="str">
        <f>I5</f>
        <v>-</v>
      </c>
      <c r="E297" s="1054"/>
      <c r="F297" s="1054"/>
      <c r="G297" s="1054"/>
      <c r="H297" s="1054"/>
      <c r="I297" s="1054"/>
      <c r="J297" s="1054"/>
      <c r="K297" s="1054"/>
      <c r="L297" s="1054"/>
      <c r="M297" s="1054"/>
      <c r="N297" s="1054"/>
      <c r="O297" s="1054"/>
      <c r="P297" s="1054"/>
      <c r="Q297" s="1054"/>
      <c r="R297" s="1054"/>
      <c r="S297" s="1054"/>
      <c r="T297" s="1054"/>
      <c r="U297" s="1054"/>
    </row>
    <row r="298" spans="1:21" ht="13.5" thickBot="1" x14ac:dyDescent="0.25">
      <c r="A298" s="594"/>
      <c r="B298" s="2013"/>
      <c r="C298" s="227" t="s">
        <v>339</v>
      </c>
      <c r="D298" s="1069" t="str">
        <f t="shared" ref="D298:D344" si="5">I6</f>
        <v>-</v>
      </c>
      <c r="E298" s="1054"/>
      <c r="F298" s="1054"/>
      <c r="G298" s="1054"/>
      <c r="H298" s="1054"/>
      <c r="I298" s="1054"/>
      <c r="J298" s="1054"/>
      <c r="K298" s="1054"/>
      <c r="L298" s="1054"/>
      <c r="M298" s="1054"/>
      <c r="N298" s="1054"/>
      <c r="O298" s="1054"/>
      <c r="P298" s="1054"/>
      <c r="Q298" s="1054"/>
      <c r="R298" s="1054"/>
      <c r="S298" s="1054"/>
      <c r="T298" s="1054"/>
      <c r="U298" s="1054"/>
    </row>
    <row r="299" spans="1:21" ht="13.5" thickBot="1" x14ac:dyDescent="0.25">
      <c r="A299" s="594"/>
      <c r="B299" s="2013"/>
      <c r="C299" s="229" t="s">
        <v>268</v>
      </c>
      <c r="D299" s="1069" t="str">
        <f t="shared" si="5"/>
        <v>-</v>
      </c>
      <c r="E299" s="1054"/>
      <c r="F299" s="1054"/>
      <c r="G299" s="1054"/>
      <c r="H299" s="1054"/>
      <c r="I299" s="1054"/>
      <c r="J299" s="1054"/>
      <c r="K299" s="1054"/>
      <c r="L299" s="1054"/>
      <c r="M299" s="1054"/>
      <c r="N299" s="1054"/>
      <c r="O299" s="1054"/>
      <c r="P299" s="1054"/>
      <c r="Q299" s="1054"/>
      <c r="R299" s="1054"/>
      <c r="S299" s="1054"/>
      <c r="T299" s="1054"/>
      <c r="U299" s="1054"/>
    </row>
    <row r="300" spans="1:21" ht="13.5" thickBot="1" x14ac:dyDescent="0.25">
      <c r="A300" s="594"/>
      <c r="B300" s="2013"/>
      <c r="C300" s="227" t="s">
        <v>269</v>
      </c>
      <c r="D300" s="1069" t="str">
        <f t="shared" si="5"/>
        <v>-</v>
      </c>
      <c r="E300" s="1054"/>
      <c r="F300" s="1054"/>
      <c r="G300" s="1054"/>
      <c r="H300" s="1054"/>
      <c r="I300" s="1054"/>
      <c r="J300" s="1054"/>
      <c r="K300" s="1054"/>
      <c r="L300" s="1054"/>
      <c r="M300" s="1054"/>
      <c r="N300" s="1054"/>
      <c r="O300" s="1054"/>
      <c r="P300" s="1054"/>
      <c r="Q300" s="1054"/>
      <c r="R300" s="1054"/>
      <c r="S300" s="1054"/>
      <c r="T300" s="1054"/>
      <c r="U300" s="1054"/>
    </row>
    <row r="301" spans="1:21" ht="13.5" thickBot="1" x14ac:dyDescent="0.25">
      <c r="A301" s="594"/>
      <c r="B301" s="2013"/>
      <c r="C301" s="229" t="s">
        <v>270</v>
      </c>
      <c r="D301" s="1069" t="str">
        <f t="shared" si="5"/>
        <v>-</v>
      </c>
      <c r="E301" s="1054"/>
      <c r="F301" s="1054"/>
      <c r="G301" s="1054"/>
      <c r="H301" s="1054"/>
      <c r="I301" s="1054"/>
      <c r="J301" s="1054"/>
      <c r="K301" s="1054"/>
      <c r="L301" s="1054"/>
      <c r="M301" s="1054"/>
      <c r="N301" s="1054"/>
      <c r="O301" s="1054"/>
      <c r="P301" s="1054"/>
      <c r="Q301" s="1054"/>
      <c r="R301" s="1054"/>
      <c r="S301" s="1054"/>
      <c r="T301" s="1054"/>
      <c r="U301" s="1054"/>
    </row>
    <row r="302" spans="1:21" ht="13.5" thickBot="1" x14ac:dyDescent="0.25">
      <c r="A302" s="594"/>
      <c r="B302" s="2013"/>
      <c r="C302" s="232" t="s">
        <v>271</v>
      </c>
      <c r="D302" s="1069" t="str">
        <f t="shared" si="5"/>
        <v>-</v>
      </c>
      <c r="E302" s="1054"/>
      <c r="F302" s="1054"/>
      <c r="G302" s="1054"/>
      <c r="H302" s="1054"/>
      <c r="I302" s="1054"/>
      <c r="J302" s="1054"/>
      <c r="K302" s="1054"/>
      <c r="L302" s="1054"/>
      <c r="M302" s="1054"/>
      <c r="N302" s="1054"/>
      <c r="O302" s="1054"/>
      <c r="P302" s="1054"/>
      <c r="Q302" s="1054"/>
      <c r="R302" s="1054"/>
      <c r="S302" s="1054"/>
      <c r="T302" s="1054"/>
      <c r="U302" s="1054"/>
    </row>
    <row r="303" spans="1:21" ht="13.5" thickBot="1" x14ac:dyDescent="0.25">
      <c r="A303" s="594"/>
      <c r="B303" s="2013"/>
      <c r="C303" s="238" t="s">
        <v>337</v>
      </c>
      <c r="D303" s="1069" t="str">
        <f t="shared" si="5"/>
        <v>&lt;0.0005</v>
      </c>
      <c r="E303" s="1054"/>
      <c r="F303" s="1054"/>
      <c r="G303" s="1054"/>
      <c r="H303" s="1054"/>
      <c r="I303" s="1054"/>
      <c r="J303" s="1054"/>
      <c r="K303" s="1054"/>
      <c r="L303" s="1054"/>
      <c r="M303" s="1054"/>
      <c r="N303" s="1054"/>
      <c r="O303" s="1054"/>
      <c r="P303" s="1054"/>
      <c r="Q303" s="1054"/>
      <c r="R303" s="1054"/>
      <c r="S303" s="1054"/>
      <c r="T303" s="1054"/>
      <c r="U303" s="1054"/>
    </row>
    <row r="304" spans="1:21" ht="13.5" thickBot="1" x14ac:dyDescent="0.25">
      <c r="A304" s="594"/>
      <c r="B304" s="2013"/>
      <c r="C304" s="227" t="s">
        <v>272</v>
      </c>
      <c r="D304" s="1069" t="str">
        <f t="shared" si="5"/>
        <v>-</v>
      </c>
      <c r="E304" s="1054"/>
      <c r="F304" s="1054"/>
      <c r="G304" s="1054"/>
      <c r="H304" s="1054"/>
      <c r="I304" s="1054"/>
      <c r="J304" s="1054"/>
      <c r="K304" s="1054"/>
      <c r="L304" s="1054"/>
      <c r="M304" s="1054"/>
      <c r="N304" s="1054"/>
      <c r="O304" s="1054"/>
      <c r="P304" s="1054"/>
      <c r="Q304" s="1054"/>
      <c r="R304" s="1054"/>
      <c r="S304" s="1054"/>
      <c r="T304" s="1054"/>
      <c r="U304" s="1054"/>
    </row>
    <row r="305" spans="1:21" ht="13.5" customHeight="1" thickBot="1" x14ac:dyDescent="0.25">
      <c r="A305" s="594"/>
      <c r="B305" s="2013"/>
      <c r="C305" s="239" t="s">
        <v>273</v>
      </c>
      <c r="D305" s="1069" t="str">
        <f t="shared" si="5"/>
        <v>-</v>
      </c>
      <c r="E305" s="1054"/>
      <c r="F305" s="1054"/>
      <c r="G305" s="1054"/>
      <c r="H305" s="1054"/>
      <c r="I305" s="1054"/>
      <c r="J305" s="1054"/>
      <c r="K305" s="1054"/>
      <c r="L305" s="1054"/>
      <c r="M305" s="1054"/>
      <c r="N305" s="1054"/>
      <c r="O305" s="1054"/>
      <c r="P305" s="1054"/>
      <c r="Q305" s="1054"/>
      <c r="R305" s="1054"/>
      <c r="S305" s="1054"/>
      <c r="T305" s="1054"/>
      <c r="U305" s="1054"/>
    </row>
    <row r="306" spans="1:21" ht="13.5" thickBot="1" x14ac:dyDescent="0.25">
      <c r="A306" s="594"/>
      <c r="B306" s="2013"/>
      <c r="C306" s="240" t="s">
        <v>72</v>
      </c>
      <c r="D306" s="1069" t="str">
        <f t="shared" si="5"/>
        <v>&lt;0.0005</v>
      </c>
      <c r="E306" s="1054"/>
      <c r="F306" s="1054"/>
      <c r="G306" s="1054"/>
      <c r="H306" s="1054"/>
      <c r="I306" s="1054"/>
      <c r="J306" s="1054"/>
      <c r="K306" s="1054"/>
      <c r="L306" s="1054"/>
      <c r="M306" s="1054"/>
      <c r="N306" s="1054"/>
      <c r="O306" s="1054"/>
      <c r="P306" s="1054"/>
      <c r="Q306" s="1054"/>
      <c r="R306" s="1054"/>
      <c r="S306" s="1054"/>
      <c r="T306" s="1054"/>
      <c r="U306" s="1054"/>
    </row>
    <row r="307" spans="1:21" ht="13.5" thickBot="1" x14ac:dyDescent="0.25">
      <c r="A307" s="594"/>
      <c r="B307" s="2013"/>
      <c r="C307" s="245" t="s">
        <v>73</v>
      </c>
      <c r="D307" s="1069" t="str">
        <f t="shared" si="5"/>
        <v>&lt;0.0005</v>
      </c>
      <c r="E307" s="1054"/>
      <c r="F307" s="1054"/>
      <c r="G307" s="1054"/>
      <c r="H307" s="1054"/>
      <c r="I307" s="1054"/>
      <c r="J307" s="1054"/>
      <c r="K307" s="1054"/>
      <c r="L307" s="1054"/>
      <c r="M307" s="1054"/>
      <c r="N307" s="1054"/>
      <c r="O307" s="1054"/>
      <c r="P307" s="1054"/>
      <c r="Q307" s="1054"/>
      <c r="R307" s="1054"/>
      <c r="S307" s="1054"/>
      <c r="T307" s="1054"/>
      <c r="U307" s="1054"/>
    </row>
    <row r="308" spans="1:21" ht="13.5" thickBot="1" x14ac:dyDescent="0.25">
      <c r="A308" s="594"/>
      <c r="B308" s="2013"/>
      <c r="C308" s="250" t="s">
        <v>66</v>
      </c>
      <c r="D308" s="1069">
        <f t="shared" si="5"/>
        <v>1.0939000000000001E-3</v>
      </c>
      <c r="E308" s="1054"/>
      <c r="F308" s="1054"/>
      <c r="G308" s="1054"/>
      <c r="H308" s="1054"/>
      <c r="I308" s="1054"/>
      <c r="J308" s="1054"/>
      <c r="K308" s="1054"/>
      <c r="L308" s="1054"/>
      <c r="M308" s="1054"/>
      <c r="N308" s="1054"/>
      <c r="O308" s="1054"/>
      <c r="P308" s="1054"/>
      <c r="Q308" s="1054"/>
      <c r="R308" s="1054"/>
      <c r="S308" s="1054"/>
      <c r="T308" s="1054"/>
      <c r="U308" s="1054"/>
    </row>
    <row r="309" spans="1:21" ht="13.5" thickBot="1" x14ac:dyDescent="0.25">
      <c r="A309" s="594"/>
      <c r="B309" s="2013"/>
      <c r="C309" s="229" t="s">
        <v>331</v>
      </c>
      <c r="D309" s="1069" t="str">
        <f t="shared" si="5"/>
        <v>&lt;0.0005</v>
      </c>
      <c r="E309" s="1054"/>
      <c r="F309" s="1054"/>
      <c r="G309" s="1054"/>
      <c r="H309" s="1054"/>
      <c r="I309" s="1054"/>
      <c r="J309" s="1054"/>
      <c r="K309" s="1054"/>
      <c r="L309" s="1054"/>
      <c r="M309" s="1054"/>
      <c r="N309" s="1054"/>
      <c r="O309" s="1054"/>
      <c r="P309" s="1054"/>
      <c r="Q309" s="1054"/>
      <c r="R309" s="1054"/>
      <c r="S309" s="1054"/>
      <c r="T309" s="1054"/>
      <c r="U309" s="1054"/>
    </row>
    <row r="310" spans="1:21" ht="13.5" thickBot="1" x14ac:dyDescent="0.25">
      <c r="A310" s="594"/>
      <c r="B310" s="2013"/>
      <c r="C310" s="227" t="s">
        <v>67</v>
      </c>
      <c r="D310" s="1069" t="str">
        <f t="shared" si="5"/>
        <v>&lt;0.0005</v>
      </c>
      <c r="E310" s="1054"/>
      <c r="F310" s="1054"/>
      <c r="G310" s="1054"/>
      <c r="H310" s="1054"/>
      <c r="I310" s="1054"/>
      <c r="J310" s="1054"/>
      <c r="K310" s="1054"/>
      <c r="L310" s="1054"/>
      <c r="M310" s="1054"/>
      <c r="N310" s="1054"/>
      <c r="O310" s="1054"/>
      <c r="P310" s="1054"/>
      <c r="Q310" s="1054"/>
      <c r="R310" s="1054"/>
      <c r="S310" s="1054"/>
      <c r="T310" s="1054"/>
      <c r="U310" s="1054"/>
    </row>
    <row r="311" spans="1:21" ht="13.5" thickBot="1" x14ac:dyDescent="0.25">
      <c r="A311" s="594"/>
      <c r="B311" s="2013"/>
      <c r="C311" s="229" t="s">
        <v>68</v>
      </c>
      <c r="D311" s="1069" t="str">
        <f t="shared" si="5"/>
        <v>&lt;0.0005</v>
      </c>
      <c r="E311" s="1054"/>
      <c r="F311" s="1054"/>
      <c r="G311" s="1054"/>
      <c r="H311" s="1054"/>
      <c r="I311" s="1054"/>
      <c r="J311" s="1054"/>
      <c r="K311" s="1054"/>
      <c r="L311" s="1054"/>
      <c r="M311" s="1054"/>
      <c r="N311" s="1054"/>
      <c r="O311" s="1054"/>
      <c r="P311" s="1054"/>
      <c r="Q311" s="1054"/>
      <c r="R311" s="1054"/>
      <c r="S311" s="1054"/>
      <c r="T311" s="1054"/>
      <c r="U311" s="1054"/>
    </row>
    <row r="312" spans="1:21" ht="13.5" thickBot="1" x14ac:dyDescent="0.25">
      <c r="A312" s="594"/>
      <c r="B312" s="2013"/>
      <c r="C312" s="227" t="s">
        <v>69</v>
      </c>
      <c r="D312" s="1069" t="str">
        <f t="shared" si="5"/>
        <v>&lt;0.0005</v>
      </c>
      <c r="E312" s="1054"/>
      <c r="F312" s="1054"/>
      <c r="G312" s="1054"/>
      <c r="H312" s="1054"/>
      <c r="I312" s="1054"/>
      <c r="J312" s="1054"/>
      <c r="K312" s="1054"/>
      <c r="L312" s="1054"/>
      <c r="M312" s="1054"/>
      <c r="N312" s="1054"/>
      <c r="O312" s="1054"/>
      <c r="P312" s="1054"/>
      <c r="Q312" s="1054"/>
      <c r="R312" s="1054"/>
      <c r="S312" s="1054"/>
      <c r="T312" s="1054"/>
      <c r="U312" s="1054"/>
    </row>
    <row r="313" spans="1:21" ht="13.5" thickBot="1" x14ac:dyDescent="0.25">
      <c r="A313" s="594"/>
      <c r="B313" s="2013"/>
      <c r="C313" s="229" t="s">
        <v>70</v>
      </c>
      <c r="D313" s="1069" t="str">
        <f t="shared" si="5"/>
        <v>&lt;0.0005</v>
      </c>
      <c r="E313" s="1054"/>
      <c r="F313" s="1054"/>
      <c r="G313" s="1054"/>
      <c r="H313" s="1054"/>
      <c r="I313" s="1054"/>
      <c r="J313" s="1054"/>
      <c r="K313" s="1054"/>
      <c r="L313" s="1054"/>
      <c r="M313" s="1054"/>
      <c r="N313" s="1054"/>
      <c r="O313" s="1054"/>
      <c r="P313" s="1054"/>
      <c r="Q313" s="1054"/>
      <c r="R313" s="1054"/>
      <c r="S313" s="1054"/>
      <c r="T313" s="1054"/>
      <c r="U313" s="1054"/>
    </row>
    <row r="314" spans="1:21" ht="13.5" thickBot="1" x14ac:dyDescent="0.25">
      <c r="A314" s="594"/>
      <c r="B314" s="2013"/>
      <c r="C314" s="227" t="s">
        <v>71</v>
      </c>
      <c r="D314" s="1069" t="str">
        <f t="shared" si="5"/>
        <v>&lt;0.0005</v>
      </c>
      <c r="E314" s="1054"/>
      <c r="F314" s="1054"/>
      <c r="G314" s="1054"/>
      <c r="H314" s="1054"/>
      <c r="I314" s="1054"/>
      <c r="J314" s="1054"/>
      <c r="K314" s="1054"/>
      <c r="L314" s="1054"/>
      <c r="M314" s="1054"/>
      <c r="N314" s="1054"/>
      <c r="O314" s="1054"/>
      <c r="P314" s="1054"/>
      <c r="Q314" s="1054"/>
      <c r="R314" s="1054"/>
      <c r="S314" s="1054"/>
      <c r="T314" s="1054"/>
      <c r="U314" s="1054"/>
    </row>
    <row r="315" spans="1:21" ht="13.5" thickBot="1" x14ac:dyDescent="0.25">
      <c r="A315" s="594"/>
      <c r="B315" s="2013"/>
      <c r="C315" s="239" t="s">
        <v>74</v>
      </c>
      <c r="D315" s="1069" t="str">
        <f t="shared" si="5"/>
        <v>&lt;0.0005</v>
      </c>
      <c r="E315" s="1054"/>
      <c r="F315" s="1054"/>
      <c r="G315" s="1054"/>
      <c r="H315" s="1054"/>
      <c r="I315" s="1054"/>
      <c r="J315" s="1054"/>
      <c r="K315" s="1054"/>
      <c r="L315" s="1054"/>
      <c r="M315" s="1054"/>
      <c r="N315" s="1054"/>
      <c r="O315" s="1054"/>
      <c r="P315" s="1054"/>
      <c r="Q315" s="1054"/>
      <c r="R315" s="1054"/>
      <c r="S315" s="1054"/>
      <c r="T315" s="1054"/>
      <c r="U315" s="1054"/>
    </row>
    <row r="316" spans="1:21" ht="13.5" thickBot="1" x14ac:dyDescent="0.25">
      <c r="A316" s="594"/>
      <c r="B316" s="2013"/>
      <c r="C316" s="262" t="s">
        <v>76</v>
      </c>
      <c r="D316" s="1069" t="str">
        <f t="shared" si="5"/>
        <v>-</v>
      </c>
      <c r="E316" s="1054"/>
      <c r="F316" s="1054"/>
      <c r="G316" s="1054"/>
      <c r="H316" s="1054"/>
      <c r="I316" s="1054"/>
      <c r="J316" s="1054"/>
      <c r="K316" s="1054"/>
      <c r="L316" s="1054"/>
      <c r="M316" s="1054"/>
      <c r="N316" s="1054"/>
      <c r="O316" s="1054"/>
      <c r="P316" s="1054"/>
      <c r="Q316" s="1054"/>
      <c r="R316" s="1054"/>
      <c r="S316" s="1054"/>
      <c r="T316" s="1054"/>
      <c r="U316" s="1054"/>
    </row>
    <row r="317" spans="1:21" ht="13.5" thickBot="1" x14ac:dyDescent="0.25">
      <c r="A317" s="594"/>
      <c r="B317" s="2013"/>
      <c r="C317" s="227" t="s">
        <v>77</v>
      </c>
      <c r="D317" s="1069" t="str">
        <f t="shared" si="5"/>
        <v>-</v>
      </c>
      <c r="E317" s="1054"/>
      <c r="F317" s="1054"/>
      <c r="G317" s="1054"/>
      <c r="H317" s="1054"/>
      <c r="I317" s="1054"/>
      <c r="J317" s="1054"/>
      <c r="K317" s="1054"/>
      <c r="L317" s="1054"/>
      <c r="M317" s="1054"/>
      <c r="N317" s="1054"/>
      <c r="O317" s="1054"/>
      <c r="P317" s="1054"/>
      <c r="Q317" s="1054"/>
      <c r="R317" s="1054"/>
      <c r="S317" s="1054"/>
      <c r="T317" s="1054"/>
      <c r="U317" s="1054"/>
    </row>
    <row r="318" spans="1:21" ht="13.5" thickBot="1" x14ac:dyDescent="0.25">
      <c r="A318" s="594"/>
      <c r="B318" s="2013"/>
      <c r="C318" s="267" t="s">
        <v>78</v>
      </c>
      <c r="D318" s="1069" t="str">
        <f t="shared" si="5"/>
        <v>-</v>
      </c>
      <c r="E318" s="1054"/>
      <c r="F318" s="1054"/>
      <c r="G318" s="1054"/>
      <c r="H318" s="1054"/>
      <c r="I318" s="1054"/>
      <c r="J318" s="1054"/>
      <c r="K318" s="1054"/>
      <c r="L318" s="1054"/>
      <c r="M318" s="1054"/>
      <c r="N318" s="1054"/>
      <c r="O318" s="1054"/>
      <c r="P318" s="1054"/>
      <c r="Q318" s="1054"/>
      <c r="R318" s="1054"/>
      <c r="S318" s="1054"/>
      <c r="T318" s="1054"/>
      <c r="U318" s="1054"/>
    </row>
    <row r="319" spans="1:21" ht="13.5" thickBot="1" x14ac:dyDescent="0.25">
      <c r="A319" s="594"/>
      <c r="B319" s="2013"/>
      <c r="C319" s="271" t="s">
        <v>75</v>
      </c>
      <c r="D319" s="1069" t="str">
        <f t="shared" si="5"/>
        <v>&lt;0.0005</v>
      </c>
      <c r="E319" s="1054"/>
      <c r="F319" s="1054"/>
      <c r="G319" s="1054"/>
      <c r="H319" s="1054"/>
      <c r="I319" s="1054"/>
      <c r="J319" s="1054"/>
      <c r="K319" s="1054"/>
      <c r="L319" s="1054"/>
      <c r="M319" s="1054"/>
      <c r="N319" s="1054"/>
      <c r="O319" s="1054"/>
      <c r="P319" s="1054"/>
      <c r="Q319" s="1054"/>
      <c r="R319" s="1054"/>
      <c r="S319" s="1054"/>
      <c r="T319" s="1054"/>
      <c r="U319" s="1054"/>
    </row>
    <row r="320" spans="1:21" ht="13.5" thickBot="1" x14ac:dyDescent="0.25">
      <c r="A320" s="594"/>
      <c r="B320" s="2013"/>
      <c r="C320" s="277" t="s">
        <v>274</v>
      </c>
      <c r="D320" s="1069" t="str">
        <f t="shared" si="5"/>
        <v>-</v>
      </c>
      <c r="E320" s="1054"/>
      <c r="F320" s="1054"/>
      <c r="G320" s="1054"/>
      <c r="H320" s="1054"/>
      <c r="I320" s="1054"/>
      <c r="J320" s="1054"/>
      <c r="K320" s="1054"/>
      <c r="L320" s="1054"/>
      <c r="M320" s="1054"/>
      <c r="N320" s="1054"/>
      <c r="O320" s="1054"/>
      <c r="P320" s="1054"/>
      <c r="Q320" s="1054"/>
      <c r="R320" s="1054"/>
      <c r="S320" s="1054"/>
      <c r="T320" s="1054"/>
      <c r="U320" s="1054"/>
    </row>
    <row r="321" spans="1:21" ht="13.5" thickBot="1" x14ac:dyDescent="0.25">
      <c r="A321" s="594"/>
      <c r="B321" s="2013"/>
      <c r="C321" s="286" t="s">
        <v>332</v>
      </c>
      <c r="D321" s="1069" t="str">
        <f t="shared" si="5"/>
        <v>-</v>
      </c>
      <c r="E321" s="1054"/>
      <c r="F321" s="1054"/>
      <c r="G321" s="1054"/>
      <c r="H321" s="1054"/>
      <c r="I321" s="1054"/>
      <c r="J321" s="1054"/>
      <c r="K321" s="1054"/>
      <c r="L321" s="1054"/>
      <c r="M321" s="1054"/>
      <c r="N321" s="1054"/>
      <c r="O321" s="1054"/>
      <c r="P321" s="1054"/>
      <c r="Q321" s="1054"/>
      <c r="R321" s="1054"/>
      <c r="S321" s="1054"/>
      <c r="T321" s="1054"/>
      <c r="U321" s="1054"/>
    </row>
    <row r="322" spans="1:21" ht="13.5" thickBot="1" x14ac:dyDescent="0.25">
      <c r="A322" s="594"/>
      <c r="B322" s="2013"/>
      <c r="C322" s="229" t="s">
        <v>333</v>
      </c>
      <c r="D322" s="1069">
        <f t="shared" si="5"/>
        <v>0.47399999999999998</v>
      </c>
      <c r="E322" s="1054"/>
      <c r="F322" s="1054"/>
      <c r="G322" s="1054"/>
      <c r="H322" s="1054"/>
      <c r="I322" s="1054"/>
      <c r="J322" s="1054"/>
      <c r="K322" s="1054"/>
      <c r="L322" s="1054"/>
      <c r="M322" s="1054"/>
      <c r="N322" s="1054"/>
      <c r="O322" s="1054"/>
      <c r="P322" s="1054"/>
      <c r="Q322" s="1054"/>
      <c r="R322" s="1054"/>
      <c r="S322" s="1054"/>
      <c r="T322" s="1054"/>
      <c r="U322" s="1054"/>
    </row>
    <row r="323" spans="1:21" ht="13.5" thickBot="1" x14ac:dyDescent="0.25">
      <c r="A323" s="594"/>
      <c r="B323" s="2013"/>
      <c r="C323" s="287" t="s">
        <v>79</v>
      </c>
      <c r="D323" s="1069" t="str">
        <f t="shared" si="5"/>
        <v>-</v>
      </c>
      <c r="E323" s="1054"/>
      <c r="F323" s="1054"/>
      <c r="G323" s="1054"/>
      <c r="H323" s="1054"/>
      <c r="I323" s="1054"/>
      <c r="J323" s="1054"/>
      <c r="K323" s="1054"/>
      <c r="L323" s="1054"/>
      <c r="M323" s="1054"/>
      <c r="N323" s="1054"/>
      <c r="O323" s="1054"/>
      <c r="P323" s="1054"/>
      <c r="Q323" s="1054"/>
      <c r="R323" s="1054"/>
      <c r="S323" s="1054"/>
      <c r="T323" s="1054"/>
      <c r="U323" s="1054"/>
    </row>
    <row r="324" spans="1:21" ht="13.5" thickBot="1" x14ac:dyDescent="0.25">
      <c r="A324" s="594"/>
      <c r="B324" s="2013"/>
      <c r="C324" s="295" t="s">
        <v>259</v>
      </c>
      <c r="D324" s="1069" t="str">
        <f t="shared" si="5"/>
        <v>&lt;0.005</v>
      </c>
      <c r="E324" s="1054"/>
      <c r="F324" s="1054"/>
      <c r="G324" s="1054"/>
      <c r="H324" s="1054"/>
      <c r="I324" s="1054"/>
      <c r="J324" s="1054"/>
      <c r="K324" s="1054"/>
      <c r="L324" s="1054"/>
      <c r="M324" s="1054"/>
      <c r="N324" s="1054"/>
      <c r="O324" s="1054"/>
      <c r="P324" s="1054"/>
      <c r="Q324" s="1054"/>
      <c r="R324" s="1054"/>
      <c r="S324" s="1054"/>
      <c r="T324" s="1054"/>
      <c r="U324" s="1054"/>
    </row>
    <row r="325" spans="1:21" ht="13.5" thickBot="1" x14ac:dyDescent="0.25">
      <c r="A325" s="594"/>
      <c r="B325" s="2013"/>
      <c r="C325" s="240" t="s">
        <v>275</v>
      </c>
      <c r="D325" s="1069" t="str">
        <f t="shared" si="5"/>
        <v>-</v>
      </c>
      <c r="E325" s="1054"/>
      <c r="F325" s="1054"/>
      <c r="G325" s="1054"/>
      <c r="H325" s="1054"/>
      <c r="I325" s="1054"/>
      <c r="J325" s="1054"/>
      <c r="K325" s="1054"/>
      <c r="L325" s="1054"/>
      <c r="M325" s="1054"/>
      <c r="N325" s="1054"/>
      <c r="O325" s="1054"/>
      <c r="P325" s="1054"/>
      <c r="Q325" s="1054"/>
      <c r="R325" s="1054"/>
      <c r="S325" s="1054"/>
      <c r="T325" s="1054"/>
      <c r="U325" s="1054"/>
    </row>
    <row r="326" spans="1:21" ht="13.5" thickBot="1" x14ac:dyDescent="0.25">
      <c r="A326" s="594"/>
      <c r="B326" s="2013"/>
      <c r="C326" s="245" t="s">
        <v>80</v>
      </c>
      <c r="D326" s="1069" t="str">
        <f t="shared" si="5"/>
        <v>&lt;0.5</v>
      </c>
      <c r="E326" s="1054"/>
      <c r="F326" s="1054"/>
      <c r="G326" s="1054"/>
      <c r="H326" s="1054"/>
      <c r="I326" s="1054"/>
      <c r="J326" s="1054"/>
      <c r="K326" s="1054"/>
      <c r="L326" s="1054"/>
      <c r="M326" s="1054"/>
      <c r="N326" s="1054"/>
      <c r="O326" s="1054"/>
      <c r="P326" s="1054"/>
      <c r="Q326" s="1054"/>
      <c r="R326" s="1054"/>
      <c r="S326" s="1054"/>
      <c r="T326" s="1054"/>
      <c r="U326" s="1054"/>
    </row>
    <row r="327" spans="1:21" ht="13.5" thickBot="1" x14ac:dyDescent="0.25">
      <c r="A327" s="594"/>
      <c r="B327" s="2013"/>
      <c r="C327" s="227" t="s">
        <v>276</v>
      </c>
      <c r="D327" s="1069" t="str">
        <f t="shared" si="5"/>
        <v>-</v>
      </c>
      <c r="E327" s="1054"/>
      <c r="F327" s="1054"/>
      <c r="G327" s="1054"/>
      <c r="H327" s="1054"/>
      <c r="I327" s="1054"/>
      <c r="J327" s="1054"/>
      <c r="K327" s="1054"/>
      <c r="L327" s="1054"/>
      <c r="M327" s="1054"/>
      <c r="N327" s="1054"/>
      <c r="O327" s="1054"/>
      <c r="P327" s="1054"/>
      <c r="Q327" s="1054"/>
      <c r="R327" s="1054"/>
      <c r="S327" s="1054"/>
      <c r="T327" s="1054"/>
      <c r="U327" s="1054"/>
    </row>
    <row r="328" spans="1:21" ht="13.5" thickBot="1" x14ac:dyDescent="0.25">
      <c r="A328" s="594"/>
      <c r="B328" s="2013"/>
      <c r="C328" s="245" t="s">
        <v>277</v>
      </c>
      <c r="D328" s="1069" t="str">
        <f t="shared" si="5"/>
        <v>-</v>
      </c>
      <c r="E328" s="1054"/>
      <c r="F328" s="1054"/>
      <c r="G328" s="1054"/>
      <c r="H328" s="1054"/>
      <c r="I328" s="1054"/>
      <c r="J328" s="1054"/>
      <c r="K328" s="1054"/>
      <c r="L328" s="1054"/>
      <c r="M328" s="1054"/>
      <c r="N328" s="1054"/>
      <c r="O328" s="1054"/>
      <c r="P328" s="1054"/>
      <c r="Q328" s="1054"/>
      <c r="R328" s="1054"/>
      <c r="S328" s="1054"/>
      <c r="T328" s="1054"/>
      <c r="U328" s="1054"/>
    </row>
    <row r="329" spans="1:21" ht="13.5" thickBot="1" x14ac:dyDescent="0.25">
      <c r="A329" s="594"/>
      <c r="B329" s="2013"/>
      <c r="C329" s="299" t="s">
        <v>278</v>
      </c>
      <c r="D329" s="1069" t="str">
        <f t="shared" si="5"/>
        <v>-</v>
      </c>
      <c r="E329" s="1054"/>
      <c r="F329" s="1054"/>
      <c r="G329" s="1054"/>
      <c r="H329" s="1054"/>
      <c r="I329" s="1054"/>
      <c r="J329" s="1054"/>
      <c r="K329" s="1054"/>
      <c r="L329" s="1054"/>
      <c r="M329" s="1054"/>
      <c r="N329" s="1054"/>
      <c r="O329" s="1054"/>
      <c r="P329" s="1054"/>
      <c r="Q329" s="1054"/>
      <c r="R329" s="1054"/>
      <c r="S329" s="1054"/>
      <c r="T329" s="1054"/>
      <c r="U329" s="1054"/>
    </row>
    <row r="330" spans="1:21" ht="13.5" thickBot="1" x14ac:dyDescent="0.25">
      <c r="A330" s="594"/>
      <c r="B330" s="2013"/>
      <c r="C330" s="245" t="s">
        <v>279</v>
      </c>
      <c r="D330" s="1069" t="str">
        <f t="shared" si="5"/>
        <v>-</v>
      </c>
      <c r="E330" s="1054"/>
      <c r="F330" s="1054"/>
      <c r="G330" s="1054"/>
      <c r="H330" s="1054"/>
      <c r="I330" s="1054"/>
      <c r="J330" s="1054"/>
      <c r="K330" s="1054"/>
      <c r="L330" s="1054"/>
      <c r="M330" s="1054"/>
      <c r="N330" s="1054"/>
      <c r="O330" s="1054"/>
      <c r="P330" s="1054"/>
      <c r="Q330" s="1054"/>
      <c r="R330" s="1054"/>
      <c r="S330" s="1054"/>
      <c r="T330" s="1054"/>
      <c r="U330" s="1054"/>
    </row>
    <row r="331" spans="1:21" ht="13.5" thickBot="1" x14ac:dyDescent="0.25">
      <c r="A331" s="594"/>
      <c r="B331" s="2013"/>
      <c r="C331" s="286" t="s">
        <v>280</v>
      </c>
      <c r="D331" s="1069" t="str">
        <f t="shared" si="5"/>
        <v>-</v>
      </c>
      <c r="E331" s="1054"/>
      <c r="F331" s="1054"/>
      <c r="G331" s="1054"/>
      <c r="H331" s="1054"/>
      <c r="I331" s="1054"/>
      <c r="J331" s="1054"/>
      <c r="K331" s="1054"/>
      <c r="L331" s="1054"/>
      <c r="M331" s="1054"/>
      <c r="N331" s="1054"/>
      <c r="O331" s="1054"/>
      <c r="P331" s="1054"/>
      <c r="Q331" s="1054"/>
      <c r="R331" s="1054"/>
      <c r="S331" s="1054"/>
      <c r="T331" s="1054"/>
      <c r="U331" s="1054"/>
    </row>
    <row r="332" spans="1:21" ht="13.5" thickBot="1" x14ac:dyDescent="0.25">
      <c r="A332" s="594"/>
      <c r="B332" s="2013"/>
      <c r="C332" s="300" t="s">
        <v>84</v>
      </c>
      <c r="D332" s="1069" t="str">
        <f t="shared" si="5"/>
        <v>-</v>
      </c>
      <c r="E332" s="1054"/>
      <c r="F332" s="1054"/>
      <c r="G332" s="1054"/>
      <c r="H332" s="1054"/>
      <c r="I332" s="1054"/>
      <c r="J332" s="1054"/>
      <c r="K332" s="1054"/>
      <c r="L332" s="1054"/>
      <c r="M332" s="1054"/>
      <c r="N332" s="1054"/>
      <c r="O332" s="1054"/>
      <c r="P332" s="1054"/>
      <c r="Q332" s="1054"/>
      <c r="R332" s="1054"/>
      <c r="S332" s="1054"/>
      <c r="T332" s="1054"/>
      <c r="U332" s="1054"/>
    </row>
    <row r="333" spans="1:21" ht="13.5" thickBot="1" x14ac:dyDescent="0.25">
      <c r="A333" s="594"/>
      <c r="B333" s="2013"/>
      <c r="C333" s="227" t="s">
        <v>85</v>
      </c>
      <c r="D333" s="1069" t="str">
        <f t="shared" si="5"/>
        <v>-</v>
      </c>
      <c r="E333" s="1054"/>
      <c r="F333" s="1054"/>
      <c r="G333" s="1054"/>
      <c r="H333" s="1054"/>
      <c r="I333" s="1054"/>
      <c r="J333" s="1054"/>
      <c r="K333" s="1054"/>
      <c r="L333" s="1054"/>
      <c r="M333" s="1054"/>
      <c r="N333" s="1054"/>
      <c r="O333" s="1054"/>
      <c r="P333" s="1054"/>
      <c r="Q333" s="1054"/>
      <c r="R333" s="1054"/>
      <c r="S333" s="1054"/>
      <c r="T333" s="1054"/>
      <c r="U333" s="1054"/>
    </row>
    <row r="334" spans="1:21" ht="13.5" thickBot="1" x14ac:dyDescent="0.25">
      <c r="A334" s="594"/>
      <c r="B334" s="2013"/>
      <c r="C334" s="304" t="s">
        <v>86</v>
      </c>
      <c r="D334" s="1069" t="str">
        <f t="shared" si="5"/>
        <v>-</v>
      </c>
      <c r="E334" s="1054"/>
      <c r="F334" s="1054"/>
      <c r="G334" s="1054"/>
      <c r="H334" s="1054"/>
      <c r="I334" s="1054"/>
      <c r="J334" s="1054"/>
      <c r="K334" s="1054"/>
      <c r="L334" s="1054"/>
      <c r="M334" s="1054"/>
      <c r="N334" s="1054"/>
      <c r="O334" s="1054"/>
      <c r="P334" s="1054"/>
      <c r="Q334" s="1054"/>
      <c r="R334" s="1054"/>
      <c r="S334" s="1054"/>
      <c r="T334" s="1054"/>
      <c r="U334" s="1054"/>
    </row>
    <row r="335" spans="1:21" ht="13.5" thickBot="1" x14ac:dyDescent="0.25">
      <c r="A335" s="594"/>
      <c r="B335" s="2013"/>
      <c r="C335" s="240" t="s">
        <v>338</v>
      </c>
      <c r="D335" s="1069" t="str">
        <f t="shared" si="5"/>
        <v>-</v>
      </c>
      <c r="E335" s="1054"/>
      <c r="F335" s="1054"/>
      <c r="G335" s="1054"/>
      <c r="H335" s="1054"/>
      <c r="I335" s="1054"/>
      <c r="J335" s="1054"/>
      <c r="K335" s="1054"/>
      <c r="L335" s="1054"/>
      <c r="M335" s="1054"/>
      <c r="N335" s="1054"/>
      <c r="O335" s="1054"/>
      <c r="P335" s="1054"/>
      <c r="Q335" s="1054"/>
      <c r="R335" s="1054"/>
      <c r="S335" s="1054"/>
      <c r="T335" s="1054"/>
      <c r="U335" s="1054"/>
    </row>
    <row r="336" spans="1:21" ht="13.5" thickBot="1" x14ac:dyDescent="0.25">
      <c r="A336" s="594"/>
      <c r="B336" s="2013"/>
      <c r="C336" s="245" t="s">
        <v>281</v>
      </c>
      <c r="D336" s="1069" t="str">
        <f t="shared" si="5"/>
        <v>-</v>
      </c>
      <c r="E336" s="1054"/>
      <c r="F336" s="1054"/>
      <c r="G336" s="1054"/>
      <c r="H336" s="1054"/>
      <c r="I336" s="1054"/>
      <c r="J336" s="1054"/>
      <c r="K336" s="1054"/>
      <c r="L336" s="1054"/>
      <c r="M336" s="1054"/>
      <c r="N336" s="1054"/>
      <c r="O336" s="1054"/>
      <c r="P336" s="1054"/>
      <c r="Q336" s="1054"/>
      <c r="R336" s="1054"/>
      <c r="S336" s="1054"/>
      <c r="T336" s="1054"/>
      <c r="U336" s="1054"/>
    </row>
    <row r="337" spans="1:21" ht="13.5" thickBot="1" x14ac:dyDescent="0.25">
      <c r="A337" s="594"/>
      <c r="B337" s="2013"/>
      <c r="C337" s="305" t="s">
        <v>81</v>
      </c>
      <c r="D337" s="1069" t="str">
        <f t="shared" si="5"/>
        <v>-</v>
      </c>
      <c r="E337" s="1054"/>
      <c r="F337" s="1054"/>
      <c r="G337" s="1054"/>
      <c r="H337" s="1054"/>
      <c r="I337" s="1054"/>
      <c r="J337" s="1054"/>
      <c r="K337" s="1054"/>
      <c r="L337" s="1054"/>
      <c r="M337" s="1054"/>
      <c r="N337" s="1054"/>
      <c r="O337" s="1054"/>
      <c r="P337" s="1054"/>
      <c r="Q337" s="1054"/>
      <c r="R337" s="1054"/>
      <c r="S337" s="1054"/>
      <c r="T337" s="1054"/>
      <c r="U337" s="1054"/>
    </row>
    <row r="338" spans="1:21" ht="13.5" thickBot="1" x14ac:dyDescent="0.25">
      <c r="A338" s="594"/>
      <c r="B338" s="2013"/>
      <c r="C338" s="420" t="s">
        <v>151</v>
      </c>
      <c r="D338" s="1069" t="str">
        <f t="shared" si="5"/>
        <v>-</v>
      </c>
      <c r="E338" s="1054"/>
      <c r="F338" s="1054"/>
      <c r="G338" s="1054"/>
      <c r="H338" s="1054"/>
      <c r="I338" s="1054"/>
      <c r="J338" s="1054"/>
      <c r="K338" s="1054"/>
      <c r="L338" s="1054"/>
      <c r="M338" s="1054"/>
      <c r="N338" s="1054"/>
      <c r="O338" s="1054"/>
      <c r="P338" s="1054"/>
      <c r="Q338" s="1054"/>
      <c r="R338" s="1054"/>
      <c r="S338" s="1054"/>
      <c r="T338" s="1054"/>
      <c r="U338" s="1054"/>
    </row>
    <row r="339" spans="1:21" ht="13.5" thickBot="1" x14ac:dyDescent="0.25">
      <c r="A339" s="594"/>
      <c r="B339" s="2013"/>
      <c r="C339" s="306" t="s">
        <v>266</v>
      </c>
      <c r="D339" s="1069" t="str">
        <f t="shared" si="5"/>
        <v>-</v>
      </c>
      <c r="E339" s="1054"/>
      <c r="F339" s="1054"/>
      <c r="G339" s="1054"/>
      <c r="H339" s="1054"/>
      <c r="I339" s="1054"/>
      <c r="J339" s="1054"/>
      <c r="K339" s="1054"/>
      <c r="L339" s="1054"/>
      <c r="M339" s="1054"/>
      <c r="N339" s="1054"/>
      <c r="O339" s="1054"/>
      <c r="P339" s="1054"/>
      <c r="Q339" s="1054"/>
      <c r="R339" s="1054"/>
      <c r="S339" s="1054"/>
      <c r="T339" s="1054"/>
      <c r="U339" s="1054"/>
    </row>
    <row r="340" spans="1:21" ht="13.5" thickBot="1" x14ac:dyDescent="0.25">
      <c r="A340" s="594"/>
      <c r="B340" s="2013"/>
      <c r="C340" s="553" t="s">
        <v>267</v>
      </c>
      <c r="D340" s="1069" t="str">
        <f t="shared" si="5"/>
        <v>-</v>
      </c>
      <c r="E340" s="1054"/>
      <c r="F340" s="1054"/>
      <c r="G340" s="1054"/>
      <c r="H340" s="1054"/>
      <c r="I340" s="1054"/>
      <c r="J340" s="1054"/>
      <c r="K340" s="1054"/>
      <c r="L340" s="1054"/>
      <c r="M340" s="1054"/>
      <c r="N340" s="1054"/>
      <c r="O340" s="1054"/>
      <c r="P340" s="1054"/>
      <c r="Q340" s="1054"/>
      <c r="R340" s="1054"/>
      <c r="S340" s="1054"/>
      <c r="T340" s="1054"/>
      <c r="U340" s="1054"/>
    </row>
    <row r="341" spans="1:21" ht="13.5" thickBot="1" x14ac:dyDescent="0.25">
      <c r="A341" s="594"/>
      <c r="B341" s="2013"/>
      <c r="C341" s="553" t="s">
        <v>579</v>
      </c>
      <c r="D341" s="1069" t="str">
        <f t="shared" si="5"/>
        <v>-</v>
      </c>
      <c r="E341" s="1054"/>
      <c r="F341" s="1054"/>
      <c r="G341" s="1054"/>
      <c r="H341" s="1054"/>
      <c r="I341" s="1054"/>
      <c r="J341" s="1054"/>
      <c r="K341" s="1054"/>
      <c r="L341" s="1054"/>
      <c r="M341" s="1054"/>
      <c r="N341" s="1054"/>
      <c r="O341" s="1054"/>
      <c r="P341" s="1054"/>
      <c r="Q341" s="1054"/>
      <c r="R341" s="1054"/>
      <c r="S341" s="1054"/>
      <c r="T341" s="1054"/>
      <c r="U341" s="1054"/>
    </row>
    <row r="342" spans="1:21" ht="13.5" thickBot="1" x14ac:dyDescent="0.25">
      <c r="A342" s="594"/>
      <c r="B342" s="2013"/>
      <c r="C342" s="554" t="s">
        <v>342</v>
      </c>
      <c r="D342" s="1069" t="str">
        <f t="shared" si="5"/>
        <v>-</v>
      </c>
      <c r="E342" s="1054"/>
      <c r="F342" s="1054"/>
      <c r="G342" s="1054"/>
      <c r="H342" s="1054"/>
      <c r="I342" s="1054"/>
      <c r="J342" s="1054"/>
      <c r="K342" s="1054"/>
      <c r="L342" s="1054"/>
      <c r="M342" s="1054"/>
      <c r="N342" s="1054"/>
      <c r="O342" s="1054"/>
      <c r="P342" s="1054"/>
      <c r="Q342" s="1054"/>
      <c r="R342" s="1054"/>
      <c r="S342" s="1054"/>
      <c r="T342" s="1054"/>
      <c r="U342" s="1054"/>
    </row>
    <row r="343" spans="1:21" ht="13.5" thickBot="1" x14ac:dyDescent="0.25">
      <c r="A343" s="594"/>
      <c r="B343" s="2013"/>
      <c r="C343" s="555" t="s">
        <v>343</v>
      </c>
      <c r="D343" s="1069" t="str">
        <f t="shared" si="5"/>
        <v>-</v>
      </c>
      <c r="E343" s="1054"/>
      <c r="F343" s="1054"/>
      <c r="G343" s="1054"/>
      <c r="H343" s="1054"/>
      <c r="I343" s="1054"/>
      <c r="J343" s="1054"/>
      <c r="K343" s="1054"/>
      <c r="L343" s="1054"/>
      <c r="M343" s="1054"/>
      <c r="N343" s="1054"/>
      <c r="O343" s="1054"/>
      <c r="P343" s="1054"/>
      <c r="Q343" s="1054"/>
      <c r="R343" s="1054"/>
      <c r="S343" s="1054"/>
      <c r="T343" s="1054"/>
      <c r="U343" s="1054"/>
    </row>
    <row r="344" spans="1:21" ht="13.5" thickBot="1" x14ac:dyDescent="0.25">
      <c r="A344" s="594"/>
      <c r="B344" s="2013"/>
      <c r="C344" s="307" t="s">
        <v>258</v>
      </c>
      <c r="D344" s="1069" t="str">
        <f t="shared" si="5"/>
        <v>-</v>
      </c>
      <c r="E344" s="1054"/>
      <c r="F344" s="1054"/>
      <c r="G344" s="1054"/>
      <c r="H344" s="1054"/>
      <c r="I344" s="1054"/>
      <c r="J344" s="1054"/>
      <c r="K344" s="1054"/>
      <c r="L344" s="1054"/>
      <c r="M344" s="1054"/>
      <c r="N344" s="1054"/>
      <c r="O344" s="1054"/>
      <c r="P344" s="1054"/>
      <c r="Q344" s="1054"/>
      <c r="R344" s="1054"/>
      <c r="S344" s="1054"/>
      <c r="T344" s="1054"/>
      <c r="U344" s="1054"/>
    </row>
    <row r="345" spans="1:21" ht="13.5" thickBot="1" x14ac:dyDescent="0.25">
      <c r="A345" s="594"/>
      <c r="B345" s="2013" t="s">
        <v>362</v>
      </c>
      <c r="C345" s="223" t="s">
        <v>313</v>
      </c>
      <c r="D345" s="338" t="str">
        <f>J5</f>
        <v>-</v>
      </c>
      <c r="E345" s="1054"/>
      <c r="F345" s="1054"/>
      <c r="G345" s="1054"/>
      <c r="H345" s="1054"/>
      <c r="I345" s="1054"/>
      <c r="J345" s="1054"/>
      <c r="K345" s="1054"/>
      <c r="L345" s="1054"/>
      <c r="M345" s="1054"/>
      <c r="N345" s="1054"/>
      <c r="O345" s="1054"/>
      <c r="P345" s="1054"/>
      <c r="Q345" s="1054"/>
      <c r="R345" s="1054"/>
      <c r="S345" s="1054"/>
      <c r="T345" s="1054"/>
      <c r="U345" s="1054"/>
    </row>
    <row r="346" spans="1:21" ht="13.5" customHeight="1" thickBot="1" x14ac:dyDescent="0.25">
      <c r="A346" s="594"/>
      <c r="B346" s="2013"/>
      <c r="C346" s="227" t="s">
        <v>339</v>
      </c>
      <c r="D346" s="338" t="str">
        <f t="shared" ref="D346:D392" si="6">J6</f>
        <v>-</v>
      </c>
      <c r="E346" s="1054"/>
      <c r="F346" s="1054"/>
      <c r="G346" s="1054"/>
      <c r="H346" s="1054"/>
      <c r="I346" s="1054"/>
      <c r="J346" s="1054"/>
      <c r="K346" s="1054"/>
      <c r="L346" s="1054"/>
      <c r="M346" s="1054"/>
      <c r="N346" s="1054"/>
      <c r="O346" s="1054"/>
      <c r="P346" s="1054"/>
      <c r="Q346" s="1054"/>
      <c r="R346" s="1054"/>
      <c r="S346" s="1054"/>
      <c r="T346" s="1054"/>
      <c r="U346" s="1054"/>
    </row>
    <row r="347" spans="1:21" ht="13.5" thickBot="1" x14ac:dyDescent="0.25">
      <c r="A347" s="594"/>
      <c r="B347" s="2013"/>
      <c r="C347" s="229" t="s">
        <v>268</v>
      </c>
      <c r="D347" s="338" t="str">
        <f t="shared" si="6"/>
        <v>-</v>
      </c>
      <c r="E347" s="1054"/>
      <c r="F347" s="1054"/>
      <c r="G347" s="1054"/>
      <c r="H347" s="1054"/>
      <c r="I347" s="1054"/>
      <c r="J347" s="1054"/>
      <c r="K347" s="1054"/>
      <c r="L347" s="1054"/>
      <c r="M347" s="1054"/>
      <c r="N347" s="1054"/>
      <c r="O347" s="1054"/>
      <c r="P347" s="1054"/>
      <c r="Q347" s="1054"/>
      <c r="R347" s="1054"/>
      <c r="S347" s="1054"/>
      <c r="T347" s="1054"/>
      <c r="U347" s="1054"/>
    </row>
    <row r="348" spans="1:21" ht="13.5" thickBot="1" x14ac:dyDescent="0.25">
      <c r="A348" s="594"/>
      <c r="B348" s="2013"/>
      <c r="C348" s="227" t="s">
        <v>269</v>
      </c>
      <c r="D348" s="338" t="str">
        <f t="shared" si="6"/>
        <v>-</v>
      </c>
      <c r="E348" s="1054"/>
      <c r="F348" s="1054"/>
      <c r="G348" s="1054"/>
      <c r="H348" s="1054"/>
      <c r="I348" s="1054"/>
      <c r="J348" s="1054"/>
      <c r="K348" s="1054"/>
      <c r="L348" s="1054"/>
      <c r="M348" s="1054"/>
      <c r="N348" s="1054"/>
      <c r="O348" s="1054"/>
      <c r="P348" s="1054"/>
      <c r="Q348" s="1054"/>
      <c r="R348" s="1054"/>
      <c r="S348" s="1054"/>
      <c r="T348" s="1054"/>
      <c r="U348" s="1054"/>
    </row>
    <row r="349" spans="1:21" ht="13.5" thickBot="1" x14ac:dyDescent="0.25">
      <c r="A349" s="594"/>
      <c r="B349" s="2013"/>
      <c r="C349" s="229" t="s">
        <v>270</v>
      </c>
      <c r="D349" s="338" t="str">
        <f t="shared" si="6"/>
        <v>-</v>
      </c>
      <c r="E349" s="1054"/>
      <c r="F349" s="1054"/>
      <c r="G349" s="1054"/>
      <c r="H349" s="1054"/>
      <c r="I349" s="1054"/>
      <c r="J349" s="1054"/>
      <c r="K349" s="1054"/>
      <c r="L349" s="1054"/>
      <c r="M349" s="1054"/>
      <c r="N349" s="1054"/>
      <c r="O349" s="1054"/>
      <c r="P349" s="1054"/>
      <c r="Q349" s="1054"/>
      <c r="R349" s="1054"/>
      <c r="S349" s="1054"/>
      <c r="T349" s="1054"/>
      <c r="U349" s="1054"/>
    </row>
    <row r="350" spans="1:21" ht="13.5" thickBot="1" x14ac:dyDescent="0.25">
      <c r="A350" s="594"/>
      <c r="B350" s="2013"/>
      <c r="C350" s="232" t="s">
        <v>271</v>
      </c>
      <c r="D350" s="338" t="str">
        <f t="shared" si="6"/>
        <v>-</v>
      </c>
      <c r="E350" s="1054"/>
      <c r="F350" s="1054"/>
      <c r="G350" s="1054"/>
      <c r="H350" s="1054"/>
      <c r="I350" s="1054"/>
      <c r="J350" s="1054"/>
      <c r="K350" s="1054"/>
      <c r="L350" s="1054"/>
      <c r="M350" s="1054"/>
      <c r="N350" s="1054"/>
      <c r="O350" s="1054"/>
      <c r="P350" s="1054"/>
      <c r="Q350" s="1054"/>
      <c r="R350" s="1054"/>
      <c r="S350" s="1054"/>
      <c r="T350" s="1054"/>
      <c r="U350" s="1054"/>
    </row>
    <row r="351" spans="1:21" ht="13.5" thickBot="1" x14ac:dyDescent="0.25">
      <c r="A351" s="594"/>
      <c r="B351" s="2013"/>
      <c r="C351" s="238" t="s">
        <v>337</v>
      </c>
      <c r="D351" s="338" t="str">
        <f t="shared" si="6"/>
        <v xml:space="preserve">－    </v>
      </c>
      <c r="E351" s="1054"/>
      <c r="F351" s="1054"/>
      <c r="G351" s="1054"/>
      <c r="H351" s="1054"/>
      <c r="I351" s="1054"/>
      <c r="J351" s="1054"/>
      <c r="K351" s="1054"/>
      <c r="L351" s="1054"/>
      <c r="M351" s="1054"/>
      <c r="N351" s="1054"/>
      <c r="O351" s="1054"/>
      <c r="P351" s="1054"/>
      <c r="Q351" s="1054"/>
      <c r="R351" s="1054"/>
      <c r="S351" s="1054"/>
      <c r="T351" s="1054"/>
      <c r="U351" s="1054"/>
    </row>
    <row r="352" spans="1:21" ht="13.5" thickBot="1" x14ac:dyDescent="0.25">
      <c r="A352" s="594"/>
      <c r="B352" s="2013"/>
      <c r="C352" s="227" t="s">
        <v>272</v>
      </c>
      <c r="D352" s="338" t="str">
        <f t="shared" si="6"/>
        <v>-</v>
      </c>
      <c r="E352" s="1054"/>
      <c r="F352" s="1054"/>
      <c r="G352" s="1054"/>
      <c r="H352" s="1054"/>
      <c r="I352" s="1054"/>
      <c r="J352" s="1054"/>
      <c r="K352" s="1054"/>
      <c r="L352" s="1054"/>
      <c r="M352" s="1054"/>
      <c r="N352" s="1054"/>
      <c r="O352" s="1054"/>
      <c r="P352" s="1054"/>
      <c r="Q352" s="1054"/>
      <c r="R352" s="1054"/>
      <c r="S352" s="1054"/>
      <c r="T352" s="1054"/>
      <c r="U352" s="1054"/>
    </row>
    <row r="353" spans="1:21" ht="13.5" thickBot="1" x14ac:dyDescent="0.25">
      <c r="A353" s="594"/>
      <c r="B353" s="2013"/>
      <c r="C353" s="239" t="s">
        <v>273</v>
      </c>
      <c r="D353" s="338" t="str">
        <f t="shared" si="6"/>
        <v>-</v>
      </c>
      <c r="E353" s="1054"/>
      <c r="F353" s="1054"/>
      <c r="G353" s="1054"/>
      <c r="H353" s="1054"/>
      <c r="I353" s="1054"/>
      <c r="J353" s="1054"/>
      <c r="K353" s="1054"/>
      <c r="L353" s="1054"/>
      <c r="M353" s="1054"/>
      <c r="N353" s="1054"/>
      <c r="O353" s="1054"/>
      <c r="P353" s="1054"/>
      <c r="Q353" s="1054"/>
      <c r="R353" s="1054"/>
      <c r="S353" s="1054"/>
      <c r="T353" s="1054"/>
      <c r="U353" s="1054"/>
    </row>
    <row r="354" spans="1:21" ht="13.5" thickBot="1" x14ac:dyDescent="0.25">
      <c r="A354" s="594"/>
      <c r="B354" s="2013"/>
      <c r="C354" s="240" t="s">
        <v>72</v>
      </c>
      <c r="D354" s="338" t="str">
        <f t="shared" si="6"/>
        <v>&lt;0.0005</v>
      </c>
      <c r="E354" s="1054"/>
      <c r="F354" s="1054"/>
      <c r="G354" s="1054"/>
      <c r="H354" s="1054"/>
      <c r="I354" s="1054"/>
      <c r="J354" s="1054"/>
      <c r="K354" s="1054"/>
      <c r="L354" s="1054"/>
      <c r="M354" s="1054"/>
      <c r="N354" s="1054"/>
      <c r="O354" s="1054"/>
      <c r="P354" s="1054"/>
      <c r="Q354" s="1054"/>
      <c r="R354" s="1054"/>
      <c r="S354" s="1054"/>
      <c r="T354" s="1054"/>
      <c r="U354" s="1054"/>
    </row>
    <row r="355" spans="1:21" ht="13.5" thickBot="1" x14ac:dyDescent="0.25">
      <c r="A355" s="594"/>
      <c r="B355" s="2013"/>
      <c r="C355" s="245" t="s">
        <v>73</v>
      </c>
      <c r="D355" s="338" t="str">
        <f t="shared" si="6"/>
        <v>&lt;0.0005</v>
      </c>
      <c r="E355" s="1054"/>
      <c r="F355" s="1054"/>
      <c r="G355" s="1054"/>
      <c r="H355" s="1054"/>
      <c r="I355" s="1054"/>
      <c r="J355" s="1054"/>
      <c r="K355" s="1054"/>
      <c r="L355" s="1054"/>
      <c r="M355" s="1054"/>
      <c r="N355" s="1054"/>
      <c r="O355" s="1054"/>
      <c r="P355" s="1054"/>
      <c r="Q355" s="1054"/>
      <c r="R355" s="1054"/>
      <c r="S355" s="1054"/>
      <c r="T355" s="1054"/>
      <c r="U355" s="1054"/>
    </row>
    <row r="356" spans="1:21" ht="13.5" thickBot="1" x14ac:dyDescent="0.25">
      <c r="A356" s="594"/>
      <c r="B356" s="2013"/>
      <c r="C356" s="250" t="s">
        <v>66</v>
      </c>
      <c r="D356" s="338" t="str">
        <f t="shared" si="6"/>
        <v>&lt;0.0005</v>
      </c>
      <c r="E356" s="1054"/>
      <c r="F356" s="1054"/>
      <c r="G356" s="1054"/>
      <c r="H356" s="1054"/>
      <c r="I356" s="1054"/>
      <c r="J356" s="1054"/>
      <c r="K356" s="1054"/>
      <c r="L356" s="1054"/>
      <c r="M356" s="1054"/>
      <c r="N356" s="1054"/>
      <c r="O356" s="1054"/>
      <c r="P356" s="1054"/>
      <c r="Q356" s="1054"/>
      <c r="R356" s="1054"/>
      <c r="S356" s="1054"/>
      <c r="T356" s="1054"/>
      <c r="U356" s="1054"/>
    </row>
    <row r="357" spans="1:21" ht="13.5" thickBot="1" x14ac:dyDescent="0.25">
      <c r="A357" s="594"/>
      <c r="B357" s="2013"/>
      <c r="C357" s="229" t="s">
        <v>331</v>
      </c>
      <c r="D357" s="338" t="str">
        <f t="shared" si="6"/>
        <v>&lt;0.0005</v>
      </c>
      <c r="E357" s="1054"/>
      <c r="F357" s="1054"/>
      <c r="G357" s="1054"/>
      <c r="H357" s="1054"/>
      <c r="I357" s="1054"/>
      <c r="J357" s="1054"/>
      <c r="K357" s="1054"/>
      <c r="L357" s="1054"/>
      <c r="M357" s="1054"/>
      <c r="N357" s="1054"/>
      <c r="O357" s="1054"/>
      <c r="P357" s="1054"/>
      <c r="Q357" s="1054"/>
      <c r="R357" s="1054"/>
      <c r="S357" s="1054"/>
      <c r="T357" s="1054"/>
      <c r="U357" s="1054"/>
    </row>
    <row r="358" spans="1:21" ht="13.5" thickBot="1" x14ac:dyDescent="0.25">
      <c r="A358" s="594"/>
      <c r="B358" s="2013"/>
      <c r="C358" s="227" t="s">
        <v>67</v>
      </c>
      <c r="D358" s="338" t="str">
        <f t="shared" si="6"/>
        <v>&lt;0.0005</v>
      </c>
      <c r="E358" s="1054"/>
      <c r="F358" s="1054"/>
      <c r="G358" s="1054"/>
      <c r="H358" s="1054"/>
      <c r="I358" s="1054"/>
      <c r="J358" s="1054"/>
      <c r="K358" s="1054"/>
      <c r="L358" s="1054"/>
      <c r="M358" s="1054"/>
      <c r="N358" s="1054"/>
      <c r="O358" s="1054"/>
      <c r="P358" s="1054"/>
      <c r="Q358" s="1054"/>
      <c r="R358" s="1054"/>
      <c r="S358" s="1054"/>
      <c r="T358" s="1054"/>
      <c r="U358" s="1054"/>
    </row>
    <row r="359" spans="1:21" ht="13.5" thickBot="1" x14ac:dyDescent="0.25">
      <c r="A359" s="594"/>
      <c r="B359" s="2013"/>
      <c r="C359" s="229" t="s">
        <v>68</v>
      </c>
      <c r="D359" s="338" t="str">
        <f t="shared" si="6"/>
        <v>&lt;0.0005</v>
      </c>
      <c r="E359" s="1054"/>
      <c r="F359" s="1054"/>
      <c r="G359" s="1054"/>
      <c r="H359" s="1054"/>
      <c r="I359" s="1054"/>
      <c r="J359" s="1054"/>
      <c r="K359" s="1054"/>
      <c r="L359" s="1054"/>
      <c r="M359" s="1054"/>
      <c r="N359" s="1054"/>
      <c r="O359" s="1054"/>
      <c r="P359" s="1054"/>
      <c r="Q359" s="1054"/>
      <c r="R359" s="1054"/>
      <c r="S359" s="1054"/>
      <c r="T359" s="1054"/>
      <c r="U359" s="1054"/>
    </row>
    <row r="360" spans="1:21" ht="13.5" thickBot="1" x14ac:dyDescent="0.25">
      <c r="A360" s="594"/>
      <c r="B360" s="2013"/>
      <c r="C360" s="227" t="s">
        <v>69</v>
      </c>
      <c r="D360" s="338" t="str">
        <f t="shared" si="6"/>
        <v>&lt;0.0005</v>
      </c>
      <c r="E360" s="1054"/>
      <c r="F360" s="1054"/>
      <c r="G360" s="1054"/>
      <c r="H360" s="1054"/>
      <c r="I360" s="1054"/>
      <c r="J360" s="1054"/>
      <c r="K360" s="1054"/>
      <c r="L360" s="1054"/>
      <c r="M360" s="1054"/>
      <c r="N360" s="1054"/>
      <c r="O360" s="1054"/>
      <c r="P360" s="1054"/>
      <c r="Q360" s="1054"/>
      <c r="R360" s="1054"/>
      <c r="S360" s="1054"/>
      <c r="T360" s="1054"/>
      <c r="U360" s="1054"/>
    </row>
    <row r="361" spans="1:21" ht="13.5" thickBot="1" x14ac:dyDescent="0.25">
      <c r="A361" s="594"/>
      <c r="B361" s="2013"/>
      <c r="C361" s="229" t="s">
        <v>70</v>
      </c>
      <c r="D361" s="338" t="str">
        <f t="shared" si="6"/>
        <v>&lt;0.0005</v>
      </c>
      <c r="E361" s="1054"/>
      <c r="F361" s="1054"/>
      <c r="G361" s="1054"/>
      <c r="H361" s="1054"/>
      <c r="I361" s="1054"/>
      <c r="J361" s="1054"/>
      <c r="K361" s="1054"/>
      <c r="L361" s="1054"/>
      <c r="M361" s="1054"/>
      <c r="N361" s="1054"/>
      <c r="O361" s="1054"/>
      <c r="P361" s="1054"/>
      <c r="Q361" s="1054"/>
      <c r="R361" s="1054"/>
      <c r="S361" s="1054"/>
      <c r="T361" s="1054"/>
      <c r="U361" s="1054"/>
    </row>
    <row r="362" spans="1:21" ht="13.5" thickBot="1" x14ac:dyDescent="0.25">
      <c r="A362" s="594"/>
      <c r="B362" s="2013"/>
      <c r="C362" s="227" t="s">
        <v>71</v>
      </c>
      <c r="D362" s="338" t="str">
        <f t="shared" si="6"/>
        <v>&lt;0.0005</v>
      </c>
      <c r="E362" s="1054"/>
      <c r="F362" s="1054"/>
      <c r="G362" s="1054"/>
      <c r="H362" s="1054"/>
      <c r="I362" s="1054"/>
      <c r="J362" s="1054"/>
      <c r="K362" s="1054"/>
      <c r="L362" s="1054"/>
      <c r="M362" s="1054"/>
      <c r="N362" s="1054"/>
      <c r="O362" s="1054"/>
      <c r="P362" s="1054"/>
      <c r="Q362" s="1054"/>
      <c r="R362" s="1054"/>
      <c r="S362" s="1054"/>
      <c r="T362" s="1054"/>
      <c r="U362" s="1054"/>
    </row>
    <row r="363" spans="1:21" ht="13.5" thickBot="1" x14ac:dyDescent="0.25">
      <c r="A363" s="594"/>
      <c r="B363" s="2013"/>
      <c r="C363" s="239" t="s">
        <v>74</v>
      </c>
      <c r="D363" s="338" t="str">
        <f t="shared" si="6"/>
        <v>&lt;0.0005</v>
      </c>
      <c r="E363" s="1054"/>
      <c r="F363" s="1054"/>
      <c r="G363" s="1054"/>
      <c r="H363" s="1054"/>
      <c r="I363" s="1054"/>
      <c r="J363" s="1054"/>
      <c r="K363" s="1054"/>
      <c r="L363" s="1054"/>
      <c r="M363" s="1054"/>
      <c r="N363" s="1054"/>
      <c r="O363" s="1054"/>
      <c r="P363" s="1054"/>
      <c r="Q363" s="1054"/>
      <c r="R363" s="1054"/>
      <c r="S363" s="1054"/>
      <c r="T363" s="1054"/>
      <c r="U363" s="1054"/>
    </row>
    <row r="364" spans="1:21" ht="13.5" thickBot="1" x14ac:dyDescent="0.25">
      <c r="A364" s="594"/>
      <c r="B364" s="2013"/>
      <c r="C364" s="262" t="s">
        <v>76</v>
      </c>
      <c r="D364" s="338" t="str">
        <f t="shared" si="6"/>
        <v>-</v>
      </c>
      <c r="E364" s="1054"/>
      <c r="F364" s="1054"/>
      <c r="G364" s="1054"/>
      <c r="H364" s="1054"/>
      <c r="I364" s="1054"/>
      <c r="J364" s="1054"/>
      <c r="K364" s="1054"/>
      <c r="L364" s="1054"/>
      <c r="M364" s="1054"/>
      <c r="N364" s="1054"/>
      <c r="O364" s="1054"/>
      <c r="P364" s="1054"/>
      <c r="Q364" s="1054"/>
      <c r="R364" s="1054"/>
      <c r="S364" s="1054"/>
      <c r="T364" s="1054"/>
      <c r="U364" s="1054"/>
    </row>
    <row r="365" spans="1:21" ht="13.5" thickBot="1" x14ac:dyDescent="0.25">
      <c r="A365" s="594"/>
      <c r="B365" s="2013"/>
      <c r="C365" s="227" t="s">
        <v>77</v>
      </c>
      <c r="D365" s="338" t="str">
        <f t="shared" si="6"/>
        <v>-</v>
      </c>
      <c r="E365" s="1054"/>
      <c r="F365" s="1054"/>
      <c r="G365" s="1054"/>
      <c r="H365" s="1054"/>
      <c r="I365" s="1054"/>
      <c r="J365" s="1054"/>
      <c r="K365" s="1054"/>
      <c r="L365" s="1054"/>
      <c r="M365" s="1054"/>
      <c r="N365" s="1054"/>
      <c r="O365" s="1054"/>
      <c r="P365" s="1054"/>
      <c r="Q365" s="1054"/>
      <c r="R365" s="1054"/>
      <c r="S365" s="1054"/>
      <c r="T365" s="1054"/>
      <c r="U365" s="1054"/>
    </row>
    <row r="366" spans="1:21" ht="13.5" thickBot="1" x14ac:dyDescent="0.25">
      <c r="A366" s="594"/>
      <c r="B366" s="2013"/>
      <c r="C366" s="267" t="s">
        <v>78</v>
      </c>
      <c r="D366" s="338" t="str">
        <f t="shared" si="6"/>
        <v>-</v>
      </c>
      <c r="E366" s="1054"/>
      <c r="F366" s="1054"/>
      <c r="G366" s="1054"/>
      <c r="H366" s="1054"/>
      <c r="I366" s="1054"/>
      <c r="J366" s="1054"/>
      <c r="K366" s="1054"/>
      <c r="L366" s="1054"/>
      <c r="M366" s="1054"/>
      <c r="N366" s="1054"/>
      <c r="O366" s="1054"/>
      <c r="P366" s="1054"/>
      <c r="Q366" s="1054"/>
      <c r="R366" s="1054"/>
      <c r="S366" s="1054"/>
      <c r="T366" s="1054"/>
      <c r="U366" s="1054"/>
    </row>
    <row r="367" spans="1:21" ht="13.5" thickBot="1" x14ac:dyDescent="0.25">
      <c r="A367" s="594"/>
      <c r="B367" s="2013"/>
      <c r="C367" s="271" t="s">
        <v>75</v>
      </c>
      <c r="D367" s="338" t="str">
        <f t="shared" si="6"/>
        <v>&lt;0.0005</v>
      </c>
      <c r="E367" s="1054"/>
      <c r="F367" s="1054"/>
      <c r="G367" s="1054"/>
      <c r="H367" s="1054"/>
      <c r="I367" s="1054"/>
      <c r="J367" s="1054"/>
      <c r="K367" s="1054"/>
      <c r="L367" s="1054"/>
      <c r="M367" s="1054"/>
      <c r="N367" s="1054"/>
      <c r="O367" s="1054"/>
      <c r="P367" s="1054"/>
      <c r="Q367" s="1054"/>
      <c r="R367" s="1054"/>
      <c r="S367" s="1054"/>
      <c r="T367" s="1054"/>
      <c r="U367" s="1054"/>
    </row>
    <row r="368" spans="1:21" ht="13.5" thickBot="1" x14ac:dyDescent="0.25">
      <c r="A368" s="594"/>
      <c r="B368" s="2013"/>
      <c r="C368" s="277" t="s">
        <v>274</v>
      </c>
      <c r="D368" s="338" t="str">
        <f t="shared" si="6"/>
        <v>-</v>
      </c>
      <c r="E368" s="1054"/>
      <c r="F368" s="1054"/>
      <c r="G368" s="1054"/>
      <c r="H368" s="1054"/>
      <c r="I368" s="1054"/>
      <c r="J368" s="1054"/>
      <c r="K368" s="1054"/>
      <c r="L368" s="1054"/>
      <c r="M368" s="1054"/>
      <c r="N368" s="1054"/>
      <c r="O368" s="1054"/>
      <c r="P368" s="1054"/>
      <c r="Q368" s="1054"/>
      <c r="R368" s="1054"/>
      <c r="S368" s="1054"/>
      <c r="T368" s="1054"/>
      <c r="U368" s="1054"/>
    </row>
    <row r="369" spans="1:21" ht="13.5" thickBot="1" x14ac:dyDescent="0.25">
      <c r="A369" s="594"/>
      <c r="B369" s="2013"/>
      <c r="C369" s="286" t="s">
        <v>332</v>
      </c>
      <c r="D369" s="338" t="str">
        <f t="shared" si="6"/>
        <v>-</v>
      </c>
      <c r="E369" s="1054"/>
      <c r="F369" s="1054"/>
      <c r="G369" s="1054"/>
      <c r="H369" s="1054"/>
      <c r="I369" s="1054"/>
      <c r="J369" s="1054"/>
      <c r="K369" s="1054"/>
      <c r="L369" s="1054"/>
      <c r="M369" s="1054"/>
      <c r="N369" s="1054"/>
      <c r="O369" s="1054"/>
      <c r="P369" s="1054"/>
      <c r="Q369" s="1054"/>
      <c r="R369" s="1054"/>
      <c r="S369" s="1054"/>
      <c r="T369" s="1054"/>
      <c r="U369" s="1054"/>
    </row>
    <row r="370" spans="1:21" ht="13.5" thickBot="1" x14ac:dyDescent="0.25">
      <c r="A370" s="594"/>
      <c r="B370" s="2013"/>
      <c r="C370" s="229" t="s">
        <v>333</v>
      </c>
      <c r="D370" s="338">
        <f t="shared" si="6"/>
        <v>0.45300000000000001</v>
      </c>
      <c r="E370" s="1054"/>
      <c r="F370" s="1054"/>
      <c r="G370" s="1054"/>
      <c r="H370" s="1054"/>
      <c r="I370" s="1054"/>
      <c r="J370" s="1054"/>
      <c r="K370" s="1054"/>
      <c r="L370" s="1054"/>
      <c r="M370" s="1054"/>
      <c r="N370" s="1054"/>
      <c r="O370" s="1054"/>
      <c r="P370" s="1054"/>
      <c r="Q370" s="1054"/>
      <c r="R370" s="1054"/>
      <c r="S370" s="1054"/>
      <c r="T370" s="1054"/>
      <c r="U370" s="1054"/>
    </row>
    <row r="371" spans="1:21" ht="13.5" thickBot="1" x14ac:dyDescent="0.25">
      <c r="A371" s="594"/>
      <c r="B371" s="2013"/>
      <c r="C371" s="287" t="s">
        <v>79</v>
      </c>
      <c r="D371" s="338">
        <f t="shared" si="6"/>
        <v>6.7</v>
      </c>
      <c r="E371" s="1054"/>
      <c r="F371" s="1054"/>
      <c r="G371" s="1054"/>
      <c r="H371" s="1054"/>
      <c r="I371" s="1054"/>
      <c r="J371" s="1054"/>
      <c r="K371" s="1054"/>
      <c r="L371" s="1054"/>
      <c r="M371" s="1054"/>
      <c r="N371" s="1054"/>
      <c r="O371" s="1054"/>
      <c r="P371" s="1054"/>
      <c r="Q371" s="1054"/>
      <c r="R371" s="1054"/>
      <c r="S371" s="1054"/>
      <c r="T371" s="1054"/>
      <c r="U371" s="1054"/>
    </row>
    <row r="372" spans="1:21" ht="13.5" thickBot="1" x14ac:dyDescent="0.25">
      <c r="A372" s="594"/>
      <c r="B372" s="2013"/>
      <c r="C372" s="295" t="s">
        <v>259</v>
      </c>
      <c r="D372" s="338" t="str">
        <f t="shared" si="6"/>
        <v>&lt;0.005</v>
      </c>
      <c r="E372" s="1054"/>
      <c r="F372" s="1054"/>
      <c r="G372" s="1054"/>
      <c r="H372" s="1054"/>
      <c r="I372" s="1054"/>
      <c r="J372" s="1054"/>
      <c r="K372" s="1054"/>
      <c r="L372" s="1054"/>
      <c r="M372" s="1054"/>
      <c r="N372" s="1054"/>
      <c r="O372" s="1054"/>
      <c r="P372" s="1054"/>
      <c r="Q372" s="1054"/>
      <c r="R372" s="1054"/>
      <c r="S372" s="1054"/>
      <c r="T372" s="1054"/>
      <c r="U372" s="1054"/>
    </row>
    <row r="373" spans="1:21" ht="13.5" thickBot="1" x14ac:dyDescent="0.25">
      <c r="A373" s="594"/>
      <c r="B373" s="2013"/>
      <c r="C373" s="240" t="s">
        <v>275</v>
      </c>
      <c r="D373" s="338" t="str">
        <f t="shared" si="6"/>
        <v>&lt;1</v>
      </c>
      <c r="E373" s="1054"/>
      <c r="F373" s="1054"/>
      <c r="G373" s="1054"/>
      <c r="H373" s="1054"/>
      <c r="I373" s="1054"/>
      <c r="J373" s="1054"/>
      <c r="K373" s="1054"/>
      <c r="L373" s="1054"/>
      <c r="M373" s="1054"/>
      <c r="N373" s="1054"/>
      <c r="O373" s="1054"/>
      <c r="P373" s="1054"/>
      <c r="Q373" s="1054"/>
      <c r="R373" s="1054"/>
      <c r="S373" s="1054"/>
      <c r="T373" s="1054"/>
      <c r="U373" s="1054"/>
    </row>
    <row r="374" spans="1:21" ht="13.5" thickBot="1" x14ac:dyDescent="0.25">
      <c r="A374" s="594"/>
      <c r="B374" s="2013"/>
      <c r="C374" s="245" t="s">
        <v>80</v>
      </c>
      <c r="D374" s="338" t="str">
        <f t="shared" si="6"/>
        <v>&lt;0.5</v>
      </c>
      <c r="E374" s="1054"/>
      <c r="F374" s="1054"/>
      <c r="G374" s="1054"/>
      <c r="H374" s="1054"/>
      <c r="I374" s="1054"/>
      <c r="J374" s="1054"/>
      <c r="K374" s="1054"/>
      <c r="L374" s="1054"/>
      <c r="M374" s="1054"/>
      <c r="N374" s="1054"/>
      <c r="O374" s="1054"/>
      <c r="P374" s="1054"/>
      <c r="Q374" s="1054"/>
      <c r="R374" s="1054"/>
      <c r="S374" s="1054"/>
      <c r="T374" s="1054"/>
      <c r="U374" s="1054"/>
    </row>
    <row r="375" spans="1:21" ht="13.5" thickBot="1" x14ac:dyDescent="0.25">
      <c r="A375" s="594"/>
      <c r="B375" s="2013"/>
      <c r="C375" s="227" t="s">
        <v>276</v>
      </c>
      <c r="D375" s="338" t="str">
        <f t="shared" si="6"/>
        <v>-</v>
      </c>
      <c r="E375" s="1054"/>
      <c r="F375" s="1054"/>
      <c r="G375" s="1054"/>
      <c r="H375" s="1054"/>
      <c r="I375" s="1054"/>
      <c r="J375" s="1054"/>
      <c r="K375" s="1054"/>
      <c r="L375" s="1054"/>
      <c r="M375" s="1054"/>
      <c r="N375" s="1054"/>
      <c r="O375" s="1054"/>
      <c r="P375" s="1054"/>
      <c r="Q375" s="1054"/>
      <c r="R375" s="1054"/>
      <c r="S375" s="1054"/>
      <c r="T375" s="1054"/>
      <c r="U375" s="1054"/>
    </row>
    <row r="376" spans="1:21" ht="13.5" thickBot="1" x14ac:dyDescent="0.25">
      <c r="A376" s="594"/>
      <c r="B376" s="2013"/>
      <c r="C376" s="245" t="s">
        <v>277</v>
      </c>
      <c r="D376" s="338" t="str">
        <f t="shared" si="6"/>
        <v>-</v>
      </c>
      <c r="E376" s="1054"/>
      <c r="F376" s="1054"/>
      <c r="G376" s="1054"/>
      <c r="H376" s="1054"/>
      <c r="I376" s="1054"/>
      <c r="J376" s="1054"/>
      <c r="K376" s="1054"/>
      <c r="L376" s="1054"/>
      <c r="M376" s="1054"/>
      <c r="N376" s="1054"/>
      <c r="O376" s="1054"/>
      <c r="P376" s="1054"/>
      <c r="Q376" s="1054"/>
      <c r="R376" s="1054"/>
      <c r="S376" s="1054"/>
      <c r="T376" s="1054"/>
      <c r="U376" s="1054"/>
    </row>
    <row r="377" spans="1:21" ht="13.5" thickBot="1" x14ac:dyDescent="0.25">
      <c r="A377" s="594"/>
      <c r="B377" s="2013"/>
      <c r="C377" s="299" t="s">
        <v>278</v>
      </c>
      <c r="D377" s="338" t="str">
        <f t="shared" si="6"/>
        <v>-</v>
      </c>
      <c r="E377" s="1054"/>
      <c r="F377" s="1054"/>
      <c r="G377" s="1054"/>
      <c r="H377" s="1054"/>
      <c r="I377" s="1054"/>
      <c r="J377" s="1054"/>
      <c r="K377" s="1054"/>
      <c r="L377" s="1054"/>
      <c r="M377" s="1054"/>
      <c r="N377" s="1054"/>
      <c r="O377" s="1054"/>
      <c r="P377" s="1054"/>
      <c r="Q377" s="1054"/>
      <c r="R377" s="1054"/>
      <c r="S377" s="1054"/>
      <c r="T377" s="1054"/>
      <c r="U377" s="1054"/>
    </row>
    <row r="378" spans="1:21" ht="13.5" thickBot="1" x14ac:dyDescent="0.25">
      <c r="A378" s="594"/>
      <c r="B378" s="2013"/>
      <c r="C378" s="245" t="s">
        <v>279</v>
      </c>
      <c r="D378" s="338" t="str">
        <f t="shared" si="6"/>
        <v>-</v>
      </c>
      <c r="E378" s="1054"/>
      <c r="F378" s="1054"/>
      <c r="G378" s="1054"/>
      <c r="H378" s="1054"/>
      <c r="I378" s="1054"/>
      <c r="J378" s="1054"/>
      <c r="K378" s="1054"/>
      <c r="L378" s="1054"/>
      <c r="M378" s="1054"/>
      <c r="N378" s="1054"/>
      <c r="O378" s="1054"/>
      <c r="P378" s="1054"/>
      <c r="Q378" s="1054"/>
      <c r="R378" s="1054"/>
      <c r="S378" s="1054"/>
      <c r="T378" s="1054"/>
      <c r="U378" s="1054"/>
    </row>
    <row r="379" spans="1:21" ht="13.5" thickBot="1" x14ac:dyDescent="0.25">
      <c r="A379" s="594"/>
      <c r="B379" s="2013"/>
      <c r="C379" s="286" t="s">
        <v>280</v>
      </c>
      <c r="D379" s="338" t="str">
        <f t="shared" si="6"/>
        <v>-</v>
      </c>
      <c r="E379" s="1054"/>
      <c r="F379" s="1054"/>
      <c r="G379" s="1054"/>
      <c r="H379" s="1054"/>
      <c r="I379" s="1054"/>
      <c r="J379" s="1054"/>
      <c r="K379" s="1054"/>
      <c r="L379" s="1054"/>
      <c r="M379" s="1054"/>
      <c r="N379" s="1054"/>
      <c r="O379" s="1054"/>
      <c r="P379" s="1054"/>
      <c r="Q379" s="1054"/>
      <c r="R379" s="1054"/>
      <c r="S379" s="1054"/>
      <c r="T379" s="1054"/>
      <c r="U379" s="1054"/>
    </row>
    <row r="380" spans="1:21" ht="13.5" thickBot="1" x14ac:dyDescent="0.25">
      <c r="A380" s="594"/>
      <c r="B380" s="2013"/>
      <c r="C380" s="300" t="s">
        <v>84</v>
      </c>
      <c r="D380" s="338" t="str">
        <f t="shared" si="6"/>
        <v>-</v>
      </c>
      <c r="E380" s="1054"/>
      <c r="F380" s="1054"/>
      <c r="G380" s="1054"/>
      <c r="H380" s="1054"/>
      <c r="I380" s="1054"/>
      <c r="J380" s="1054"/>
      <c r="K380" s="1054"/>
      <c r="L380" s="1054"/>
      <c r="M380" s="1054"/>
      <c r="N380" s="1054"/>
      <c r="O380" s="1054"/>
      <c r="P380" s="1054"/>
      <c r="Q380" s="1054"/>
      <c r="R380" s="1054"/>
      <c r="S380" s="1054"/>
      <c r="T380" s="1054"/>
      <c r="U380" s="1054"/>
    </row>
    <row r="381" spans="1:21" ht="13.5" thickBot="1" x14ac:dyDescent="0.25">
      <c r="A381" s="594"/>
      <c r="B381" s="2013"/>
      <c r="C381" s="227" t="s">
        <v>85</v>
      </c>
      <c r="D381" s="338" t="str">
        <f t="shared" si="6"/>
        <v>-</v>
      </c>
      <c r="E381" s="1054"/>
      <c r="F381" s="1054"/>
      <c r="G381" s="1054"/>
      <c r="H381" s="1054"/>
      <c r="I381" s="1054"/>
      <c r="J381" s="1054"/>
      <c r="K381" s="1054"/>
      <c r="L381" s="1054"/>
      <c r="M381" s="1054"/>
      <c r="N381" s="1054"/>
      <c r="O381" s="1054"/>
      <c r="P381" s="1054"/>
      <c r="Q381" s="1054"/>
      <c r="R381" s="1054"/>
      <c r="S381" s="1054"/>
      <c r="T381" s="1054"/>
      <c r="U381" s="1054"/>
    </row>
    <row r="382" spans="1:21" ht="13.5" thickBot="1" x14ac:dyDescent="0.25">
      <c r="A382" s="594"/>
      <c r="B382" s="2013"/>
      <c r="C382" s="304" t="s">
        <v>86</v>
      </c>
      <c r="D382" s="338" t="str">
        <f t="shared" si="6"/>
        <v>-</v>
      </c>
      <c r="E382" s="1054"/>
      <c r="F382" s="1054"/>
      <c r="G382" s="1054"/>
      <c r="H382" s="1054"/>
      <c r="I382" s="1054"/>
      <c r="J382" s="1054"/>
      <c r="K382" s="1054"/>
      <c r="L382" s="1054"/>
      <c r="M382" s="1054"/>
      <c r="N382" s="1054"/>
      <c r="O382" s="1054"/>
      <c r="P382" s="1054"/>
      <c r="Q382" s="1054"/>
      <c r="R382" s="1054"/>
      <c r="S382" s="1054"/>
      <c r="T382" s="1054"/>
      <c r="U382" s="1054"/>
    </row>
    <row r="383" spans="1:21" ht="13.5" thickBot="1" x14ac:dyDescent="0.25">
      <c r="A383" s="594"/>
      <c r="B383" s="2013"/>
      <c r="C383" s="240" t="s">
        <v>338</v>
      </c>
      <c r="D383" s="338" t="str">
        <f t="shared" si="6"/>
        <v>-</v>
      </c>
      <c r="E383" s="1054"/>
      <c r="F383" s="1054"/>
      <c r="G383" s="1054"/>
      <c r="H383" s="1054"/>
      <c r="I383" s="1054"/>
      <c r="J383" s="1054"/>
      <c r="K383" s="1054"/>
      <c r="L383" s="1054"/>
      <c r="M383" s="1054"/>
      <c r="N383" s="1054"/>
      <c r="O383" s="1054"/>
      <c r="P383" s="1054"/>
      <c r="Q383" s="1054"/>
      <c r="R383" s="1054"/>
      <c r="S383" s="1054"/>
      <c r="T383" s="1054"/>
      <c r="U383" s="1054"/>
    </row>
    <row r="384" spans="1:21" ht="13.5" thickBot="1" x14ac:dyDescent="0.25">
      <c r="A384" s="594"/>
      <c r="B384" s="2013"/>
      <c r="C384" s="245" t="s">
        <v>281</v>
      </c>
      <c r="D384" s="338" t="str">
        <f t="shared" si="6"/>
        <v>-</v>
      </c>
      <c r="E384" s="1054"/>
      <c r="F384" s="1054"/>
      <c r="G384" s="1054"/>
      <c r="H384" s="1054"/>
      <c r="I384" s="1054"/>
      <c r="J384" s="1054"/>
      <c r="K384" s="1054"/>
      <c r="L384" s="1054"/>
      <c r="M384" s="1054"/>
      <c r="N384" s="1054"/>
      <c r="O384" s="1054"/>
      <c r="P384" s="1054"/>
      <c r="Q384" s="1054"/>
      <c r="R384" s="1054"/>
      <c r="S384" s="1054"/>
      <c r="T384" s="1054"/>
      <c r="U384" s="1054"/>
    </row>
    <row r="385" spans="1:21" ht="13.5" thickBot="1" x14ac:dyDescent="0.25">
      <c r="A385" s="594"/>
      <c r="B385" s="2013"/>
      <c r="C385" s="305" t="s">
        <v>81</v>
      </c>
      <c r="D385" s="338" t="str">
        <f t="shared" si="6"/>
        <v>-</v>
      </c>
      <c r="E385" s="1054"/>
      <c r="F385" s="1054"/>
      <c r="G385" s="1054"/>
      <c r="H385" s="1054"/>
      <c r="I385" s="1054"/>
      <c r="J385" s="1054"/>
      <c r="K385" s="1054"/>
      <c r="L385" s="1054"/>
      <c r="M385" s="1054"/>
      <c r="N385" s="1054"/>
      <c r="O385" s="1054"/>
      <c r="P385" s="1054"/>
      <c r="Q385" s="1054"/>
      <c r="R385" s="1054"/>
      <c r="S385" s="1054"/>
      <c r="T385" s="1054"/>
      <c r="U385" s="1054"/>
    </row>
    <row r="386" spans="1:21" ht="13.5" thickBot="1" x14ac:dyDescent="0.25">
      <c r="A386" s="594"/>
      <c r="B386" s="2013"/>
      <c r="C386" s="420" t="s">
        <v>151</v>
      </c>
      <c r="D386" s="338" t="str">
        <f t="shared" si="6"/>
        <v>-</v>
      </c>
      <c r="E386" s="1054"/>
      <c r="F386" s="1054"/>
      <c r="G386" s="1054"/>
      <c r="H386" s="1054"/>
      <c r="I386" s="1054"/>
      <c r="J386" s="1054"/>
      <c r="K386" s="1054"/>
      <c r="L386" s="1054"/>
      <c r="M386" s="1054"/>
      <c r="N386" s="1054"/>
      <c r="O386" s="1054"/>
      <c r="P386" s="1054"/>
      <c r="Q386" s="1054"/>
      <c r="R386" s="1054"/>
      <c r="S386" s="1054"/>
      <c r="T386" s="1054"/>
      <c r="U386" s="1054"/>
    </row>
    <row r="387" spans="1:21" ht="13.5" customHeight="1" thickBot="1" x14ac:dyDescent="0.25">
      <c r="A387" s="594"/>
      <c r="B387" s="2013"/>
      <c r="C387" s="306" t="s">
        <v>266</v>
      </c>
      <c r="D387" s="338" t="str">
        <f t="shared" si="6"/>
        <v>-</v>
      </c>
      <c r="E387" s="1054"/>
      <c r="F387" s="1054"/>
      <c r="G387" s="1054"/>
      <c r="H387" s="1054"/>
      <c r="I387" s="1054"/>
      <c r="J387" s="1054"/>
      <c r="K387" s="1054"/>
      <c r="L387" s="1054"/>
      <c r="M387" s="1054"/>
      <c r="N387" s="1054"/>
      <c r="O387" s="1054"/>
      <c r="P387" s="1054"/>
      <c r="Q387" s="1054"/>
      <c r="R387" s="1054"/>
      <c r="S387" s="1054"/>
      <c r="T387" s="1054"/>
      <c r="U387" s="1054"/>
    </row>
    <row r="388" spans="1:21" ht="13.5" thickBot="1" x14ac:dyDescent="0.25">
      <c r="A388" s="594"/>
      <c r="B388" s="2013"/>
      <c r="C388" s="553" t="s">
        <v>267</v>
      </c>
      <c r="D388" s="338" t="str">
        <f t="shared" si="6"/>
        <v>-</v>
      </c>
      <c r="E388" s="1054"/>
      <c r="F388" s="1054"/>
      <c r="G388" s="1054"/>
      <c r="H388" s="1054"/>
      <c r="I388" s="1054"/>
      <c r="J388" s="1054"/>
      <c r="K388" s="1054"/>
      <c r="L388" s="1054"/>
      <c r="M388" s="1054"/>
      <c r="N388" s="1054"/>
      <c r="O388" s="1054"/>
      <c r="P388" s="1054"/>
      <c r="Q388" s="1054"/>
      <c r="R388" s="1054"/>
      <c r="S388" s="1054"/>
      <c r="T388" s="1054"/>
      <c r="U388" s="1054"/>
    </row>
    <row r="389" spans="1:21" ht="13.5" thickBot="1" x14ac:dyDescent="0.25">
      <c r="A389" s="594"/>
      <c r="B389" s="2013"/>
      <c r="C389" s="553" t="s">
        <v>579</v>
      </c>
      <c r="D389" s="338" t="str">
        <f t="shared" si="6"/>
        <v>-</v>
      </c>
      <c r="E389" s="1054"/>
      <c r="F389" s="1054"/>
      <c r="G389" s="1054"/>
      <c r="H389" s="1054"/>
      <c r="I389" s="1054"/>
      <c r="J389" s="1054"/>
      <c r="K389" s="1054"/>
      <c r="L389" s="1054"/>
      <c r="M389" s="1054"/>
      <c r="N389" s="1054"/>
      <c r="O389" s="1054"/>
      <c r="P389" s="1054"/>
      <c r="Q389" s="1054"/>
      <c r="R389" s="1054"/>
      <c r="S389" s="1054"/>
      <c r="T389" s="1054"/>
      <c r="U389" s="1054"/>
    </row>
    <row r="390" spans="1:21" ht="13.5" thickBot="1" x14ac:dyDescent="0.25">
      <c r="A390" s="594"/>
      <c r="B390" s="2013"/>
      <c r="C390" s="554" t="s">
        <v>342</v>
      </c>
      <c r="D390" s="338" t="str">
        <f t="shared" si="6"/>
        <v>-</v>
      </c>
      <c r="E390" s="1054"/>
      <c r="F390" s="1054"/>
      <c r="G390" s="1054"/>
      <c r="H390" s="1054"/>
      <c r="I390" s="1054"/>
      <c r="J390" s="1054"/>
      <c r="K390" s="1054"/>
      <c r="L390" s="1054"/>
      <c r="M390" s="1054"/>
      <c r="N390" s="1054"/>
      <c r="O390" s="1054"/>
      <c r="P390" s="1054"/>
      <c r="Q390" s="1054"/>
      <c r="R390" s="1054"/>
      <c r="S390" s="1054"/>
      <c r="T390" s="1054"/>
      <c r="U390" s="1054"/>
    </row>
    <row r="391" spans="1:21" ht="13.5" thickBot="1" x14ac:dyDescent="0.25">
      <c r="A391" s="594"/>
      <c r="B391" s="2013"/>
      <c r="C391" s="555" t="s">
        <v>343</v>
      </c>
      <c r="D391" s="338" t="str">
        <f t="shared" si="6"/>
        <v>-</v>
      </c>
      <c r="E391" s="1054"/>
      <c r="F391" s="1054"/>
      <c r="G391" s="1054"/>
      <c r="H391" s="1054"/>
      <c r="I391" s="1054"/>
      <c r="J391" s="1054"/>
      <c r="K391" s="1054"/>
      <c r="L391" s="1054"/>
      <c r="M391" s="1054"/>
      <c r="N391" s="1054"/>
      <c r="O391" s="1054"/>
      <c r="P391" s="1054"/>
      <c r="Q391" s="1054"/>
      <c r="R391" s="1054"/>
      <c r="S391" s="1054"/>
      <c r="T391" s="1054"/>
      <c r="U391" s="1054"/>
    </row>
    <row r="392" spans="1:21" ht="13.5" thickBot="1" x14ac:dyDescent="0.25">
      <c r="A392" s="594"/>
      <c r="B392" s="2013"/>
      <c r="C392" s="307" t="s">
        <v>258</v>
      </c>
      <c r="D392" s="338">
        <f t="shared" si="6"/>
        <v>78</v>
      </c>
      <c r="E392" s="1054"/>
      <c r="F392" s="1054"/>
      <c r="G392" s="1054"/>
      <c r="H392" s="1054"/>
      <c r="I392" s="1054"/>
      <c r="J392" s="1054"/>
      <c r="K392" s="1054"/>
      <c r="L392" s="1054"/>
      <c r="M392" s="1054"/>
      <c r="N392" s="1054"/>
      <c r="O392" s="1054"/>
      <c r="P392" s="1054"/>
      <c r="Q392" s="1054"/>
      <c r="R392" s="1054"/>
      <c r="S392" s="1054"/>
      <c r="T392" s="1054"/>
      <c r="U392" s="1054"/>
    </row>
    <row r="393" spans="1:21" ht="13.5" thickBot="1" x14ac:dyDescent="0.25">
      <c r="A393" s="594"/>
      <c r="B393" s="2013" t="s">
        <v>363</v>
      </c>
      <c r="C393" s="223" t="s">
        <v>313</v>
      </c>
      <c r="D393" s="338" t="str">
        <f>K5</f>
        <v>-</v>
      </c>
      <c r="E393" s="1054"/>
      <c r="F393" s="1054"/>
      <c r="G393" s="1054"/>
      <c r="H393" s="1054"/>
      <c r="I393" s="1054"/>
      <c r="J393" s="1054"/>
      <c r="K393" s="1054"/>
      <c r="L393" s="1054"/>
      <c r="M393" s="1054"/>
      <c r="N393" s="1054"/>
      <c r="O393" s="1054"/>
      <c r="P393" s="1054"/>
      <c r="Q393" s="1054"/>
      <c r="R393" s="1054"/>
      <c r="S393" s="1054"/>
      <c r="T393" s="1054"/>
      <c r="U393" s="1054"/>
    </row>
    <row r="394" spans="1:21" ht="13.5" thickBot="1" x14ac:dyDescent="0.25">
      <c r="A394" s="594"/>
      <c r="B394" s="2013"/>
      <c r="C394" s="227" t="s">
        <v>339</v>
      </c>
      <c r="D394" s="338" t="str">
        <f t="shared" ref="D394:D440" si="7">K6</f>
        <v>-</v>
      </c>
      <c r="E394" s="1054"/>
      <c r="F394" s="1054"/>
      <c r="G394" s="1054"/>
      <c r="H394" s="1054"/>
      <c r="I394" s="1054"/>
      <c r="J394" s="1054"/>
      <c r="K394" s="1054"/>
      <c r="L394" s="1054"/>
      <c r="M394" s="1054"/>
      <c r="N394" s="1054"/>
      <c r="O394" s="1054"/>
      <c r="P394" s="1054"/>
      <c r="Q394" s="1054"/>
      <c r="R394" s="1054"/>
      <c r="S394" s="1054"/>
      <c r="T394" s="1054"/>
      <c r="U394" s="1054"/>
    </row>
    <row r="395" spans="1:21" ht="13.5" thickBot="1" x14ac:dyDescent="0.25">
      <c r="A395" s="594"/>
      <c r="B395" s="2013"/>
      <c r="C395" s="229" t="s">
        <v>268</v>
      </c>
      <c r="D395" s="338" t="str">
        <f t="shared" si="7"/>
        <v>-</v>
      </c>
      <c r="E395" s="1054"/>
      <c r="F395" s="1054"/>
      <c r="G395" s="1054"/>
      <c r="H395" s="1054"/>
      <c r="I395" s="1054"/>
      <c r="J395" s="1054"/>
      <c r="K395" s="1054"/>
      <c r="L395" s="1054"/>
      <c r="M395" s="1054"/>
      <c r="N395" s="1054"/>
      <c r="O395" s="1054"/>
      <c r="P395" s="1054"/>
      <c r="Q395" s="1054"/>
      <c r="R395" s="1054"/>
      <c r="S395" s="1054"/>
      <c r="T395" s="1054"/>
      <c r="U395" s="1054"/>
    </row>
    <row r="396" spans="1:21" ht="13.5" thickBot="1" x14ac:dyDescent="0.25">
      <c r="A396" s="594"/>
      <c r="B396" s="2013"/>
      <c r="C396" s="227" t="s">
        <v>269</v>
      </c>
      <c r="D396" s="338" t="str">
        <f t="shared" si="7"/>
        <v>-</v>
      </c>
      <c r="E396" s="1054"/>
      <c r="F396" s="1054"/>
      <c r="G396" s="1054"/>
      <c r="H396" s="1054"/>
      <c r="I396" s="1054"/>
      <c r="J396" s="1054"/>
      <c r="K396" s="1054"/>
      <c r="L396" s="1054"/>
      <c r="M396" s="1054"/>
      <c r="N396" s="1054"/>
      <c r="O396" s="1054"/>
      <c r="P396" s="1054"/>
      <c r="Q396" s="1054"/>
      <c r="R396" s="1054"/>
      <c r="S396" s="1054"/>
      <c r="T396" s="1054"/>
      <c r="U396" s="1054"/>
    </row>
    <row r="397" spans="1:21" ht="13.5" thickBot="1" x14ac:dyDescent="0.25">
      <c r="A397" s="594"/>
      <c r="B397" s="2013"/>
      <c r="C397" s="229" t="s">
        <v>270</v>
      </c>
      <c r="D397" s="338" t="str">
        <f t="shared" si="7"/>
        <v>-</v>
      </c>
      <c r="E397" s="1054"/>
      <c r="F397" s="1054"/>
      <c r="G397" s="1054"/>
      <c r="H397" s="1054"/>
      <c r="I397" s="1054"/>
      <c r="J397" s="1054"/>
      <c r="K397" s="1054"/>
      <c r="L397" s="1054"/>
      <c r="M397" s="1054"/>
      <c r="N397" s="1054"/>
      <c r="O397" s="1054"/>
      <c r="P397" s="1054"/>
      <c r="Q397" s="1054"/>
      <c r="R397" s="1054"/>
      <c r="S397" s="1054"/>
      <c r="T397" s="1054"/>
      <c r="U397" s="1054"/>
    </row>
    <row r="398" spans="1:21" ht="13.5" thickBot="1" x14ac:dyDescent="0.25">
      <c r="A398" s="594"/>
      <c r="B398" s="2013"/>
      <c r="C398" s="232" t="s">
        <v>271</v>
      </c>
      <c r="D398" s="338" t="str">
        <f t="shared" si="7"/>
        <v>-</v>
      </c>
      <c r="E398" s="1054"/>
      <c r="F398" s="1054"/>
      <c r="G398" s="1054"/>
      <c r="H398" s="1054"/>
      <c r="I398" s="1054"/>
      <c r="J398" s="1054"/>
      <c r="K398" s="1054"/>
      <c r="L398" s="1054"/>
      <c r="M398" s="1054"/>
      <c r="N398" s="1054"/>
      <c r="O398" s="1054"/>
      <c r="P398" s="1054"/>
      <c r="Q398" s="1054"/>
      <c r="R398" s="1054"/>
      <c r="S398" s="1054"/>
      <c r="T398" s="1054"/>
      <c r="U398" s="1054"/>
    </row>
    <row r="399" spans="1:21" ht="13.5" thickBot="1" x14ac:dyDescent="0.25">
      <c r="A399" s="594"/>
      <c r="B399" s="2013"/>
      <c r="C399" s="238" t="s">
        <v>337</v>
      </c>
      <c r="D399" s="338" t="str">
        <f t="shared" si="7"/>
        <v>&lt;0.0005</v>
      </c>
      <c r="E399" s="1054"/>
      <c r="F399" s="1054"/>
      <c r="G399" s="1054"/>
      <c r="H399" s="1054"/>
      <c r="I399" s="1054"/>
      <c r="J399" s="1054"/>
      <c r="K399" s="1054"/>
      <c r="L399" s="1054"/>
      <c r="M399" s="1054"/>
      <c r="N399" s="1054"/>
      <c r="O399" s="1054"/>
      <c r="P399" s="1054"/>
      <c r="Q399" s="1054"/>
      <c r="R399" s="1054"/>
      <c r="S399" s="1054"/>
      <c r="T399" s="1054"/>
      <c r="U399" s="1054"/>
    </row>
    <row r="400" spans="1:21" ht="13.5" thickBot="1" x14ac:dyDescent="0.25">
      <c r="A400" s="594"/>
      <c r="B400" s="2013"/>
      <c r="C400" s="227" t="s">
        <v>272</v>
      </c>
      <c r="D400" s="338" t="str">
        <f t="shared" si="7"/>
        <v>-</v>
      </c>
      <c r="E400" s="1054"/>
      <c r="F400" s="1054"/>
      <c r="G400" s="1054"/>
      <c r="H400" s="1054"/>
      <c r="I400" s="1054"/>
      <c r="J400" s="1054"/>
      <c r="K400" s="1054"/>
      <c r="L400" s="1054"/>
      <c r="M400" s="1054"/>
      <c r="N400" s="1054"/>
      <c r="O400" s="1054"/>
      <c r="P400" s="1054"/>
      <c r="Q400" s="1054"/>
      <c r="R400" s="1054"/>
      <c r="S400" s="1054"/>
      <c r="T400" s="1054"/>
      <c r="U400" s="1054"/>
    </row>
    <row r="401" spans="1:21" ht="13.5" thickBot="1" x14ac:dyDescent="0.25">
      <c r="A401" s="594"/>
      <c r="B401" s="2013"/>
      <c r="C401" s="239" t="s">
        <v>273</v>
      </c>
      <c r="D401" s="338" t="str">
        <f t="shared" si="7"/>
        <v>-</v>
      </c>
      <c r="E401" s="1054"/>
      <c r="F401" s="1054"/>
      <c r="G401" s="1054"/>
      <c r="H401" s="1054"/>
      <c r="I401" s="1054"/>
      <c r="J401" s="1054"/>
      <c r="K401" s="1054"/>
      <c r="L401" s="1054"/>
      <c r="M401" s="1054"/>
      <c r="N401" s="1054"/>
      <c r="O401" s="1054"/>
      <c r="P401" s="1054"/>
      <c r="Q401" s="1054"/>
      <c r="R401" s="1054"/>
      <c r="S401" s="1054"/>
      <c r="T401" s="1054"/>
      <c r="U401" s="1054"/>
    </row>
    <row r="402" spans="1:21" ht="13.5" thickBot="1" x14ac:dyDescent="0.25">
      <c r="A402" s="594"/>
      <c r="B402" s="2013"/>
      <c r="C402" s="240" t="s">
        <v>72</v>
      </c>
      <c r="D402" s="338" t="str">
        <f t="shared" si="7"/>
        <v>&lt;0.0005</v>
      </c>
      <c r="E402" s="1054"/>
      <c r="F402" s="1054"/>
      <c r="G402" s="1054"/>
      <c r="H402" s="1054"/>
      <c r="I402" s="1054"/>
      <c r="J402" s="1054"/>
      <c r="K402" s="1054"/>
      <c r="L402" s="1054"/>
      <c r="M402" s="1054"/>
      <c r="N402" s="1054"/>
      <c r="O402" s="1054"/>
      <c r="P402" s="1054"/>
      <c r="Q402" s="1054"/>
      <c r="R402" s="1054"/>
      <c r="S402" s="1054"/>
      <c r="T402" s="1054"/>
      <c r="U402" s="1054"/>
    </row>
    <row r="403" spans="1:21" ht="13.5" thickBot="1" x14ac:dyDescent="0.25">
      <c r="A403" s="594"/>
      <c r="B403" s="2013"/>
      <c r="C403" s="245" t="s">
        <v>73</v>
      </c>
      <c r="D403" s="338" t="str">
        <f t="shared" si="7"/>
        <v>&lt;0.0005</v>
      </c>
      <c r="E403" s="1054"/>
      <c r="F403" s="1054"/>
      <c r="G403" s="1054"/>
      <c r="H403" s="1054"/>
      <c r="I403" s="1054"/>
      <c r="J403" s="1054"/>
      <c r="K403" s="1054"/>
      <c r="L403" s="1054"/>
      <c r="M403" s="1054"/>
      <c r="N403" s="1054"/>
      <c r="O403" s="1054"/>
      <c r="P403" s="1054"/>
      <c r="Q403" s="1054"/>
      <c r="R403" s="1054"/>
      <c r="S403" s="1054"/>
      <c r="T403" s="1054"/>
      <c r="U403" s="1054"/>
    </row>
    <row r="404" spans="1:21" ht="13.5" thickBot="1" x14ac:dyDescent="0.25">
      <c r="A404" s="594"/>
      <c r="B404" s="2013"/>
      <c r="C404" s="250" t="s">
        <v>66</v>
      </c>
      <c r="D404" s="338" t="str">
        <f t="shared" si="7"/>
        <v>&lt;0.0005</v>
      </c>
      <c r="E404" s="1054"/>
      <c r="F404" s="1054"/>
      <c r="G404" s="1054"/>
      <c r="H404" s="1054"/>
      <c r="I404" s="1054"/>
      <c r="J404" s="1054"/>
      <c r="K404" s="1054"/>
      <c r="L404" s="1054"/>
      <c r="M404" s="1054"/>
      <c r="N404" s="1054"/>
      <c r="O404" s="1054"/>
      <c r="P404" s="1054"/>
      <c r="Q404" s="1054"/>
      <c r="R404" s="1054"/>
      <c r="S404" s="1054"/>
      <c r="T404" s="1054"/>
      <c r="U404" s="1054"/>
    </row>
    <row r="405" spans="1:21" ht="13.5" thickBot="1" x14ac:dyDescent="0.25">
      <c r="A405" s="594"/>
      <c r="B405" s="2013"/>
      <c r="C405" s="229" t="s">
        <v>331</v>
      </c>
      <c r="D405" s="338" t="str">
        <f t="shared" si="7"/>
        <v>&lt;0.0005</v>
      </c>
      <c r="E405" s="1054"/>
      <c r="F405" s="1054"/>
      <c r="G405" s="1054"/>
      <c r="H405" s="1054"/>
      <c r="I405" s="1054"/>
      <c r="J405" s="1054"/>
      <c r="K405" s="1054"/>
      <c r="L405" s="1054"/>
      <c r="M405" s="1054"/>
      <c r="N405" s="1054"/>
      <c r="O405" s="1054"/>
      <c r="P405" s="1054"/>
      <c r="Q405" s="1054"/>
      <c r="R405" s="1054"/>
      <c r="S405" s="1054"/>
      <c r="T405" s="1054"/>
      <c r="U405" s="1054"/>
    </row>
    <row r="406" spans="1:21" ht="13.5" thickBot="1" x14ac:dyDescent="0.25">
      <c r="A406" s="594"/>
      <c r="B406" s="2013"/>
      <c r="C406" s="227" t="s">
        <v>67</v>
      </c>
      <c r="D406" s="338" t="str">
        <f t="shared" si="7"/>
        <v>&lt;0.0005</v>
      </c>
      <c r="E406" s="1054"/>
      <c r="F406" s="1054"/>
      <c r="G406" s="1054"/>
      <c r="H406" s="1054"/>
      <c r="I406" s="1054"/>
      <c r="J406" s="1054"/>
      <c r="K406" s="1054"/>
      <c r="L406" s="1054"/>
      <c r="M406" s="1054"/>
      <c r="N406" s="1054"/>
      <c r="O406" s="1054"/>
      <c r="P406" s="1054"/>
      <c r="Q406" s="1054"/>
      <c r="R406" s="1054"/>
      <c r="S406" s="1054"/>
      <c r="T406" s="1054"/>
      <c r="U406" s="1054"/>
    </row>
    <row r="407" spans="1:21" ht="13.5" thickBot="1" x14ac:dyDescent="0.25">
      <c r="A407" s="594"/>
      <c r="B407" s="2013"/>
      <c r="C407" s="229" t="s">
        <v>68</v>
      </c>
      <c r="D407" s="338" t="str">
        <f t="shared" si="7"/>
        <v>&lt;0.0005</v>
      </c>
      <c r="E407" s="1054"/>
      <c r="F407" s="1054"/>
      <c r="G407" s="1054"/>
      <c r="H407" s="1054"/>
      <c r="I407" s="1054"/>
      <c r="J407" s="1054"/>
      <c r="K407" s="1054"/>
      <c r="L407" s="1054"/>
      <c r="M407" s="1054"/>
      <c r="N407" s="1054"/>
      <c r="O407" s="1054"/>
      <c r="P407" s="1054"/>
      <c r="Q407" s="1054"/>
      <c r="R407" s="1054"/>
      <c r="S407" s="1054"/>
      <c r="T407" s="1054"/>
      <c r="U407" s="1054"/>
    </row>
    <row r="408" spans="1:21" ht="13.5" thickBot="1" x14ac:dyDescent="0.25">
      <c r="A408" s="594"/>
      <c r="B408" s="2013"/>
      <c r="C408" s="227" t="s">
        <v>69</v>
      </c>
      <c r="D408" s="338" t="str">
        <f t="shared" si="7"/>
        <v>&lt;0.0005</v>
      </c>
      <c r="E408" s="1054"/>
      <c r="F408" s="1054"/>
      <c r="G408" s="1054"/>
      <c r="H408" s="1054"/>
      <c r="I408" s="1054"/>
      <c r="J408" s="1054"/>
      <c r="K408" s="1054"/>
      <c r="L408" s="1054"/>
      <c r="M408" s="1054"/>
      <c r="N408" s="1054"/>
      <c r="O408" s="1054"/>
      <c r="P408" s="1054"/>
      <c r="Q408" s="1054"/>
      <c r="R408" s="1054"/>
      <c r="S408" s="1054"/>
      <c r="T408" s="1054"/>
      <c r="U408" s="1054"/>
    </row>
    <row r="409" spans="1:21" ht="13.5" thickBot="1" x14ac:dyDescent="0.25">
      <c r="A409" s="594"/>
      <c r="B409" s="2013"/>
      <c r="C409" s="229" t="s">
        <v>70</v>
      </c>
      <c r="D409" s="338" t="str">
        <f t="shared" si="7"/>
        <v>&lt;0.0005</v>
      </c>
      <c r="E409" s="1054"/>
      <c r="F409" s="1054"/>
      <c r="G409" s="1054"/>
      <c r="H409" s="1054"/>
      <c r="I409" s="1054"/>
      <c r="J409" s="1054"/>
      <c r="K409" s="1054"/>
      <c r="L409" s="1054"/>
      <c r="M409" s="1054"/>
      <c r="N409" s="1054"/>
      <c r="O409" s="1054"/>
      <c r="P409" s="1054"/>
      <c r="Q409" s="1054"/>
      <c r="R409" s="1054"/>
      <c r="S409" s="1054"/>
      <c r="T409" s="1054"/>
      <c r="U409" s="1054"/>
    </row>
    <row r="410" spans="1:21" ht="13.5" thickBot="1" x14ac:dyDescent="0.25">
      <c r="A410" s="594"/>
      <c r="B410" s="2013"/>
      <c r="C410" s="227" t="s">
        <v>71</v>
      </c>
      <c r="D410" s="338" t="str">
        <f t="shared" si="7"/>
        <v>&lt;0.0005</v>
      </c>
      <c r="E410" s="1054"/>
      <c r="F410" s="1054"/>
      <c r="G410" s="1054"/>
      <c r="H410" s="1054"/>
      <c r="I410" s="1054"/>
      <c r="J410" s="1054"/>
      <c r="K410" s="1054"/>
      <c r="L410" s="1054"/>
      <c r="M410" s="1054"/>
      <c r="N410" s="1054"/>
      <c r="O410" s="1054"/>
      <c r="P410" s="1054"/>
      <c r="Q410" s="1054"/>
      <c r="R410" s="1054"/>
      <c r="S410" s="1054"/>
      <c r="T410" s="1054"/>
      <c r="U410" s="1054"/>
    </row>
    <row r="411" spans="1:21" ht="13.5" thickBot="1" x14ac:dyDescent="0.25">
      <c r="A411" s="594"/>
      <c r="B411" s="2013"/>
      <c r="C411" s="239" t="s">
        <v>74</v>
      </c>
      <c r="D411" s="338" t="str">
        <f t="shared" si="7"/>
        <v>&lt;0.0005</v>
      </c>
      <c r="E411" s="1054"/>
      <c r="F411" s="1054"/>
      <c r="G411" s="1054"/>
      <c r="H411" s="1054"/>
      <c r="I411" s="1054"/>
      <c r="J411" s="1054"/>
      <c r="K411" s="1054"/>
      <c r="L411" s="1054"/>
      <c r="M411" s="1054"/>
      <c r="N411" s="1054"/>
      <c r="O411" s="1054"/>
      <c r="P411" s="1054"/>
      <c r="Q411" s="1054"/>
      <c r="R411" s="1054"/>
      <c r="S411" s="1054"/>
      <c r="T411" s="1054"/>
      <c r="U411" s="1054"/>
    </row>
    <row r="412" spans="1:21" ht="13.5" thickBot="1" x14ac:dyDescent="0.25">
      <c r="A412" s="594"/>
      <c r="B412" s="2013"/>
      <c r="C412" s="262" t="s">
        <v>76</v>
      </c>
      <c r="D412" s="338" t="str">
        <f t="shared" si="7"/>
        <v>-</v>
      </c>
      <c r="E412" s="1054"/>
      <c r="F412" s="1054"/>
      <c r="G412" s="1054"/>
      <c r="H412" s="1054"/>
      <c r="I412" s="1054"/>
      <c r="J412" s="1054"/>
      <c r="K412" s="1054"/>
      <c r="L412" s="1054"/>
      <c r="M412" s="1054"/>
      <c r="N412" s="1054"/>
      <c r="O412" s="1054"/>
      <c r="P412" s="1054"/>
      <c r="Q412" s="1054"/>
      <c r="R412" s="1054"/>
      <c r="S412" s="1054"/>
      <c r="T412" s="1054"/>
      <c r="U412" s="1054"/>
    </row>
    <row r="413" spans="1:21" ht="13.5" thickBot="1" x14ac:dyDescent="0.25">
      <c r="A413" s="594"/>
      <c r="B413" s="2013"/>
      <c r="C413" s="227" t="s">
        <v>77</v>
      </c>
      <c r="D413" s="338" t="str">
        <f t="shared" si="7"/>
        <v>-</v>
      </c>
      <c r="E413" s="1054"/>
      <c r="F413" s="1054"/>
      <c r="G413" s="1054"/>
      <c r="H413" s="1054"/>
      <c r="I413" s="1054"/>
      <c r="J413" s="1054"/>
      <c r="K413" s="1054"/>
      <c r="L413" s="1054"/>
      <c r="M413" s="1054"/>
      <c r="N413" s="1054"/>
      <c r="O413" s="1054"/>
      <c r="P413" s="1054"/>
      <c r="Q413" s="1054"/>
      <c r="R413" s="1054"/>
      <c r="S413" s="1054"/>
      <c r="T413" s="1054"/>
      <c r="U413" s="1054"/>
    </row>
    <row r="414" spans="1:21" ht="13.5" thickBot="1" x14ac:dyDescent="0.25">
      <c r="A414" s="594"/>
      <c r="B414" s="2013"/>
      <c r="C414" s="267" t="s">
        <v>78</v>
      </c>
      <c r="D414" s="338" t="str">
        <f t="shared" si="7"/>
        <v>-</v>
      </c>
      <c r="E414" s="1054"/>
      <c r="F414" s="1054"/>
      <c r="G414" s="1054"/>
      <c r="H414" s="1054"/>
      <c r="I414" s="1054"/>
      <c r="J414" s="1054"/>
      <c r="K414" s="1054"/>
      <c r="L414" s="1054"/>
      <c r="M414" s="1054"/>
      <c r="N414" s="1054"/>
      <c r="O414" s="1054"/>
      <c r="P414" s="1054"/>
      <c r="Q414" s="1054"/>
      <c r="R414" s="1054"/>
      <c r="S414" s="1054"/>
      <c r="T414" s="1054"/>
      <c r="U414" s="1054"/>
    </row>
    <row r="415" spans="1:21" ht="13.5" thickBot="1" x14ac:dyDescent="0.25">
      <c r="A415" s="594"/>
      <c r="B415" s="2013"/>
      <c r="C415" s="271" t="s">
        <v>75</v>
      </c>
      <c r="D415" s="338" t="str">
        <f t="shared" si="7"/>
        <v>&lt;0.0005</v>
      </c>
      <c r="E415" s="1054"/>
      <c r="F415" s="1054"/>
      <c r="G415" s="1054"/>
      <c r="H415" s="1054"/>
      <c r="I415" s="1054"/>
      <c r="J415" s="1054"/>
      <c r="K415" s="1054"/>
      <c r="L415" s="1054"/>
      <c r="M415" s="1054"/>
      <c r="N415" s="1054"/>
      <c r="O415" s="1054"/>
      <c r="P415" s="1054"/>
      <c r="Q415" s="1054"/>
      <c r="R415" s="1054"/>
      <c r="S415" s="1054"/>
      <c r="T415" s="1054"/>
      <c r="U415" s="1054"/>
    </row>
    <row r="416" spans="1:21" ht="13.5" thickBot="1" x14ac:dyDescent="0.25">
      <c r="A416" s="594"/>
      <c r="B416" s="2013"/>
      <c r="C416" s="277" t="s">
        <v>274</v>
      </c>
      <c r="D416" s="338" t="str">
        <f t="shared" si="7"/>
        <v>-</v>
      </c>
      <c r="E416" s="1054"/>
      <c r="F416" s="1054"/>
      <c r="G416" s="1054"/>
      <c r="H416" s="1054"/>
      <c r="I416" s="1054"/>
      <c r="J416" s="1054"/>
      <c r="K416" s="1054"/>
      <c r="L416" s="1054"/>
      <c r="M416" s="1054"/>
      <c r="N416" s="1054"/>
      <c r="O416" s="1054"/>
      <c r="P416" s="1054"/>
      <c r="Q416" s="1054"/>
      <c r="R416" s="1054"/>
      <c r="S416" s="1054"/>
      <c r="T416" s="1054"/>
      <c r="U416" s="1054"/>
    </row>
    <row r="417" spans="1:21" ht="13.5" thickBot="1" x14ac:dyDescent="0.25">
      <c r="A417" s="594"/>
      <c r="B417" s="2013"/>
      <c r="C417" s="286" t="s">
        <v>332</v>
      </c>
      <c r="D417" s="338" t="str">
        <f t="shared" si="7"/>
        <v>-</v>
      </c>
      <c r="E417" s="1054"/>
      <c r="F417" s="1054"/>
      <c r="G417" s="1054"/>
      <c r="H417" s="1054"/>
      <c r="I417" s="1054"/>
      <c r="J417" s="1054"/>
      <c r="K417" s="1054"/>
      <c r="L417" s="1054"/>
      <c r="M417" s="1054"/>
      <c r="N417" s="1054"/>
      <c r="O417" s="1054"/>
      <c r="P417" s="1054"/>
      <c r="Q417" s="1054"/>
      <c r="R417" s="1054"/>
      <c r="S417" s="1054"/>
      <c r="T417" s="1054"/>
      <c r="U417" s="1054"/>
    </row>
    <row r="418" spans="1:21" ht="13.5" thickBot="1" x14ac:dyDescent="0.25">
      <c r="A418" s="594"/>
      <c r="B418" s="2013"/>
      <c r="C418" s="229" t="s">
        <v>333</v>
      </c>
      <c r="D418" s="338">
        <f t="shared" si="7"/>
        <v>0.13300000000000001</v>
      </c>
      <c r="E418" s="1054"/>
      <c r="F418" s="1054"/>
      <c r="G418" s="1054"/>
      <c r="H418" s="1054"/>
      <c r="I418" s="1054"/>
      <c r="J418" s="1054"/>
      <c r="K418" s="1054"/>
      <c r="L418" s="1054"/>
      <c r="M418" s="1054"/>
      <c r="N418" s="1054"/>
      <c r="O418" s="1054"/>
      <c r="P418" s="1054"/>
      <c r="Q418" s="1054"/>
      <c r="R418" s="1054"/>
      <c r="S418" s="1054"/>
      <c r="T418" s="1054"/>
      <c r="U418" s="1054"/>
    </row>
    <row r="419" spans="1:21" ht="13.5" thickBot="1" x14ac:dyDescent="0.25">
      <c r="A419" s="594"/>
      <c r="B419" s="2013"/>
      <c r="C419" s="287" t="s">
        <v>79</v>
      </c>
      <c r="D419" s="338" t="str">
        <f t="shared" si="7"/>
        <v>-</v>
      </c>
      <c r="E419" s="1054"/>
      <c r="F419" s="1054"/>
      <c r="G419" s="1054"/>
      <c r="H419" s="1054"/>
      <c r="I419" s="1054"/>
      <c r="J419" s="1054"/>
      <c r="K419" s="1054"/>
      <c r="L419" s="1054"/>
      <c r="M419" s="1054"/>
      <c r="N419" s="1054"/>
      <c r="O419" s="1054"/>
      <c r="P419" s="1054"/>
      <c r="Q419" s="1054"/>
      <c r="R419" s="1054"/>
      <c r="S419" s="1054"/>
      <c r="T419" s="1054"/>
      <c r="U419" s="1054"/>
    </row>
    <row r="420" spans="1:21" ht="13.5" thickBot="1" x14ac:dyDescent="0.25">
      <c r="A420" s="594"/>
      <c r="B420" s="2013"/>
      <c r="C420" s="295" t="s">
        <v>259</v>
      </c>
      <c r="D420" s="338" t="str">
        <f t="shared" si="7"/>
        <v>&lt;0.005</v>
      </c>
      <c r="E420" s="1054"/>
      <c r="F420" s="1054"/>
      <c r="G420" s="1054"/>
      <c r="H420" s="1054"/>
      <c r="I420" s="1054"/>
      <c r="J420" s="1054"/>
      <c r="K420" s="1054"/>
      <c r="L420" s="1054"/>
      <c r="M420" s="1054"/>
      <c r="N420" s="1054"/>
      <c r="O420" s="1054"/>
      <c r="P420" s="1054"/>
      <c r="Q420" s="1054"/>
      <c r="R420" s="1054"/>
      <c r="S420" s="1054"/>
      <c r="T420" s="1054"/>
      <c r="U420" s="1054"/>
    </row>
    <row r="421" spans="1:21" ht="13.5" thickBot="1" x14ac:dyDescent="0.25">
      <c r="A421" s="594"/>
      <c r="B421" s="2013"/>
      <c r="C421" s="240" t="s">
        <v>275</v>
      </c>
      <c r="D421" s="338" t="str">
        <f t="shared" si="7"/>
        <v>-</v>
      </c>
      <c r="E421" s="1054"/>
      <c r="F421" s="1054"/>
      <c r="G421" s="1054"/>
      <c r="H421" s="1054"/>
      <c r="I421" s="1054"/>
      <c r="J421" s="1054"/>
      <c r="K421" s="1054"/>
      <c r="L421" s="1054"/>
      <c r="M421" s="1054"/>
      <c r="N421" s="1054"/>
      <c r="O421" s="1054"/>
      <c r="P421" s="1054"/>
      <c r="Q421" s="1054"/>
      <c r="R421" s="1054"/>
      <c r="S421" s="1054"/>
      <c r="T421" s="1054"/>
      <c r="U421" s="1054"/>
    </row>
    <row r="422" spans="1:21" ht="13.5" thickBot="1" x14ac:dyDescent="0.25">
      <c r="A422" s="594"/>
      <c r="B422" s="2013"/>
      <c r="C422" s="245" t="s">
        <v>80</v>
      </c>
      <c r="D422" s="338" t="str">
        <f t="shared" si="7"/>
        <v>&lt;0.5</v>
      </c>
      <c r="E422" s="1054"/>
      <c r="F422" s="1054"/>
      <c r="G422" s="1054"/>
      <c r="H422" s="1054"/>
      <c r="I422" s="1054"/>
      <c r="J422" s="1054"/>
      <c r="K422" s="1054"/>
      <c r="L422" s="1054"/>
      <c r="M422" s="1054"/>
      <c r="N422" s="1054"/>
      <c r="O422" s="1054"/>
      <c r="P422" s="1054"/>
      <c r="Q422" s="1054"/>
      <c r="R422" s="1054"/>
      <c r="S422" s="1054"/>
      <c r="T422" s="1054"/>
      <c r="U422" s="1054"/>
    </row>
    <row r="423" spans="1:21" ht="13.5" thickBot="1" x14ac:dyDescent="0.25">
      <c r="A423" s="594"/>
      <c r="B423" s="2013"/>
      <c r="C423" s="227" t="s">
        <v>276</v>
      </c>
      <c r="D423" s="338" t="str">
        <f t="shared" si="7"/>
        <v>-</v>
      </c>
      <c r="E423" s="1054"/>
      <c r="F423" s="1054"/>
      <c r="G423" s="1054"/>
      <c r="H423" s="1054"/>
      <c r="I423" s="1054"/>
      <c r="J423" s="1054"/>
      <c r="K423" s="1054"/>
      <c r="L423" s="1054"/>
      <c r="M423" s="1054"/>
      <c r="N423" s="1054"/>
      <c r="O423" s="1054"/>
      <c r="P423" s="1054"/>
      <c r="Q423" s="1054"/>
      <c r="R423" s="1054"/>
      <c r="S423" s="1054"/>
      <c r="T423" s="1054"/>
      <c r="U423" s="1054"/>
    </row>
    <row r="424" spans="1:21" ht="13.5" thickBot="1" x14ac:dyDescent="0.25">
      <c r="A424" s="594"/>
      <c r="B424" s="2013"/>
      <c r="C424" s="245" t="s">
        <v>277</v>
      </c>
      <c r="D424" s="338" t="str">
        <f t="shared" si="7"/>
        <v>-</v>
      </c>
      <c r="E424" s="1054"/>
      <c r="F424" s="1054"/>
      <c r="G424" s="1054"/>
      <c r="H424" s="1054"/>
      <c r="I424" s="1054"/>
      <c r="J424" s="1054"/>
      <c r="K424" s="1054"/>
      <c r="L424" s="1054"/>
      <c r="M424" s="1054"/>
      <c r="N424" s="1054"/>
      <c r="O424" s="1054"/>
      <c r="P424" s="1054"/>
      <c r="Q424" s="1054"/>
      <c r="R424" s="1054"/>
      <c r="S424" s="1054"/>
      <c r="T424" s="1054"/>
      <c r="U424" s="1054"/>
    </row>
    <row r="425" spans="1:21" ht="13.5" thickBot="1" x14ac:dyDescent="0.25">
      <c r="A425" s="594"/>
      <c r="B425" s="2013"/>
      <c r="C425" s="299" t="s">
        <v>278</v>
      </c>
      <c r="D425" s="338" t="str">
        <f t="shared" si="7"/>
        <v>-</v>
      </c>
      <c r="E425" s="1054"/>
      <c r="F425" s="1054"/>
      <c r="G425" s="1054"/>
      <c r="H425" s="1054"/>
      <c r="I425" s="1054"/>
      <c r="J425" s="1054"/>
      <c r="K425" s="1054"/>
      <c r="L425" s="1054"/>
      <c r="M425" s="1054"/>
      <c r="N425" s="1054"/>
      <c r="O425" s="1054"/>
      <c r="P425" s="1054"/>
      <c r="Q425" s="1054"/>
      <c r="R425" s="1054"/>
      <c r="S425" s="1054"/>
      <c r="T425" s="1054"/>
      <c r="U425" s="1054"/>
    </row>
    <row r="426" spans="1:21" ht="13.5" thickBot="1" x14ac:dyDescent="0.25">
      <c r="A426" s="594"/>
      <c r="B426" s="2013"/>
      <c r="C426" s="245" t="s">
        <v>279</v>
      </c>
      <c r="D426" s="338" t="str">
        <f t="shared" si="7"/>
        <v>-</v>
      </c>
      <c r="E426" s="1054"/>
      <c r="F426" s="1054"/>
      <c r="G426" s="1054"/>
      <c r="H426" s="1054"/>
      <c r="I426" s="1054"/>
      <c r="J426" s="1054"/>
      <c r="K426" s="1054"/>
      <c r="L426" s="1054"/>
      <c r="M426" s="1054"/>
      <c r="N426" s="1054"/>
      <c r="O426" s="1054"/>
      <c r="P426" s="1054"/>
      <c r="Q426" s="1054"/>
      <c r="R426" s="1054"/>
      <c r="S426" s="1054"/>
      <c r="T426" s="1054"/>
      <c r="U426" s="1054"/>
    </row>
    <row r="427" spans="1:21" ht="13.5" thickBot="1" x14ac:dyDescent="0.25">
      <c r="A427" s="594"/>
      <c r="B427" s="2013"/>
      <c r="C427" s="286" t="s">
        <v>280</v>
      </c>
      <c r="D427" s="338" t="str">
        <f t="shared" si="7"/>
        <v>-</v>
      </c>
      <c r="E427" s="1054"/>
      <c r="F427" s="1054"/>
      <c r="G427" s="1054"/>
      <c r="H427" s="1054"/>
      <c r="I427" s="1054"/>
      <c r="J427" s="1054"/>
      <c r="K427" s="1054"/>
      <c r="L427" s="1054"/>
      <c r="M427" s="1054"/>
      <c r="N427" s="1054"/>
      <c r="O427" s="1054"/>
      <c r="P427" s="1054"/>
      <c r="Q427" s="1054"/>
      <c r="R427" s="1054"/>
      <c r="S427" s="1054"/>
      <c r="T427" s="1054"/>
      <c r="U427" s="1054"/>
    </row>
    <row r="428" spans="1:21" ht="13.5" thickBot="1" x14ac:dyDescent="0.25">
      <c r="A428" s="594"/>
      <c r="B428" s="2013"/>
      <c r="C428" s="300" t="s">
        <v>84</v>
      </c>
      <c r="D428" s="338" t="str">
        <f t="shared" si="7"/>
        <v>-</v>
      </c>
      <c r="E428" s="1054"/>
      <c r="F428" s="1054"/>
      <c r="G428" s="1054"/>
      <c r="H428" s="1054"/>
      <c r="I428" s="1054"/>
      <c r="J428" s="1054"/>
      <c r="K428" s="1054"/>
      <c r="L428" s="1054"/>
      <c r="M428" s="1054"/>
      <c r="N428" s="1054"/>
      <c r="O428" s="1054"/>
      <c r="P428" s="1054"/>
      <c r="Q428" s="1054"/>
      <c r="R428" s="1054"/>
      <c r="S428" s="1054"/>
      <c r="T428" s="1054"/>
      <c r="U428" s="1054"/>
    </row>
    <row r="429" spans="1:21" ht="13.5" thickBot="1" x14ac:dyDescent="0.25">
      <c r="A429" s="594"/>
      <c r="B429" s="2013"/>
      <c r="C429" s="227" t="s">
        <v>85</v>
      </c>
      <c r="D429" s="338" t="str">
        <f t="shared" si="7"/>
        <v>-</v>
      </c>
      <c r="E429" s="1054"/>
      <c r="F429" s="1054"/>
      <c r="G429" s="1054"/>
      <c r="H429" s="1054"/>
      <c r="I429" s="1054"/>
      <c r="J429" s="1054"/>
      <c r="K429" s="1054"/>
      <c r="L429" s="1054"/>
      <c r="M429" s="1054"/>
      <c r="N429" s="1054"/>
      <c r="O429" s="1054"/>
      <c r="P429" s="1054"/>
      <c r="Q429" s="1054"/>
      <c r="R429" s="1054"/>
      <c r="S429" s="1054"/>
      <c r="T429" s="1054"/>
      <c r="U429" s="1054"/>
    </row>
    <row r="430" spans="1:21" ht="13.5" customHeight="1" thickBot="1" x14ac:dyDescent="0.25">
      <c r="A430" s="594"/>
      <c r="B430" s="2013"/>
      <c r="C430" s="304" t="s">
        <v>86</v>
      </c>
      <c r="D430" s="338" t="str">
        <f t="shared" si="7"/>
        <v>-</v>
      </c>
      <c r="E430" s="1054"/>
      <c r="F430" s="1054"/>
      <c r="G430" s="1054"/>
      <c r="H430" s="1054"/>
      <c r="I430" s="1054"/>
      <c r="J430" s="1054"/>
      <c r="K430" s="1054"/>
      <c r="L430" s="1054"/>
      <c r="M430" s="1054"/>
      <c r="N430" s="1054"/>
      <c r="O430" s="1054"/>
      <c r="P430" s="1054"/>
      <c r="Q430" s="1054"/>
      <c r="R430" s="1054"/>
      <c r="S430" s="1054"/>
      <c r="T430" s="1054"/>
      <c r="U430" s="1054"/>
    </row>
    <row r="431" spans="1:21" ht="13.5" thickBot="1" x14ac:dyDescent="0.25">
      <c r="A431" s="594"/>
      <c r="B431" s="2013"/>
      <c r="C431" s="240" t="s">
        <v>338</v>
      </c>
      <c r="D431" s="338" t="str">
        <f t="shared" si="7"/>
        <v>-</v>
      </c>
      <c r="E431" s="1054"/>
      <c r="F431" s="1054"/>
      <c r="G431" s="1054"/>
      <c r="H431" s="1054"/>
      <c r="I431" s="1054"/>
      <c r="J431" s="1054"/>
      <c r="K431" s="1054"/>
      <c r="L431" s="1054"/>
      <c r="M431" s="1054"/>
      <c r="N431" s="1054"/>
      <c r="O431" s="1054"/>
      <c r="P431" s="1054"/>
      <c r="Q431" s="1054"/>
      <c r="R431" s="1054"/>
      <c r="S431" s="1054"/>
      <c r="T431" s="1054"/>
      <c r="U431" s="1054"/>
    </row>
    <row r="432" spans="1:21" ht="13.5" thickBot="1" x14ac:dyDescent="0.25">
      <c r="A432" s="594"/>
      <c r="B432" s="2013"/>
      <c r="C432" s="245" t="s">
        <v>281</v>
      </c>
      <c r="D432" s="338" t="str">
        <f t="shared" si="7"/>
        <v>-</v>
      </c>
      <c r="E432" s="1054"/>
      <c r="F432" s="1054"/>
      <c r="G432" s="1054"/>
      <c r="H432" s="1054"/>
      <c r="I432" s="1054"/>
      <c r="J432" s="1054"/>
      <c r="K432" s="1054"/>
      <c r="L432" s="1054"/>
      <c r="M432" s="1054"/>
      <c r="N432" s="1054"/>
      <c r="O432" s="1054"/>
      <c r="P432" s="1054"/>
      <c r="Q432" s="1054"/>
      <c r="R432" s="1054"/>
      <c r="S432" s="1054"/>
      <c r="T432" s="1054"/>
      <c r="U432" s="1054"/>
    </row>
    <row r="433" spans="1:21" ht="13.5" thickBot="1" x14ac:dyDescent="0.25">
      <c r="A433" s="594"/>
      <c r="B433" s="2013"/>
      <c r="C433" s="305" t="s">
        <v>81</v>
      </c>
      <c r="D433" s="338" t="str">
        <f t="shared" si="7"/>
        <v>-</v>
      </c>
      <c r="E433" s="1054"/>
      <c r="F433" s="1054"/>
      <c r="G433" s="1054"/>
      <c r="H433" s="1054"/>
      <c r="I433" s="1054"/>
      <c r="J433" s="1054"/>
      <c r="K433" s="1054"/>
      <c r="L433" s="1054"/>
      <c r="M433" s="1054"/>
      <c r="N433" s="1054"/>
      <c r="O433" s="1054"/>
      <c r="P433" s="1054"/>
      <c r="Q433" s="1054"/>
      <c r="R433" s="1054"/>
      <c r="S433" s="1054"/>
      <c r="T433" s="1054"/>
      <c r="U433" s="1054"/>
    </row>
    <row r="434" spans="1:21" ht="13.5" thickBot="1" x14ac:dyDescent="0.25">
      <c r="A434" s="594"/>
      <c r="B434" s="2013"/>
      <c r="C434" s="420" t="s">
        <v>151</v>
      </c>
      <c r="D434" s="338" t="str">
        <f t="shared" si="7"/>
        <v>-</v>
      </c>
      <c r="E434" s="1054"/>
      <c r="F434" s="1054"/>
      <c r="G434" s="1054"/>
      <c r="H434" s="1054"/>
      <c r="I434" s="1054"/>
      <c r="J434" s="1054"/>
      <c r="K434" s="1054"/>
      <c r="L434" s="1054"/>
      <c r="M434" s="1054"/>
      <c r="N434" s="1054"/>
      <c r="O434" s="1054"/>
      <c r="P434" s="1054"/>
      <c r="Q434" s="1054"/>
      <c r="R434" s="1054"/>
      <c r="S434" s="1054"/>
      <c r="T434" s="1054"/>
      <c r="U434" s="1054"/>
    </row>
    <row r="435" spans="1:21" ht="13.5" thickBot="1" x14ac:dyDescent="0.25">
      <c r="A435" s="594"/>
      <c r="B435" s="2013"/>
      <c r="C435" s="306" t="s">
        <v>266</v>
      </c>
      <c r="D435" s="338" t="str">
        <f t="shared" si="7"/>
        <v>-</v>
      </c>
      <c r="E435" s="1054"/>
      <c r="F435" s="1054"/>
      <c r="G435" s="1054"/>
      <c r="H435" s="1054"/>
      <c r="I435" s="1054"/>
      <c r="J435" s="1054"/>
      <c r="K435" s="1054"/>
      <c r="L435" s="1054"/>
      <c r="M435" s="1054"/>
      <c r="N435" s="1054"/>
      <c r="O435" s="1054"/>
      <c r="P435" s="1054"/>
      <c r="Q435" s="1054"/>
      <c r="R435" s="1054"/>
      <c r="S435" s="1054"/>
      <c r="T435" s="1054"/>
      <c r="U435" s="1054"/>
    </row>
    <row r="436" spans="1:21" ht="13.5" thickBot="1" x14ac:dyDescent="0.25">
      <c r="A436" s="594"/>
      <c r="B436" s="2013"/>
      <c r="C436" s="553" t="s">
        <v>267</v>
      </c>
      <c r="D436" s="338" t="str">
        <f t="shared" si="7"/>
        <v>-</v>
      </c>
      <c r="E436" s="1054"/>
      <c r="F436" s="1054"/>
      <c r="G436" s="1054"/>
      <c r="H436" s="1054"/>
      <c r="I436" s="1054"/>
      <c r="J436" s="1054"/>
      <c r="K436" s="1054"/>
      <c r="L436" s="1054"/>
      <c r="M436" s="1054"/>
      <c r="N436" s="1054"/>
      <c r="O436" s="1054"/>
      <c r="P436" s="1054"/>
      <c r="Q436" s="1054"/>
      <c r="R436" s="1054"/>
      <c r="S436" s="1054"/>
      <c r="T436" s="1054"/>
      <c r="U436" s="1054"/>
    </row>
    <row r="437" spans="1:21" ht="13.5" thickBot="1" x14ac:dyDescent="0.25">
      <c r="A437" s="594"/>
      <c r="B437" s="2013"/>
      <c r="C437" s="553" t="s">
        <v>579</v>
      </c>
      <c r="D437" s="338" t="str">
        <f t="shared" si="7"/>
        <v>-</v>
      </c>
      <c r="E437" s="1054"/>
      <c r="F437" s="1054"/>
      <c r="G437" s="1054"/>
      <c r="H437" s="1054"/>
      <c r="I437" s="1054"/>
      <c r="J437" s="1054"/>
      <c r="K437" s="1054"/>
      <c r="L437" s="1054"/>
      <c r="M437" s="1054"/>
      <c r="N437" s="1054"/>
      <c r="O437" s="1054"/>
      <c r="P437" s="1054"/>
      <c r="Q437" s="1054"/>
      <c r="R437" s="1054"/>
      <c r="S437" s="1054"/>
      <c r="T437" s="1054"/>
      <c r="U437" s="1054"/>
    </row>
    <row r="438" spans="1:21" ht="13.5" thickBot="1" x14ac:dyDescent="0.25">
      <c r="A438" s="594"/>
      <c r="B438" s="2013"/>
      <c r="C438" s="554" t="s">
        <v>342</v>
      </c>
      <c r="D438" s="338" t="str">
        <f t="shared" si="7"/>
        <v>-</v>
      </c>
      <c r="E438" s="1054"/>
      <c r="F438" s="1054"/>
      <c r="G438" s="1054"/>
      <c r="H438" s="1054"/>
      <c r="I438" s="1054"/>
      <c r="J438" s="1054"/>
      <c r="K438" s="1054"/>
      <c r="L438" s="1054"/>
      <c r="M438" s="1054"/>
      <c r="N438" s="1054"/>
      <c r="O438" s="1054"/>
      <c r="P438" s="1054"/>
      <c r="Q438" s="1054"/>
      <c r="R438" s="1054"/>
      <c r="S438" s="1054"/>
      <c r="T438" s="1054"/>
      <c r="U438" s="1054"/>
    </row>
    <row r="439" spans="1:21" ht="13.5" thickBot="1" x14ac:dyDescent="0.25">
      <c r="A439" s="594"/>
      <c r="B439" s="2013"/>
      <c r="C439" s="555" t="s">
        <v>343</v>
      </c>
      <c r="D439" s="338" t="str">
        <f t="shared" si="7"/>
        <v>-</v>
      </c>
      <c r="E439" s="1054"/>
      <c r="F439" s="1054"/>
      <c r="G439" s="1054"/>
      <c r="H439" s="1054"/>
      <c r="I439" s="1054"/>
      <c r="J439" s="1054"/>
      <c r="K439" s="1054"/>
      <c r="L439" s="1054"/>
      <c r="M439" s="1054"/>
      <c r="N439" s="1054"/>
      <c r="O439" s="1054"/>
      <c r="P439" s="1054"/>
      <c r="Q439" s="1054"/>
      <c r="R439" s="1054"/>
      <c r="S439" s="1054"/>
      <c r="T439" s="1054"/>
      <c r="U439" s="1054"/>
    </row>
    <row r="440" spans="1:21" ht="13.5" thickBot="1" x14ac:dyDescent="0.25">
      <c r="A440" s="594"/>
      <c r="B440" s="2013"/>
      <c r="C440" s="307" t="s">
        <v>258</v>
      </c>
      <c r="D440" s="338" t="str">
        <f t="shared" si="7"/>
        <v>-</v>
      </c>
      <c r="E440" s="1054"/>
      <c r="F440" s="1054"/>
      <c r="G440" s="1054"/>
      <c r="H440" s="1054"/>
      <c r="I440" s="1054"/>
      <c r="J440" s="1054"/>
      <c r="K440" s="1054"/>
      <c r="L440" s="1054"/>
      <c r="M440" s="1054"/>
      <c r="N440" s="1054"/>
      <c r="O440" s="1054"/>
      <c r="P440" s="1054"/>
      <c r="Q440" s="1054"/>
      <c r="R440" s="1054"/>
      <c r="S440" s="1054"/>
      <c r="T440" s="1054"/>
      <c r="U440" s="1054"/>
    </row>
    <row r="441" spans="1:21" ht="13.5" thickBot="1" x14ac:dyDescent="0.25">
      <c r="A441" s="594"/>
      <c r="B441" s="2013" t="s">
        <v>364</v>
      </c>
      <c r="C441" s="223" t="s">
        <v>313</v>
      </c>
      <c r="D441" s="338" t="str">
        <f>L5</f>
        <v>-</v>
      </c>
      <c r="E441" s="1054"/>
      <c r="F441" s="1054"/>
      <c r="G441" s="1054"/>
      <c r="H441" s="1054"/>
      <c r="I441" s="1054"/>
      <c r="J441" s="1054"/>
      <c r="K441" s="1054"/>
      <c r="L441" s="1054"/>
      <c r="M441" s="1054"/>
      <c r="N441" s="1054"/>
      <c r="O441" s="1054"/>
      <c r="P441" s="1054"/>
      <c r="Q441" s="1054"/>
      <c r="R441" s="1054"/>
      <c r="S441" s="1054"/>
      <c r="T441" s="1054"/>
      <c r="U441" s="1054"/>
    </row>
    <row r="442" spans="1:21" ht="13.5" thickBot="1" x14ac:dyDescent="0.25">
      <c r="A442" s="594"/>
      <c r="B442" s="2013"/>
      <c r="C442" s="227" t="s">
        <v>339</v>
      </c>
      <c r="D442" s="338" t="str">
        <f t="shared" ref="D442:D488" si="8">L6</f>
        <v>-</v>
      </c>
      <c r="E442" s="1054"/>
      <c r="F442" s="1054"/>
      <c r="G442" s="1054"/>
      <c r="H442" s="1054"/>
      <c r="I442" s="1054"/>
      <c r="J442" s="1054"/>
      <c r="K442" s="1054"/>
      <c r="L442" s="1054"/>
      <c r="M442" s="1054"/>
      <c r="N442" s="1054"/>
      <c r="O442" s="1054"/>
      <c r="P442" s="1054"/>
      <c r="Q442" s="1054"/>
      <c r="R442" s="1054"/>
      <c r="S442" s="1054"/>
      <c r="T442" s="1054"/>
      <c r="U442" s="1054"/>
    </row>
    <row r="443" spans="1:21" ht="13.5" thickBot="1" x14ac:dyDescent="0.25">
      <c r="A443" s="594"/>
      <c r="B443" s="2013"/>
      <c r="C443" s="229" t="s">
        <v>268</v>
      </c>
      <c r="D443" s="338" t="str">
        <f t="shared" si="8"/>
        <v>-</v>
      </c>
      <c r="E443" s="1054"/>
      <c r="F443" s="1054"/>
      <c r="G443" s="1054"/>
      <c r="H443" s="1054"/>
      <c r="I443" s="1054"/>
      <c r="J443" s="1054"/>
      <c r="K443" s="1054"/>
      <c r="L443" s="1054"/>
      <c r="M443" s="1054"/>
      <c r="N443" s="1054"/>
      <c r="O443" s="1054"/>
      <c r="P443" s="1054"/>
      <c r="Q443" s="1054"/>
      <c r="R443" s="1054"/>
      <c r="S443" s="1054"/>
      <c r="T443" s="1054"/>
      <c r="U443" s="1054"/>
    </row>
    <row r="444" spans="1:21" ht="13.5" thickBot="1" x14ac:dyDescent="0.25">
      <c r="A444" s="594"/>
      <c r="B444" s="2013"/>
      <c r="C444" s="227" t="s">
        <v>269</v>
      </c>
      <c r="D444" s="338" t="str">
        <f t="shared" si="8"/>
        <v>-</v>
      </c>
      <c r="E444" s="1054"/>
      <c r="F444" s="1054"/>
      <c r="G444" s="1054"/>
      <c r="H444" s="1054"/>
      <c r="I444" s="1054"/>
      <c r="J444" s="1054"/>
      <c r="K444" s="1054"/>
      <c r="L444" s="1054"/>
      <c r="M444" s="1054"/>
      <c r="N444" s="1054"/>
      <c r="O444" s="1054"/>
      <c r="P444" s="1054"/>
      <c r="Q444" s="1054"/>
      <c r="R444" s="1054"/>
      <c r="S444" s="1054"/>
      <c r="T444" s="1054"/>
      <c r="U444" s="1054"/>
    </row>
    <row r="445" spans="1:21" ht="13.5" thickBot="1" x14ac:dyDescent="0.25">
      <c r="A445" s="594"/>
      <c r="B445" s="2013"/>
      <c r="C445" s="229" t="s">
        <v>270</v>
      </c>
      <c r="D445" s="338" t="str">
        <f t="shared" si="8"/>
        <v>-</v>
      </c>
      <c r="E445" s="1054"/>
      <c r="F445" s="1054"/>
      <c r="G445" s="1054"/>
      <c r="H445" s="1054"/>
      <c r="I445" s="1054"/>
      <c r="J445" s="1054"/>
      <c r="K445" s="1054"/>
      <c r="L445" s="1054"/>
      <c r="M445" s="1054"/>
      <c r="N445" s="1054"/>
      <c r="O445" s="1054"/>
      <c r="P445" s="1054"/>
      <c r="Q445" s="1054"/>
      <c r="R445" s="1054"/>
      <c r="S445" s="1054"/>
      <c r="T445" s="1054"/>
      <c r="U445" s="1054"/>
    </row>
    <row r="446" spans="1:21" ht="13.5" thickBot="1" x14ac:dyDescent="0.25">
      <c r="A446" s="594"/>
      <c r="B446" s="2013"/>
      <c r="C446" s="232" t="s">
        <v>271</v>
      </c>
      <c r="D446" s="338" t="str">
        <f t="shared" si="8"/>
        <v>-</v>
      </c>
      <c r="E446" s="1054"/>
      <c r="F446" s="1054"/>
      <c r="G446" s="1054"/>
      <c r="H446" s="1054"/>
      <c r="I446" s="1054"/>
      <c r="J446" s="1054"/>
      <c r="K446" s="1054"/>
      <c r="L446" s="1054"/>
      <c r="M446" s="1054"/>
      <c r="N446" s="1054"/>
      <c r="O446" s="1054"/>
      <c r="P446" s="1054"/>
      <c r="Q446" s="1054"/>
      <c r="R446" s="1054"/>
      <c r="S446" s="1054"/>
      <c r="T446" s="1054"/>
      <c r="U446" s="1054"/>
    </row>
    <row r="447" spans="1:21" ht="13.5" thickBot="1" x14ac:dyDescent="0.25">
      <c r="A447" s="594"/>
      <c r="B447" s="2013"/>
      <c r="C447" s="238" t="s">
        <v>337</v>
      </c>
      <c r="D447" s="338" t="str">
        <f t="shared" si="8"/>
        <v xml:space="preserve">－    </v>
      </c>
      <c r="E447" s="1054"/>
      <c r="F447" s="1054"/>
      <c r="G447" s="1054"/>
      <c r="H447" s="1054"/>
      <c r="I447" s="1054"/>
      <c r="J447" s="1054"/>
      <c r="K447" s="1054"/>
      <c r="L447" s="1054"/>
      <c r="M447" s="1054"/>
      <c r="N447" s="1054"/>
      <c r="O447" s="1054"/>
      <c r="P447" s="1054"/>
      <c r="Q447" s="1054"/>
      <c r="R447" s="1054"/>
      <c r="S447" s="1054"/>
      <c r="T447" s="1054"/>
      <c r="U447" s="1054"/>
    </row>
    <row r="448" spans="1:21" ht="13.5" thickBot="1" x14ac:dyDescent="0.25">
      <c r="A448" s="594"/>
      <c r="B448" s="2013"/>
      <c r="C448" s="227" t="s">
        <v>272</v>
      </c>
      <c r="D448" s="338" t="str">
        <f t="shared" si="8"/>
        <v>-</v>
      </c>
      <c r="E448" s="1054"/>
      <c r="F448" s="1054"/>
      <c r="G448" s="1054"/>
      <c r="H448" s="1054"/>
      <c r="I448" s="1054"/>
      <c r="J448" s="1054"/>
      <c r="K448" s="1054"/>
      <c r="L448" s="1054"/>
      <c r="M448" s="1054"/>
      <c r="N448" s="1054"/>
      <c r="O448" s="1054"/>
      <c r="P448" s="1054"/>
      <c r="Q448" s="1054"/>
      <c r="R448" s="1054"/>
      <c r="S448" s="1054"/>
      <c r="T448" s="1054"/>
      <c r="U448" s="1054"/>
    </row>
    <row r="449" spans="1:21" ht="13.5" thickBot="1" x14ac:dyDescent="0.25">
      <c r="A449" s="594"/>
      <c r="B449" s="2013"/>
      <c r="C449" s="239" t="s">
        <v>273</v>
      </c>
      <c r="D449" s="338" t="str">
        <f t="shared" si="8"/>
        <v>-</v>
      </c>
      <c r="E449" s="1054"/>
      <c r="F449" s="1054"/>
      <c r="G449" s="1054"/>
      <c r="H449" s="1054"/>
      <c r="I449" s="1054"/>
      <c r="J449" s="1054"/>
      <c r="K449" s="1054"/>
      <c r="L449" s="1054"/>
      <c r="M449" s="1054"/>
      <c r="N449" s="1054"/>
      <c r="O449" s="1054"/>
      <c r="P449" s="1054"/>
      <c r="Q449" s="1054"/>
      <c r="R449" s="1054"/>
      <c r="S449" s="1054"/>
      <c r="T449" s="1054"/>
      <c r="U449" s="1054"/>
    </row>
    <row r="450" spans="1:21" ht="13.5" thickBot="1" x14ac:dyDescent="0.25">
      <c r="A450" s="594"/>
      <c r="B450" s="2013"/>
      <c r="C450" s="240" t="s">
        <v>72</v>
      </c>
      <c r="D450" s="338" t="str">
        <f t="shared" si="8"/>
        <v>&lt;0.0005</v>
      </c>
      <c r="E450" s="1054"/>
      <c r="F450" s="1054"/>
      <c r="G450" s="1054"/>
      <c r="H450" s="1054"/>
      <c r="I450" s="1054"/>
      <c r="J450" s="1054"/>
      <c r="K450" s="1054"/>
      <c r="L450" s="1054"/>
      <c r="M450" s="1054"/>
      <c r="N450" s="1054"/>
      <c r="O450" s="1054"/>
      <c r="P450" s="1054"/>
      <c r="Q450" s="1054"/>
      <c r="R450" s="1054"/>
      <c r="S450" s="1054"/>
      <c r="T450" s="1054"/>
      <c r="U450" s="1054"/>
    </row>
    <row r="451" spans="1:21" ht="13.5" thickBot="1" x14ac:dyDescent="0.25">
      <c r="A451" s="594"/>
      <c r="B451" s="2013"/>
      <c r="C451" s="245" t="s">
        <v>73</v>
      </c>
      <c r="D451" s="338" t="str">
        <f t="shared" si="8"/>
        <v>&lt;0.0005</v>
      </c>
      <c r="E451" s="1054"/>
      <c r="F451" s="1054"/>
      <c r="G451" s="1054"/>
      <c r="H451" s="1054"/>
      <c r="I451" s="1054"/>
      <c r="J451" s="1054"/>
      <c r="K451" s="1054"/>
      <c r="L451" s="1054"/>
      <c r="M451" s="1054"/>
      <c r="N451" s="1054"/>
      <c r="O451" s="1054"/>
      <c r="P451" s="1054"/>
      <c r="Q451" s="1054"/>
      <c r="R451" s="1054"/>
      <c r="S451" s="1054"/>
      <c r="T451" s="1054"/>
      <c r="U451" s="1054"/>
    </row>
    <row r="452" spans="1:21" ht="13.5" thickBot="1" x14ac:dyDescent="0.25">
      <c r="A452" s="594"/>
      <c r="B452" s="2013"/>
      <c r="C452" s="250" t="s">
        <v>66</v>
      </c>
      <c r="D452" s="338" t="str">
        <f t="shared" si="8"/>
        <v>&lt;0.0005</v>
      </c>
      <c r="E452" s="1054"/>
      <c r="F452" s="1054"/>
      <c r="G452" s="1054"/>
      <c r="H452" s="1054"/>
      <c r="I452" s="1054"/>
      <c r="J452" s="1054"/>
      <c r="K452" s="1054"/>
      <c r="L452" s="1054"/>
      <c r="M452" s="1054"/>
      <c r="N452" s="1054"/>
      <c r="O452" s="1054"/>
      <c r="P452" s="1054"/>
      <c r="Q452" s="1054"/>
      <c r="R452" s="1054"/>
      <c r="S452" s="1054"/>
      <c r="T452" s="1054"/>
      <c r="U452" s="1054"/>
    </row>
    <row r="453" spans="1:21" ht="13.5" thickBot="1" x14ac:dyDescent="0.25">
      <c r="A453" s="594"/>
      <c r="B453" s="2013"/>
      <c r="C453" s="229" t="s">
        <v>331</v>
      </c>
      <c r="D453" s="338" t="str">
        <f t="shared" si="8"/>
        <v>&lt;0.0005</v>
      </c>
      <c r="E453" s="1054"/>
      <c r="F453" s="1054"/>
      <c r="G453" s="1054"/>
      <c r="H453" s="1054"/>
      <c r="I453" s="1054"/>
      <c r="J453" s="1054"/>
      <c r="K453" s="1054"/>
      <c r="L453" s="1054"/>
      <c r="M453" s="1054"/>
      <c r="N453" s="1054"/>
      <c r="O453" s="1054"/>
      <c r="P453" s="1054"/>
      <c r="Q453" s="1054"/>
      <c r="R453" s="1054"/>
      <c r="S453" s="1054"/>
      <c r="T453" s="1054"/>
      <c r="U453" s="1054"/>
    </row>
    <row r="454" spans="1:21" ht="13.5" thickBot="1" x14ac:dyDescent="0.25">
      <c r="A454" s="594"/>
      <c r="B454" s="2013"/>
      <c r="C454" s="227" t="s">
        <v>67</v>
      </c>
      <c r="D454" s="338" t="str">
        <f t="shared" si="8"/>
        <v>&lt;0.0005</v>
      </c>
      <c r="E454" s="1054"/>
      <c r="F454" s="1054"/>
      <c r="G454" s="1054"/>
      <c r="H454" s="1054"/>
      <c r="I454" s="1054"/>
      <c r="J454" s="1054"/>
      <c r="K454" s="1054"/>
      <c r="L454" s="1054"/>
      <c r="M454" s="1054"/>
      <c r="N454" s="1054"/>
      <c r="O454" s="1054"/>
      <c r="P454" s="1054"/>
      <c r="Q454" s="1054"/>
      <c r="R454" s="1054"/>
      <c r="S454" s="1054"/>
      <c r="T454" s="1054"/>
      <c r="U454" s="1054"/>
    </row>
    <row r="455" spans="1:21" ht="13.5" thickBot="1" x14ac:dyDescent="0.25">
      <c r="A455" s="594"/>
      <c r="B455" s="2013"/>
      <c r="C455" s="229" t="s">
        <v>68</v>
      </c>
      <c r="D455" s="338" t="str">
        <f t="shared" si="8"/>
        <v>&lt;0.0005</v>
      </c>
      <c r="E455" s="1054"/>
      <c r="F455" s="1054"/>
      <c r="G455" s="1054"/>
      <c r="H455" s="1054"/>
      <c r="I455" s="1054"/>
      <c r="J455" s="1054"/>
      <c r="K455" s="1054"/>
      <c r="L455" s="1054"/>
      <c r="M455" s="1054"/>
      <c r="N455" s="1054"/>
      <c r="O455" s="1054"/>
      <c r="P455" s="1054"/>
      <c r="Q455" s="1054"/>
      <c r="R455" s="1054"/>
      <c r="S455" s="1054"/>
      <c r="T455" s="1054"/>
      <c r="U455" s="1054"/>
    </row>
    <row r="456" spans="1:21" ht="13.5" thickBot="1" x14ac:dyDescent="0.25">
      <c r="A456" s="594"/>
      <c r="B456" s="2013"/>
      <c r="C456" s="227" t="s">
        <v>69</v>
      </c>
      <c r="D456" s="338" t="str">
        <f t="shared" si="8"/>
        <v>&lt;0.0005</v>
      </c>
      <c r="E456" s="1054"/>
      <c r="F456" s="1054"/>
      <c r="G456" s="1054"/>
      <c r="H456" s="1054"/>
      <c r="I456" s="1054"/>
      <c r="J456" s="1054"/>
      <c r="K456" s="1054"/>
      <c r="L456" s="1054"/>
      <c r="M456" s="1054"/>
      <c r="N456" s="1054"/>
      <c r="O456" s="1054"/>
      <c r="P456" s="1054"/>
      <c r="Q456" s="1054"/>
      <c r="R456" s="1054"/>
      <c r="S456" s="1054"/>
      <c r="T456" s="1054"/>
      <c r="U456" s="1054"/>
    </row>
    <row r="457" spans="1:21" ht="13.5" thickBot="1" x14ac:dyDescent="0.25">
      <c r="A457" s="594"/>
      <c r="B457" s="2013"/>
      <c r="C457" s="229" t="s">
        <v>70</v>
      </c>
      <c r="D457" s="338" t="str">
        <f t="shared" si="8"/>
        <v>&lt;0.0005</v>
      </c>
      <c r="E457" s="1054"/>
      <c r="F457" s="1054"/>
      <c r="G457" s="1054"/>
      <c r="H457" s="1054"/>
      <c r="I457" s="1054"/>
      <c r="J457" s="1054"/>
      <c r="K457" s="1054"/>
      <c r="L457" s="1054"/>
      <c r="M457" s="1054"/>
      <c r="N457" s="1054"/>
      <c r="O457" s="1054"/>
      <c r="P457" s="1054"/>
      <c r="Q457" s="1054"/>
      <c r="R457" s="1054"/>
      <c r="S457" s="1054"/>
      <c r="T457" s="1054"/>
      <c r="U457" s="1054"/>
    </row>
    <row r="458" spans="1:21" ht="13.5" thickBot="1" x14ac:dyDescent="0.25">
      <c r="A458" s="594"/>
      <c r="B458" s="2013"/>
      <c r="C458" s="227" t="s">
        <v>71</v>
      </c>
      <c r="D458" s="338" t="str">
        <f t="shared" si="8"/>
        <v>&lt;0.0005</v>
      </c>
      <c r="E458" s="1054"/>
      <c r="F458" s="1054"/>
      <c r="G458" s="1054"/>
      <c r="H458" s="1054"/>
      <c r="I458" s="1054"/>
      <c r="J458" s="1054"/>
      <c r="K458" s="1054"/>
      <c r="L458" s="1054"/>
      <c r="M458" s="1054"/>
      <c r="N458" s="1054"/>
      <c r="O458" s="1054"/>
      <c r="P458" s="1054"/>
      <c r="Q458" s="1054"/>
      <c r="R458" s="1054"/>
      <c r="S458" s="1054"/>
      <c r="T458" s="1054"/>
      <c r="U458" s="1054"/>
    </row>
    <row r="459" spans="1:21" ht="13.5" thickBot="1" x14ac:dyDescent="0.25">
      <c r="A459" s="594"/>
      <c r="B459" s="2013"/>
      <c r="C459" s="239" t="s">
        <v>74</v>
      </c>
      <c r="D459" s="338" t="str">
        <f t="shared" si="8"/>
        <v>&lt;0.0005</v>
      </c>
      <c r="E459" s="1054"/>
      <c r="F459" s="1054"/>
      <c r="G459" s="1054"/>
      <c r="H459" s="1054"/>
      <c r="I459" s="1054"/>
      <c r="J459" s="1054"/>
      <c r="K459" s="1054"/>
      <c r="L459" s="1054"/>
      <c r="M459" s="1054"/>
      <c r="N459" s="1054"/>
      <c r="O459" s="1054"/>
      <c r="P459" s="1054"/>
      <c r="Q459" s="1054"/>
      <c r="R459" s="1054"/>
      <c r="S459" s="1054"/>
      <c r="T459" s="1054"/>
      <c r="U459" s="1054"/>
    </row>
    <row r="460" spans="1:21" ht="13.5" thickBot="1" x14ac:dyDescent="0.25">
      <c r="A460" s="594"/>
      <c r="B460" s="2013"/>
      <c r="C460" s="262" t="s">
        <v>76</v>
      </c>
      <c r="D460" s="338" t="str">
        <f t="shared" si="8"/>
        <v>-</v>
      </c>
      <c r="E460" s="1054"/>
      <c r="F460" s="1054"/>
      <c r="G460" s="1054"/>
      <c r="H460" s="1054"/>
      <c r="I460" s="1054"/>
      <c r="J460" s="1054"/>
      <c r="K460" s="1054"/>
      <c r="L460" s="1054"/>
      <c r="M460" s="1054"/>
      <c r="N460" s="1054"/>
      <c r="O460" s="1054"/>
      <c r="P460" s="1054"/>
      <c r="Q460" s="1054"/>
      <c r="R460" s="1054"/>
      <c r="S460" s="1054"/>
      <c r="T460" s="1054"/>
      <c r="U460" s="1054"/>
    </row>
    <row r="461" spans="1:21" ht="13.5" thickBot="1" x14ac:dyDescent="0.25">
      <c r="A461" s="594"/>
      <c r="B461" s="2013"/>
      <c r="C461" s="227" t="s">
        <v>77</v>
      </c>
      <c r="D461" s="338" t="str">
        <f t="shared" si="8"/>
        <v>-</v>
      </c>
      <c r="E461" s="1054"/>
      <c r="F461" s="1054"/>
      <c r="G461" s="1054"/>
      <c r="H461" s="1054"/>
      <c r="I461" s="1054"/>
      <c r="J461" s="1054"/>
      <c r="K461" s="1054"/>
      <c r="L461" s="1054"/>
      <c r="M461" s="1054"/>
      <c r="N461" s="1054"/>
      <c r="O461" s="1054"/>
      <c r="P461" s="1054"/>
      <c r="Q461" s="1054"/>
      <c r="R461" s="1054"/>
      <c r="S461" s="1054"/>
      <c r="T461" s="1054"/>
      <c r="U461" s="1054"/>
    </row>
    <row r="462" spans="1:21" ht="13.5" thickBot="1" x14ac:dyDescent="0.25">
      <c r="A462" s="594"/>
      <c r="B462" s="2013"/>
      <c r="C462" s="267" t="s">
        <v>78</v>
      </c>
      <c r="D462" s="338" t="str">
        <f t="shared" si="8"/>
        <v>-</v>
      </c>
      <c r="E462" s="1054"/>
      <c r="F462" s="1054"/>
      <c r="G462" s="1054"/>
      <c r="H462" s="1054"/>
      <c r="I462" s="1054"/>
      <c r="J462" s="1054"/>
      <c r="K462" s="1054"/>
      <c r="L462" s="1054"/>
      <c r="M462" s="1054"/>
      <c r="N462" s="1054"/>
      <c r="O462" s="1054"/>
      <c r="P462" s="1054"/>
      <c r="Q462" s="1054"/>
      <c r="R462" s="1054"/>
      <c r="S462" s="1054"/>
      <c r="T462" s="1054"/>
      <c r="U462" s="1054"/>
    </row>
    <row r="463" spans="1:21" ht="13.5" thickBot="1" x14ac:dyDescent="0.25">
      <c r="A463" s="594"/>
      <c r="B463" s="2013"/>
      <c r="C463" s="271" t="s">
        <v>75</v>
      </c>
      <c r="D463" s="338" t="str">
        <f t="shared" si="8"/>
        <v>&lt;0.0005</v>
      </c>
      <c r="E463" s="1054"/>
      <c r="F463" s="1054"/>
      <c r="G463" s="1054"/>
      <c r="H463" s="1054"/>
      <c r="I463" s="1054"/>
      <c r="J463" s="1054"/>
      <c r="K463" s="1054"/>
      <c r="L463" s="1054"/>
      <c r="M463" s="1054"/>
      <c r="N463" s="1054"/>
      <c r="O463" s="1054"/>
      <c r="P463" s="1054"/>
      <c r="Q463" s="1054"/>
      <c r="R463" s="1054"/>
      <c r="S463" s="1054"/>
      <c r="T463" s="1054"/>
      <c r="U463" s="1054"/>
    </row>
    <row r="464" spans="1:21" ht="13.5" thickBot="1" x14ac:dyDescent="0.25">
      <c r="A464" s="594"/>
      <c r="B464" s="2013"/>
      <c r="C464" s="277" t="s">
        <v>274</v>
      </c>
      <c r="D464" s="338" t="str">
        <f t="shared" si="8"/>
        <v>-</v>
      </c>
      <c r="E464" s="1054"/>
      <c r="F464" s="1054"/>
      <c r="G464" s="1054"/>
      <c r="H464" s="1054"/>
      <c r="I464" s="1054"/>
      <c r="J464" s="1054"/>
      <c r="K464" s="1054"/>
      <c r="L464" s="1054"/>
      <c r="M464" s="1054"/>
      <c r="N464" s="1054"/>
      <c r="O464" s="1054"/>
      <c r="P464" s="1054"/>
      <c r="Q464" s="1054"/>
      <c r="R464" s="1054"/>
      <c r="S464" s="1054"/>
      <c r="T464" s="1054"/>
      <c r="U464" s="1054"/>
    </row>
    <row r="465" spans="1:21" ht="13.5" thickBot="1" x14ac:dyDescent="0.25">
      <c r="A465" s="594"/>
      <c r="B465" s="2013"/>
      <c r="C465" s="286" t="s">
        <v>332</v>
      </c>
      <c r="D465" s="338" t="str">
        <f t="shared" si="8"/>
        <v>-</v>
      </c>
      <c r="E465" s="1054"/>
      <c r="F465" s="1054"/>
      <c r="G465" s="1054"/>
      <c r="H465" s="1054"/>
      <c r="I465" s="1054"/>
      <c r="J465" s="1054"/>
      <c r="K465" s="1054"/>
      <c r="L465" s="1054"/>
      <c r="M465" s="1054"/>
      <c r="N465" s="1054"/>
      <c r="O465" s="1054"/>
      <c r="P465" s="1054"/>
      <c r="Q465" s="1054"/>
      <c r="R465" s="1054"/>
      <c r="S465" s="1054"/>
      <c r="T465" s="1054"/>
      <c r="U465" s="1054"/>
    </row>
    <row r="466" spans="1:21" ht="13.5" thickBot="1" x14ac:dyDescent="0.25">
      <c r="A466" s="594"/>
      <c r="B466" s="2013"/>
      <c r="C466" s="229" t="s">
        <v>333</v>
      </c>
      <c r="D466" s="338">
        <f t="shared" si="8"/>
        <v>0.11799999999999999</v>
      </c>
      <c r="E466" s="1054"/>
      <c r="F466" s="1054"/>
      <c r="G466" s="1054"/>
      <c r="H466" s="1054"/>
      <c r="I466" s="1054"/>
      <c r="J466" s="1054"/>
      <c r="K466" s="1054"/>
      <c r="L466" s="1054"/>
      <c r="M466" s="1054"/>
      <c r="N466" s="1054"/>
      <c r="O466" s="1054"/>
      <c r="P466" s="1054"/>
      <c r="Q466" s="1054"/>
      <c r="R466" s="1054"/>
      <c r="S466" s="1054"/>
      <c r="T466" s="1054"/>
      <c r="U466" s="1054"/>
    </row>
    <row r="467" spans="1:21" ht="13.5" thickBot="1" x14ac:dyDescent="0.25">
      <c r="A467" s="594"/>
      <c r="B467" s="2013"/>
      <c r="C467" s="287" t="s">
        <v>79</v>
      </c>
      <c r="D467" s="338">
        <f t="shared" si="8"/>
        <v>5.3</v>
      </c>
      <c r="E467" s="1054"/>
      <c r="F467" s="1054"/>
      <c r="G467" s="1054"/>
      <c r="H467" s="1054"/>
      <c r="I467" s="1054"/>
      <c r="J467" s="1054"/>
      <c r="K467" s="1054"/>
      <c r="L467" s="1054"/>
      <c r="M467" s="1054"/>
      <c r="N467" s="1054"/>
      <c r="O467" s="1054"/>
      <c r="P467" s="1054"/>
      <c r="Q467" s="1054"/>
      <c r="R467" s="1054"/>
      <c r="S467" s="1054"/>
      <c r="T467" s="1054"/>
      <c r="U467" s="1054"/>
    </row>
    <row r="468" spans="1:21" ht="13.5" thickBot="1" x14ac:dyDescent="0.25">
      <c r="A468" s="594"/>
      <c r="B468" s="2013"/>
      <c r="C468" s="295" t="s">
        <v>259</v>
      </c>
      <c r="D468" s="338" t="str">
        <f t="shared" si="8"/>
        <v>&lt;0.005</v>
      </c>
      <c r="E468" s="1054"/>
      <c r="F468" s="1054"/>
      <c r="G468" s="1054"/>
      <c r="H468" s="1054"/>
      <c r="I468" s="1054"/>
      <c r="J468" s="1054"/>
      <c r="K468" s="1054"/>
      <c r="L468" s="1054"/>
      <c r="M468" s="1054"/>
      <c r="N468" s="1054"/>
      <c r="O468" s="1054"/>
      <c r="P468" s="1054"/>
      <c r="Q468" s="1054"/>
      <c r="R468" s="1054"/>
      <c r="S468" s="1054"/>
      <c r="T468" s="1054"/>
      <c r="U468" s="1054"/>
    </row>
    <row r="469" spans="1:21" ht="13.5" thickBot="1" x14ac:dyDescent="0.25">
      <c r="A469" s="594"/>
      <c r="B469" s="2013"/>
      <c r="C469" s="240" t="s">
        <v>275</v>
      </c>
      <c r="D469" s="338" t="str">
        <f t="shared" si="8"/>
        <v>&lt;1</v>
      </c>
      <c r="E469" s="1054"/>
      <c r="F469" s="1054"/>
      <c r="G469" s="1054"/>
      <c r="H469" s="1054"/>
      <c r="I469" s="1054"/>
      <c r="J469" s="1054"/>
      <c r="K469" s="1054"/>
      <c r="L469" s="1054"/>
      <c r="M469" s="1054"/>
      <c r="N469" s="1054"/>
      <c r="O469" s="1054"/>
      <c r="P469" s="1054"/>
      <c r="Q469" s="1054"/>
      <c r="R469" s="1054"/>
      <c r="S469" s="1054"/>
      <c r="T469" s="1054"/>
      <c r="U469" s="1054"/>
    </row>
    <row r="470" spans="1:21" ht="13.5" thickBot="1" x14ac:dyDescent="0.25">
      <c r="A470" s="594"/>
      <c r="B470" s="2013"/>
      <c r="C470" s="245" t="s">
        <v>80</v>
      </c>
      <c r="D470" s="338" t="str">
        <f t="shared" si="8"/>
        <v>&lt;0.5</v>
      </c>
      <c r="E470" s="1054"/>
      <c r="F470" s="1054"/>
      <c r="G470" s="1054"/>
      <c r="H470" s="1054"/>
      <c r="I470" s="1054"/>
      <c r="J470" s="1054"/>
      <c r="K470" s="1054"/>
      <c r="L470" s="1054"/>
      <c r="M470" s="1054"/>
      <c r="N470" s="1054"/>
      <c r="O470" s="1054"/>
      <c r="P470" s="1054"/>
      <c r="Q470" s="1054"/>
      <c r="R470" s="1054"/>
      <c r="S470" s="1054"/>
      <c r="T470" s="1054"/>
      <c r="U470" s="1054"/>
    </row>
    <row r="471" spans="1:21" ht="13.5" customHeight="1" thickBot="1" x14ac:dyDescent="0.25">
      <c r="A471" s="594"/>
      <c r="B471" s="2013"/>
      <c r="C471" s="227" t="s">
        <v>276</v>
      </c>
      <c r="D471" s="338" t="str">
        <f t="shared" si="8"/>
        <v>-</v>
      </c>
      <c r="E471" s="1054"/>
      <c r="F471" s="1054"/>
      <c r="G471" s="1054"/>
      <c r="H471" s="1054"/>
      <c r="I471" s="1054"/>
      <c r="J471" s="1054"/>
      <c r="K471" s="1054"/>
      <c r="L471" s="1054"/>
      <c r="M471" s="1054"/>
      <c r="N471" s="1054"/>
      <c r="O471" s="1054"/>
      <c r="P471" s="1054"/>
      <c r="Q471" s="1054"/>
      <c r="R471" s="1054"/>
      <c r="S471" s="1054"/>
      <c r="T471" s="1054"/>
      <c r="U471" s="1054"/>
    </row>
    <row r="472" spans="1:21" ht="13.5" thickBot="1" x14ac:dyDescent="0.25">
      <c r="A472" s="594"/>
      <c r="B472" s="2013"/>
      <c r="C472" s="245" t="s">
        <v>277</v>
      </c>
      <c r="D472" s="338" t="str">
        <f t="shared" si="8"/>
        <v>-</v>
      </c>
      <c r="E472" s="1054"/>
      <c r="F472" s="1054"/>
      <c r="G472" s="1054"/>
      <c r="H472" s="1054"/>
      <c r="I472" s="1054"/>
      <c r="J472" s="1054"/>
      <c r="K472" s="1054"/>
      <c r="L472" s="1054"/>
      <c r="M472" s="1054"/>
      <c r="N472" s="1054"/>
      <c r="O472" s="1054"/>
      <c r="P472" s="1054"/>
      <c r="Q472" s="1054"/>
      <c r="R472" s="1054"/>
      <c r="S472" s="1054"/>
      <c r="T472" s="1054"/>
      <c r="U472" s="1054"/>
    </row>
    <row r="473" spans="1:21" ht="13.5" thickBot="1" x14ac:dyDescent="0.25">
      <c r="A473" s="594"/>
      <c r="B473" s="2013"/>
      <c r="C473" s="299" t="s">
        <v>278</v>
      </c>
      <c r="D473" s="338" t="str">
        <f t="shared" si="8"/>
        <v>-</v>
      </c>
      <c r="E473" s="1054"/>
      <c r="F473" s="1054"/>
      <c r="G473" s="1054"/>
      <c r="H473" s="1054"/>
      <c r="I473" s="1054"/>
      <c r="J473" s="1054"/>
      <c r="K473" s="1054"/>
      <c r="L473" s="1054"/>
      <c r="M473" s="1054"/>
      <c r="N473" s="1054"/>
      <c r="O473" s="1054"/>
      <c r="P473" s="1054"/>
      <c r="Q473" s="1054"/>
      <c r="R473" s="1054"/>
      <c r="S473" s="1054"/>
      <c r="T473" s="1054"/>
      <c r="U473" s="1054"/>
    </row>
    <row r="474" spans="1:21" ht="13.5" thickBot="1" x14ac:dyDescent="0.25">
      <c r="A474" s="594"/>
      <c r="B474" s="2013"/>
      <c r="C474" s="245" t="s">
        <v>279</v>
      </c>
      <c r="D474" s="338" t="str">
        <f t="shared" si="8"/>
        <v>-</v>
      </c>
      <c r="E474" s="1054"/>
      <c r="F474" s="1054"/>
      <c r="G474" s="1054"/>
      <c r="H474" s="1054"/>
      <c r="I474" s="1054"/>
      <c r="J474" s="1054"/>
      <c r="K474" s="1054"/>
      <c r="L474" s="1054"/>
      <c r="M474" s="1054"/>
      <c r="N474" s="1054"/>
      <c r="O474" s="1054"/>
      <c r="P474" s="1054"/>
      <c r="Q474" s="1054"/>
      <c r="R474" s="1054"/>
      <c r="S474" s="1054"/>
      <c r="T474" s="1054"/>
      <c r="U474" s="1054"/>
    </row>
    <row r="475" spans="1:21" ht="13.5" thickBot="1" x14ac:dyDescent="0.25">
      <c r="A475" s="594"/>
      <c r="B475" s="2013"/>
      <c r="C475" s="286" t="s">
        <v>280</v>
      </c>
      <c r="D475" s="338" t="str">
        <f t="shared" si="8"/>
        <v>-</v>
      </c>
      <c r="E475" s="1054"/>
      <c r="F475" s="1054"/>
      <c r="G475" s="1054"/>
      <c r="H475" s="1054"/>
      <c r="I475" s="1054"/>
      <c r="J475" s="1054"/>
      <c r="K475" s="1054"/>
      <c r="L475" s="1054"/>
      <c r="M475" s="1054"/>
      <c r="N475" s="1054"/>
      <c r="O475" s="1054"/>
      <c r="P475" s="1054"/>
      <c r="Q475" s="1054"/>
      <c r="R475" s="1054"/>
      <c r="S475" s="1054"/>
      <c r="T475" s="1054"/>
      <c r="U475" s="1054"/>
    </row>
    <row r="476" spans="1:21" ht="13.5" thickBot="1" x14ac:dyDescent="0.25">
      <c r="A476" s="594"/>
      <c r="B476" s="2013"/>
      <c r="C476" s="300" t="s">
        <v>84</v>
      </c>
      <c r="D476" s="338" t="str">
        <f t="shared" si="8"/>
        <v>-</v>
      </c>
      <c r="E476" s="1054"/>
      <c r="F476" s="1054"/>
      <c r="G476" s="1054"/>
      <c r="H476" s="1054"/>
      <c r="I476" s="1054"/>
      <c r="J476" s="1054"/>
      <c r="K476" s="1054"/>
      <c r="L476" s="1054"/>
      <c r="M476" s="1054"/>
      <c r="N476" s="1054"/>
      <c r="O476" s="1054"/>
      <c r="P476" s="1054"/>
      <c r="Q476" s="1054"/>
      <c r="R476" s="1054"/>
      <c r="S476" s="1054"/>
      <c r="T476" s="1054"/>
      <c r="U476" s="1054"/>
    </row>
    <row r="477" spans="1:21" ht="13.5" thickBot="1" x14ac:dyDescent="0.25">
      <c r="A477" s="594"/>
      <c r="B477" s="2013"/>
      <c r="C477" s="227" t="s">
        <v>85</v>
      </c>
      <c r="D477" s="338" t="str">
        <f t="shared" si="8"/>
        <v>-</v>
      </c>
      <c r="E477" s="1054"/>
      <c r="F477" s="1054"/>
      <c r="G477" s="1054"/>
      <c r="H477" s="1054"/>
      <c r="I477" s="1054"/>
      <c r="J477" s="1054"/>
      <c r="K477" s="1054"/>
      <c r="L477" s="1054"/>
      <c r="M477" s="1054"/>
      <c r="N477" s="1054"/>
      <c r="O477" s="1054"/>
      <c r="P477" s="1054"/>
      <c r="Q477" s="1054"/>
      <c r="R477" s="1054"/>
      <c r="S477" s="1054"/>
      <c r="T477" s="1054"/>
      <c r="U477" s="1054"/>
    </row>
    <row r="478" spans="1:21" ht="13.5" thickBot="1" x14ac:dyDescent="0.25">
      <c r="A478" s="594"/>
      <c r="B478" s="2013"/>
      <c r="C478" s="304" t="s">
        <v>86</v>
      </c>
      <c r="D478" s="338" t="str">
        <f t="shared" si="8"/>
        <v>-</v>
      </c>
      <c r="E478" s="1054"/>
      <c r="F478" s="1054"/>
      <c r="G478" s="1054"/>
      <c r="H478" s="1054"/>
      <c r="I478" s="1054"/>
      <c r="J478" s="1054"/>
      <c r="K478" s="1054"/>
      <c r="L478" s="1054"/>
      <c r="M478" s="1054"/>
      <c r="N478" s="1054"/>
      <c r="O478" s="1054"/>
      <c r="P478" s="1054"/>
      <c r="Q478" s="1054"/>
      <c r="R478" s="1054"/>
      <c r="S478" s="1054"/>
      <c r="T478" s="1054"/>
      <c r="U478" s="1054"/>
    </row>
    <row r="479" spans="1:21" ht="13.5" thickBot="1" x14ac:dyDescent="0.25">
      <c r="A479" s="594"/>
      <c r="B479" s="2013"/>
      <c r="C479" s="240" t="s">
        <v>338</v>
      </c>
      <c r="D479" s="338" t="str">
        <f t="shared" si="8"/>
        <v>-</v>
      </c>
      <c r="E479" s="1054"/>
      <c r="F479" s="1054"/>
      <c r="G479" s="1054"/>
      <c r="H479" s="1054"/>
      <c r="I479" s="1054"/>
      <c r="J479" s="1054"/>
      <c r="K479" s="1054"/>
      <c r="L479" s="1054"/>
      <c r="M479" s="1054"/>
      <c r="N479" s="1054"/>
      <c r="O479" s="1054"/>
      <c r="P479" s="1054"/>
      <c r="Q479" s="1054"/>
      <c r="R479" s="1054"/>
      <c r="S479" s="1054"/>
      <c r="T479" s="1054"/>
      <c r="U479" s="1054"/>
    </row>
    <row r="480" spans="1:21" ht="13.5" thickBot="1" x14ac:dyDescent="0.25">
      <c r="A480" s="594"/>
      <c r="B480" s="2013"/>
      <c r="C480" s="245" t="s">
        <v>281</v>
      </c>
      <c r="D480" s="338" t="str">
        <f t="shared" si="8"/>
        <v>-</v>
      </c>
      <c r="E480" s="1054"/>
      <c r="F480" s="1054"/>
      <c r="G480" s="1054"/>
      <c r="H480" s="1054"/>
      <c r="I480" s="1054"/>
      <c r="J480" s="1054"/>
      <c r="K480" s="1054"/>
      <c r="L480" s="1054"/>
      <c r="M480" s="1054"/>
      <c r="N480" s="1054"/>
      <c r="O480" s="1054"/>
      <c r="P480" s="1054"/>
      <c r="Q480" s="1054"/>
      <c r="R480" s="1054"/>
      <c r="S480" s="1054"/>
      <c r="T480" s="1054"/>
      <c r="U480" s="1054"/>
    </row>
    <row r="481" spans="1:21" ht="13.5" thickBot="1" x14ac:dyDescent="0.25">
      <c r="A481" s="594"/>
      <c r="B481" s="2013"/>
      <c r="C481" s="305" t="s">
        <v>81</v>
      </c>
      <c r="D481" s="338" t="str">
        <f t="shared" si="8"/>
        <v>-</v>
      </c>
      <c r="E481" s="1054"/>
      <c r="F481" s="1054"/>
      <c r="G481" s="1054"/>
      <c r="H481" s="1054"/>
      <c r="I481" s="1054"/>
      <c r="J481" s="1054"/>
      <c r="K481" s="1054"/>
      <c r="L481" s="1054"/>
      <c r="M481" s="1054"/>
      <c r="N481" s="1054"/>
      <c r="O481" s="1054"/>
      <c r="P481" s="1054"/>
      <c r="Q481" s="1054"/>
      <c r="R481" s="1054"/>
      <c r="S481" s="1054"/>
      <c r="T481" s="1054"/>
      <c r="U481" s="1054"/>
    </row>
    <row r="482" spans="1:21" ht="13.5" thickBot="1" x14ac:dyDescent="0.25">
      <c r="A482" s="594"/>
      <c r="B482" s="2013"/>
      <c r="C482" s="420" t="s">
        <v>151</v>
      </c>
      <c r="D482" s="338" t="str">
        <f t="shared" si="8"/>
        <v>-</v>
      </c>
      <c r="E482" s="1054"/>
      <c r="F482" s="1054"/>
      <c r="G482" s="1054"/>
      <c r="H482" s="1054"/>
      <c r="I482" s="1054"/>
      <c r="J482" s="1054"/>
      <c r="K482" s="1054"/>
      <c r="L482" s="1054"/>
      <c r="M482" s="1054"/>
      <c r="N482" s="1054"/>
      <c r="O482" s="1054"/>
      <c r="P482" s="1054"/>
      <c r="Q482" s="1054"/>
      <c r="R482" s="1054"/>
      <c r="S482" s="1054"/>
      <c r="T482" s="1054"/>
      <c r="U482" s="1054"/>
    </row>
    <row r="483" spans="1:21" ht="13.5" thickBot="1" x14ac:dyDescent="0.25">
      <c r="A483" s="594"/>
      <c r="B483" s="2013"/>
      <c r="C483" s="306" t="s">
        <v>266</v>
      </c>
      <c r="D483" s="338" t="str">
        <f t="shared" si="8"/>
        <v>-</v>
      </c>
      <c r="E483" s="1054"/>
      <c r="F483" s="1054"/>
      <c r="G483" s="1054"/>
      <c r="H483" s="1054"/>
      <c r="I483" s="1054"/>
      <c r="J483" s="1054"/>
      <c r="K483" s="1054"/>
      <c r="L483" s="1054"/>
      <c r="M483" s="1054"/>
      <c r="N483" s="1054"/>
      <c r="O483" s="1054"/>
      <c r="P483" s="1054"/>
      <c r="Q483" s="1054"/>
      <c r="R483" s="1054"/>
      <c r="S483" s="1054"/>
      <c r="T483" s="1054"/>
      <c r="U483" s="1054"/>
    </row>
    <row r="484" spans="1:21" ht="13.5" thickBot="1" x14ac:dyDescent="0.25">
      <c r="A484" s="594"/>
      <c r="B484" s="2013"/>
      <c r="C484" s="553" t="s">
        <v>267</v>
      </c>
      <c r="D484" s="338" t="str">
        <f t="shared" si="8"/>
        <v>-</v>
      </c>
      <c r="E484" s="1054"/>
      <c r="F484" s="1054"/>
      <c r="G484" s="1054"/>
      <c r="H484" s="1054"/>
      <c r="I484" s="1054"/>
      <c r="J484" s="1054"/>
      <c r="K484" s="1054"/>
      <c r="L484" s="1054"/>
      <c r="M484" s="1054"/>
      <c r="N484" s="1054"/>
      <c r="O484" s="1054"/>
      <c r="P484" s="1054"/>
      <c r="Q484" s="1054"/>
      <c r="R484" s="1054"/>
      <c r="S484" s="1054"/>
      <c r="T484" s="1054"/>
      <c r="U484" s="1054"/>
    </row>
    <row r="485" spans="1:21" ht="13.5" thickBot="1" x14ac:dyDescent="0.25">
      <c r="A485" s="594"/>
      <c r="B485" s="2013"/>
      <c r="C485" s="553" t="s">
        <v>579</v>
      </c>
      <c r="D485" s="338" t="str">
        <f t="shared" si="8"/>
        <v>-</v>
      </c>
      <c r="E485" s="1054"/>
      <c r="F485" s="1054"/>
      <c r="G485" s="1054"/>
      <c r="H485" s="1054"/>
      <c r="I485" s="1054"/>
      <c r="J485" s="1054"/>
      <c r="K485" s="1054"/>
      <c r="L485" s="1054"/>
      <c r="M485" s="1054"/>
      <c r="N485" s="1054"/>
      <c r="O485" s="1054"/>
      <c r="P485" s="1054"/>
      <c r="Q485" s="1054"/>
      <c r="R485" s="1054"/>
      <c r="S485" s="1054"/>
      <c r="T485" s="1054"/>
      <c r="U485" s="1054"/>
    </row>
    <row r="486" spans="1:21" ht="13.5" thickBot="1" x14ac:dyDescent="0.25">
      <c r="A486" s="594"/>
      <c r="B486" s="2013"/>
      <c r="C486" s="554" t="s">
        <v>342</v>
      </c>
      <c r="D486" s="338" t="str">
        <f t="shared" si="8"/>
        <v>-</v>
      </c>
      <c r="E486" s="1054"/>
      <c r="F486" s="1054"/>
      <c r="G486" s="1054"/>
      <c r="H486" s="1054"/>
      <c r="I486" s="1054"/>
      <c r="J486" s="1054"/>
      <c r="K486" s="1054"/>
      <c r="L486" s="1054"/>
      <c r="M486" s="1054"/>
      <c r="N486" s="1054"/>
      <c r="O486" s="1054"/>
      <c r="P486" s="1054"/>
      <c r="Q486" s="1054"/>
      <c r="R486" s="1054"/>
      <c r="S486" s="1054"/>
      <c r="T486" s="1054"/>
      <c r="U486" s="1054"/>
    </row>
    <row r="487" spans="1:21" ht="13.5" thickBot="1" x14ac:dyDescent="0.25">
      <c r="A487" s="594"/>
      <c r="B487" s="2013"/>
      <c r="C487" s="555" t="s">
        <v>343</v>
      </c>
      <c r="D487" s="338" t="str">
        <f t="shared" si="8"/>
        <v>-</v>
      </c>
      <c r="E487" s="1054"/>
      <c r="F487" s="1054"/>
      <c r="G487" s="1054"/>
      <c r="H487" s="1054"/>
      <c r="I487" s="1054"/>
      <c r="J487" s="1054"/>
      <c r="K487" s="1054"/>
      <c r="L487" s="1054"/>
      <c r="M487" s="1054"/>
      <c r="N487" s="1054"/>
      <c r="O487" s="1054"/>
      <c r="P487" s="1054"/>
      <c r="Q487" s="1054"/>
      <c r="R487" s="1054"/>
      <c r="S487" s="1054"/>
      <c r="T487" s="1054"/>
      <c r="U487" s="1054"/>
    </row>
    <row r="488" spans="1:21" ht="13.5" thickBot="1" x14ac:dyDescent="0.25">
      <c r="A488" s="594"/>
      <c r="B488" s="2013"/>
      <c r="C488" s="307" t="s">
        <v>258</v>
      </c>
      <c r="D488" s="338">
        <f t="shared" si="8"/>
        <v>25</v>
      </c>
      <c r="E488" s="1054"/>
      <c r="F488" s="1054"/>
      <c r="G488" s="1054"/>
      <c r="H488" s="1054"/>
      <c r="I488" s="1054"/>
      <c r="J488" s="1054"/>
      <c r="K488" s="1054"/>
      <c r="L488" s="1054"/>
      <c r="M488" s="1054"/>
      <c r="N488" s="1054"/>
      <c r="O488" s="1054"/>
      <c r="P488" s="1054"/>
      <c r="Q488" s="1054"/>
      <c r="R488" s="1054"/>
      <c r="S488" s="1054"/>
      <c r="T488" s="1054"/>
      <c r="U488" s="1054"/>
    </row>
    <row r="489" spans="1:21" ht="13.5" thickBot="1" x14ac:dyDescent="0.25">
      <c r="A489" s="594"/>
      <c r="B489" s="2013" t="s">
        <v>365</v>
      </c>
      <c r="C489" s="223" t="s">
        <v>313</v>
      </c>
      <c r="D489" s="338" t="str">
        <f>M5</f>
        <v>-</v>
      </c>
      <c r="E489" s="1054"/>
      <c r="F489" s="1054"/>
      <c r="G489" s="1054"/>
      <c r="H489" s="1054"/>
      <c r="I489" s="1054"/>
      <c r="J489" s="1054"/>
      <c r="K489" s="1054"/>
      <c r="L489" s="1054"/>
      <c r="M489" s="1054"/>
      <c r="N489" s="1054"/>
      <c r="O489" s="1054"/>
      <c r="P489" s="1054"/>
      <c r="Q489" s="1054"/>
      <c r="R489" s="1054"/>
      <c r="S489" s="1054"/>
      <c r="T489" s="1054"/>
      <c r="U489" s="1054"/>
    </row>
    <row r="490" spans="1:21" ht="13.5" thickBot="1" x14ac:dyDescent="0.25">
      <c r="A490" s="594"/>
      <c r="B490" s="2013"/>
      <c r="C490" s="227" t="s">
        <v>339</v>
      </c>
      <c r="D490" s="338" t="str">
        <f t="shared" ref="D490:D536" si="9">M6</f>
        <v>-</v>
      </c>
      <c r="E490" s="1054"/>
      <c r="F490" s="1054"/>
      <c r="G490" s="1054"/>
      <c r="H490" s="1054"/>
      <c r="I490" s="1054"/>
      <c r="J490" s="1054"/>
      <c r="K490" s="1054"/>
      <c r="L490" s="1054"/>
      <c r="M490" s="1054"/>
      <c r="N490" s="1054"/>
      <c r="O490" s="1054"/>
      <c r="P490" s="1054"/>
      <c r="Q490" s="1054"/>
      <c r="R490" s="1054"/>
      <c r="S490" s="1054"/>
      <c r="T490" s="1054"/>
      <c r="U490" s="1054"/>
    </row>
    <row r="491" spans="1:21" ht="13.5" thickBot="1" x14ac:dyDescent="0.25">
      <c r="A491" s="594"/>
      <c r="B491" s="2013"/>
      <c r="C491" s="229" t="s">
        <v>268</v>
      </c>
      <c r="D491" s="338" t="str">
        <f t="shared" si="9"/>
        <v>-</v>
      </c>
      <c r="E491" s="1054"/>
      <c r="F491" s="1054"/>
      <c r="G491" s="1054"/>
      <c r="H491" s="1054"/>
      <c r="I491" s="1054"/>
      <c r="J491" s="1054"/>
      <c r="K491" s="1054"/>
      <c r="L491" s="1054"/>
      <c r="M491" s="1054"/>
      <c r="N491" s="1054"/>
      <c r="O491" s="1054"/>
      <c r="P491" s="1054"/>
      <c r="Q491" s="1054"/>
      <c r="R491" s="1054"/>
      <c r="S491" s="1054"/>
      <c r="T491" s="1054"/>
      <c r="U491" s="1054"/>
    </row>
    <row r="492" spans="1:21" ht="13.5" thickBot="1" x14ac:dyDescent="0.25">
      <c r="A492" s="594"/>
      <c r="B492" s="2013"/>
      <c r="C492" s="227" t="s">
        <v>269</v>
      </c>
      <c r="D492" s="338" t="str">
        <f t="shared" si="9"/>
        <v>-</v>
      </c>
      <c r="E492" s="1054"/>
      <c r="F492" s="1054"/>
      <c r="G492" s="1054"/>
      <c r="H492" s="1054"/>
      <c r="I492" s="1054"/>
      <c r="J492" s="1054"/>
      <c r="K492" s="1054"/>
      <c r="L492" s="1054"/>
      <c r="M492" s="1054"/>
      <c r="N492" s="1054"/>
      <c r="O492" s="1054"/>
      <c r="P492" s="1054"/>
      <c r="Q492" s="1054"/>
      <c r="R492" s="1054"/>
      <c r="S492" s="1054"/>
      <c r="T492" s="1054"/>
      <c r="U492" s="1054"/>
    </row>
    <row r="493" spans="1:21" ht="13.5" thickBot="1" x14ac:dyDescent="0.25">
      <c r="A493" s="594"/>
      <c r="B493" s="2013"/>
      <c r="C493" s="229" t="s">
        <v>270</v>
      </c>
      <c r="D493" s="338" t="str">
        <f t="shared" si="9"/>
        <v>-</v>
      </c>
      <c r="E493" s="1054"/>
      <c r="F493" s="1054"/>
      <c r="G493" s="1054"/>
      <c r="H493" s="1054"/>
      <c r="I493" s="1054"/>
      <c r="J493" s="1054"/>
      <c r="K493" s="1054"/>
      <c r="L493" s="1054"/>
      <c r="M493" s="1054"/>
      <c r="N493" s="1054"/>
      <c r="O493" s="1054"/>
      <c r="P493" s="1054"/>
      <c r="Q493" s="1054"/>
      <c r="R493" s="1054"/>
      <c r="S493" s="1054"/>
      <c r="T493" s="1054"/>
      <c r="U493" s="1054"/>
    </row>
    <row r="494" spans="1:21" ht="13.5" thickBot="1" x14ac:dyDescent="0.25">
      <c r="A494" s="594"/>
      <c r="B494" s="2013"/>
      <c r="C494" s="232" t="s">
        <v>271</v>
      </c>
      <c r="D494" s="338" t="str">
        <f t="shared" si="9"/>
        <v>-</v>
      </c>
      <c r="E494" s="1054"/>
      <c r="F494" s="1054"/>
      <c r="G494" s="1054"/>
      <c r="H494" s="1054"/>
      <c r="I494" s="1054"/>
      <c r="J494" s="1054"/>
      <c r="K494" s="1054"/>
      <c r="L494" s="1054"/>
      <c r="M494" s="1054"/>
      <c r="N494" s="1054"/>
      <c r="O494" s="1054"/>
      <c r="P494" s="1054"/>
      <c r="Q494" s="1054"/>
      <c r="R494" s="1054"/>
      <c r="S494" s="1054"/>
      <c r="T494" s="1054"/>
      <c r="U494" s="1054"/>
    </row>
    <row r="495" spans="1:21" ht="13.5" thickBot="1" x14ac:dyDescent="0.25">
      <c r="A495" s="594"/>
      <c r="B495" s="2013"/>
      <c r="C495" s="238" t="s">
        <v>337</v>
      </c>
      <c r="D495" s="338" t="str">
        <f t="shared" si="9"/>
        <v>&lt;0.0005</v>
      </c>
      <c r="E495" s="1054"/>
      <c r="F495" s="1054"/>
      <c r="G495" s="1054"/>
      <c r="H495" s="1054"/>
      <c r="I495" s="1054"/>
      <c r="J495" s="1054"/>
      <c r="K495" s="1054"/>
      <c r="L495" s="1054"/>
      <c r="M495" s="1054"/>
      <c r="N495" s="1054"/>
      <c r="O495" s="1054"/>
      <c r="P495" s="1054"/>
      <c r="Q495" s="1054"/>
      <c r="R495" s="1054"/>
      <c r="S495" s="1054"/>
      <c r="T495" s="1054"/>
      <c r="U495" s="1054"/>
    </row>
    <row r="496" spans="1:21" ht="13.5" thickBot="1" x14ac:dyDescent="0.25">
      <c r="A496" s="594"/>
      <c r="B496" s="2013"/>
      <c r="C496" s="227" t="s">
        <v>272</v>
      </c>
      <c r="D496" s="338" t="str">
        <f t="shared" si="9"/>
        <v>-</v>
      </c>
      <c r="E496" s="1054"/>
      <c r="F496" s="1054"/>
      <c r="G496" s="1054"/>
      <c r="H496" s="1054"/>
      <c r="I496" s="1054"/>
      <c r="J496" s="1054"/>
      <c r="K496" s="1054"/>
      <c r="L496" s="1054"/>
      <c r="M496" s="1054"/>
      <c r="N496" s="1054"/>
      <c r="O496" s="1054"/>
      <c r="P496" s="1054"/>
      <c r="Q496" s="1054"/>
      <c r="R496" s="1054"/>
      <c r="S496" s="1054"/>
      <c r="T496" s="1054"/>
      <c r="U496" s="1054"/>
    </row>
    <row r="497" spans="1:21" ht="13.5" thickBot="1" x14ac:dyDescent="0.25">
      <c r="A497" s="594"/>
      <c r="B497" s="2013"/>
      <c r="C497" s="239" t="s">
        <v>273</v>
      </c>
      <c r="D497" s="338" t="str">
        <f t="shared" si="9"/>
        <v>-</v>
      </c>
      <c r="E497" s="1054"/>
      <c r="F497" s="1054"/>
      <c r="G497" s="1054"/>
      <c r="H497" s="1054"/>
      <c r="I497" s="1054"/>
      <c r="J497" s="1054"/>
      <c r="K497" s="1054"/>
      <c r="L497" s="1054"/>
      <c r="M497" s="1054"/>
      <c r="N497" s="1054"/>
      <c r="O497" s="1054"/>
      <c r="P497" s="1054"/>
      <c r="Q497" s="1054"/>
      <c r="R497" s="1054"/>
      <c r="S497" s="1054"/>
      <c r="T497" s="1054"/>
      <c r="U497" s="1054"/>
    </row>
    <row r="498" spans="1:21" ht="13.5" thickBot="1" x14ac:dyDescent="0.25">
      <c r="A498" s="594"/>
      <c r="B498" s="2013"/>
      <c r="C498" s="240" t="s">
        <v>72</v>
      </c>
      <c r="D498" s="338" t="str">
        <f t="shared" si="9"/>
        <v>&lt;0.0005</v>
      </c>
      <c r="E498" s="1054"/>
      <c r="F498" s="1054"/>
      <c r="G498" s="1054"/>
      <c r="H498" s="1054"/>
      <c r="I498" s="1054"/>
      <c r="J498" s="1054"/>
      <c r="K498" s="1054"/>
      <c r="L498" s="1054"/>
      <c r="M498" s="1054"/>
      <c r="N498" s="1054"/>
      <c r="O498" s="1054"/>
      <c r="P498" s="1054"/>
      <c r="Q498" s="1054"/>
      <c r="R498" s="1054"/>
      <c r="S498" s="1054"/>
      <c r="T498" s="1054"/>
      <c r="U498" s="1054"/>
    </row>
    <row r="499" spans="1:21" ht="13.5" thickBot="1" x14ac:dyDescent="0.25">
      <c r="A499" s="594"/>
      <c r="B499" s="2013"/>
      <c r="C499" s="245" t="s">
        <v>73</v>
      </c>
      <c r="D499" s="338" t="str">
        <f t="shared" si="9"/>
        <v>&lt;0.0005</v>
      </c>
      <c r="E499" s="1054"/>
      <c r="F499" s="1054"/>
      <c r="G499" s="1054"/>
      <c r="H499" s="1054"/>
      <c r="I499" s="1054"/>
      <c r="J499" s="1054"/>
      <c r="K499" s="1054"/>
      <c r="L499" s="1054"/>
      <c r="M499" s="1054"/>
      <c r="N499" s="1054"/>
      <c r="O499" s="1054"/>
      <c r="P499" s="1054"/>
      <c r="Q499" s="1054"/>
      <c r="R499" s="1054"/>
      <c r="S499" s="1054"/>
      <c r="T499" s="1054"/>
      <c r="U499" s="1054"/>
    </row>
    <row r="500" spans="1:21" ht="13.5" thickBot="1" x14ac:dyDescent="0.25">
      <c r="A500" s="594"/>
      <c r="B500" s="2013"/>
      <c r="C500" s="250" t="s">
        <v>66</v>
      </c>
      <c r="D500" s="338" t="str">
        <f t="shared" si="9"/>
        <v>&lt;0.0005</v>
      </c>
      <c r="E500" s="1054"/>
      <c r="F500" s="1054"/>
      <c r="G500" s="1054"/>
      <c r="H500" s="1054"/>
      <c r="I500" s="1054"/>
      <c r="J500" s="1054"/>
      <c r="K500" s="1054"/>
      <c r="L500" s="1054"/>
      <c r="M500" s="1054"/>
      <c r="N500" s="1054"/>
      <c r="O500" s="1054"/>
      <c r="P500" s="1054"/>
      <c r="Q500" s="1054"/>
      <c r="R500" s="1054"/>
      <c r="S500" s="1054"/>
      <c r="T500" s="1054"/>
      <c r="U500" s="1054"/>
    </row>
    <row r="501" spans="1:21" ht="13.5" thickBot="1" x14ac:dyDescent="0.25">
      <c r="A501" s="594"/>
      <c r="B501" s="2013"/>
      <c r="C501" s="229" t="s">
        <v>331</v>
      </c>
      <c r="D501" s="338" t="str">
        <f t="shared" si="9"/>
        <v>&lt;0.0005</v>
      </c>
      <c r="E501" s="1054"/>
      <c r="F501" s="1054"/>
      <c r="G501" s="1054"/>
      <c r="H501" s="1054"/>
      <c r="I501" s="1054"/>
      <c r="J501" s="1054"/>
      <c r="K501" s="1054"/>
      <c r="L501" s="1054"/>
      <c r="M501" s="1054"/>
      <c r="N501" s="1054"/>
      <c r="O501" s="1054"/>
      <c r="P501" s="1054"/>
      <c r="Q501" s="1054"/>
      <c r="R501" s="1054"/>
      <c r="S501" s="1054"/>
      <c r="T501" s="1054"/>
      <c r="U501" s="1054"/>
    </row>
    <row r="502" spans="1:21" ht="13.5" thickBot="1" x14ac:dyDescent="0.25">
      <c r="A502" s="594"/>
      <c r="B502" s="2013"/>
      <c r="C502" s="227" t="s">
        <v>67</v>
      </c>
      <c r="D502" s="338" t="str">
        <f t="shared" si="9"/>
        <v>&lt;0.0005</v>
      </c>
      <c r="E502" s="1054"/>
      <c r="F502" s="1054"/>
      <c r="G502" s="1054"/>
      <c r="H502" s="1054"/>
      <c r="I502" s="1054"/>
      <c r="J502" s="1054"/>
      <c r="K502" s="1054"/>
      <c r="L502" s="1054"/>
      <c r="M502" s="1054"/>
      <c r="N502" s="1054"/>
      <c r="O502" s="1054"/>
      <c r="P502" s="1054"/>
      <c r="Q502" s="1054"/>
      <c r="R502" s="1054"/>
      <c r="S502" s="1054"/>
      <c r="T502" s="1054"/>
      <c r="U502" s="1054"/>
    </row>
    <row r="503" spans="1:21" ht="13.5" thickBot="1" x14ac:dyDescent="0.25">
      <c r="A503" s="594"/>
      <c r="B503" s="2013"/>
      <c r="C503" s="229" t="s">
        <v>68</v>
      </c>
      <c r="D503" s="338" t="str">
        <f t="shared" si="9"/>
        <v>&lt;0.0005</v>
      </c>
      <c r="E503" s="1054"/>
      <c r="F503" s="1054"/>
      <c r="G503" s="1054"/>
      <c r="H503" s="1054"/>
      <c r="I503" s="1054"/>
      <c r="J503" s="1054"/>
      <c r="K503" s="1054"/>
      <c r="L503" s="1054"/>
      <c r="M503" s="1054"/>
      <c r="N503" s="1054"/>
      <c r="O503" s="1054"/>
      <c r="P503" s="1054"/>
      <c r="Q503" s="1054"/>
      <c r="R503" s="1054"/>
      <c r="S503" s="1054"/>
      <c r="T503" s="1054"/>
      <c r="U503" s="1054"/>
    </row>
    <row r="504" spans="1:21" ht="13.5" thickBot="1" x14ac:dyDescent="0.25">
      <c r="A504" s="594"/>
      <c r="B504" s="2013"/>
      <c r="C504" s="227" t="s">
        <v>69</v>
      </c>
      <c r="D504" s="338" t="str">
        <f t="shared" si="9"/>
        <v>&lt;0.0005</v>
      </c>
      <c r="E504" s="1054"/>
      <c r="F504" s="1054"/>
      <c r="G504" s="1054"/>
      <c r="H504" s="1054"/>
      <c r="I504" s="1054"/>
      <c r="J504" s="1054"/>
      <c r="K504" s="1054"/>
      <c r="L504" s="1054"/>
      <c r="M504" s="1054"/>
      <c r="N504" s="1054"/>
      <c r="O504" s="1054"/>
      <c r="P504" s="1054"/>
      <c r="Q504" s="1054"/>
      <c r="R504" s="1054"/>
      <c r="S504" s="1054"/>
      <c r="T504" s="1054"/>
      <c r="U504" s="1054"/>
    </row>
    <row r="505" spans="1:21" ht="13.5" thickBot="1" x14ac:dyDescent="0.25">
      <c r="A505" s="594"/>
      <c r="B505" s="2013"/>
      <c r="C505" s="229" t="s">
        <v>70</v>
      </c>
      <c r="D505" s="338" t="str">
        <f t="shared" si="9"/>
        <v>&lt;0.0005</v>
      </c>
      <c r="E505" s="1054"/>
      <c r="F505" s="1054"/>
      <c r="G505" s="1054"/>
      <c r="H505" s="1054"/>
      <c r="I505" s="1054"/>
      <c r="J505" s="1054"/>
      <c r="K505" s="1054"/>
      <c r="L505" s="1054"/>
      <c r="M505" s="1054"/>
      <c r="N505" s="1054"/>
      <c r="O505" s="1054"/>
      <c r="P505" s="1054"/>
      <c r="Q505" s="1054"/>
      <c r="R505" s="1054"/>
      <c r="S505" s="1054"/>
      <c r="T505" s="1054"/>
      <c r="U505" s="1054"/>
    </row>
    <row r="506" spans="1:21" ht="13.5" thickBot="1" x14ac:dyDescent="0.25">
      <c r="A506" s="594"/>
      <c r="B506" s="2013"/>
      <c r="C506" s="227" t="s">
        <v>71</v>
      </c>
      <c r="D506" s="338" t="str">
        <f t="shared" si="9"/>
        <v>&lt;0.0005</v>
      </c>
      <c r="E506" s="1054"/>
      <c r="F506" s="1054"/>
      <c r="G506" s="1054"/>
      <c r="H506" s="1054"/>
      <c r="I506" s="1054"/>
      <c r="J506" s="1054"/>
      <c r="K506" s="1054"/>
      <c r="L506" s="1054"/>
      <c r="M506" s="1054"/>
      <c r="N506" s="1054"/>
      <c r="O506" s="1054"/>
      <c r="P506" s="1054"/>
      <c r="Q506" s="1054"/>
      <c r="R506" s="1054"/>
      <c r="S506" s="1054"/>
      <c r="T506" s="1054"/>
      <c r="U506" s="1054"/>
    </row>
    <row r="507" spans="1:21" ht="13.5" thickBot="1" x14ac:dyDescent="0.25">
      <c r="A507" s="594"/>
      <c r="B507" s="2013"/>
      <c r="C507" s="239" t="s">
        <v>74</v>
      </c>
      <c r="D507" s="338" t="str">
        <f t="shared" si="9"/>
        <v>&lt;0.0005</v>
      </c>
      <c r="E507" s="1054"/>
      <c r="F507" s="1054"/>
      <c r="G507" s="1054"/>
      <c r="H507" s="1054"/>
      <c r="I507" s="1054"/>
      <c r="J507" s="1054"/>
      <c r="K507" s="1054"/>
      <c r="L507" s="1054"/>
      <c r="M507" s="1054"/>
      <c r="N507" s="1054"/>
      <c r="O507" s="1054"/>
      <c r="P507" s="1054"/>
      <c r="Q507" s="1054"/>
      <c r="R507" s="1054"/>
      <c r="S507" s="1054"/>
      <c r="T507" s="1054"/>
      <c r="U507" s="1054"/>
    </row>
    <row r="508" spans="1:21" ht="13.5" thickBot="1" x14ac:dyDescent="0.25">
      <c r="A508" s="594"/>
      <c r="B508" s="2013"/>
      <c r="C508" s="262" t="s">
        <v>76</v>
      </c>
      <c r="D508" s="338" t="str">
        <f t="shared" si="9"/>
        <v>-</v>
      </c>
      <c r="E508" s="1054"/>
      <c r="F508" s="1054"/>
      <c r="G508" s="1054"/>
      <c r="H508" s="1054"/>
      <c r="I508" s="1054"/>
      <c r="J508" s="1054"/>
      <c r="K508" s="1054"/>
      <c r="L508" s="1054"/>
      <c r="M508" s="1054"/>
      <c r="N508" s="1054"/>
      <c r="O508" s="1054"/>
      <c r="P508" s="1054"/>
      <c r="Q508" s="1054"/>
      <c r="R508" s="1054"/>
      <c r="S508" s="1054"/>
      <c r="T508" s="1054"/>
      <c r="U508" s="1054"/>
    </row>
    <row r="509" spans="1:21" ht="13.5" thickBot="1" x14ac:dyDescent="0.25">
      <c r="A509" s="594"/>
      <c r="B509" s="2013"/>
      <c r="C509" s="227" t="s">
        <v>77</v>
      </c>
      <c r="D509" s="338" t="str">
        <f t="shared" si="9"/>
        <v>-</v>
      </c>
      <c r="E509" s="1054"/>
      <c r="F509" s="1054"/>
      <c r="G509" s="1054"/>
      <c r="H509" s="1054"/>
      <c r="I509" s="1054"/>
      <c r="J509" s="1054"/>
      <c r="K509" s="1054"/>
      <c r="L509" s="1054"/>
      <c r="M509" s="1054"/>
      <c r="N509" s="1054"/>
      <c r="O509" s="1054"/>
      <c r="P509" s="1054"/>
      <c r="Q509" s="1054"/>
      <c r="R509" s="1054"/>
      <c r="S509" s="1054"/>
      <c r="T509" s="1054"/>
      <c r="U509" s="1054"/>
    </row>
    <row r="510" spans="1:21" ht="13.5" thickBot="1" x14ac:dyDescent="0.25">
      <c r="A510" s="594"/>
      <c r="B510" s="2013"/>
      <c r="C510" s="267" t="s">
        <v>78</v>
      </c>
      <c r="D510" s="338" t="str">
        <f t="shared" si="9"/>
        <v>-</v>
      </c>
      <c r="E510" s="1054"/>
      <c r="F510" s="1054"/>
      <c r="G510" s="1054"/>
      <c r="H510" s="1054"/>
      <c r="I510" s="1054"/>
      <c r="J510" s="1054"/>
      <c r="K510" s="1054"/>
      <c r="L510" s="1054"/>
      <c r="M510" s="1054"/>
      <c r="N510" s="1054"/>
      <c r="O510" s="1054"/>
      <c r="P510" s="1054"/>
      <c r="Q510" s="1054"/>
      <c r="R510" s="1054"/>
      <c r="S510" s="1054"/>
      <c r="T510" s="1054"/>
      <c r="U510" s="1054"/>
    </row>
    <row r="511" spans="1:21" ht="13.5" thickBot="1" x14ac:dyDescent="0.25">
      <c r="A511" s="594"/>
      <c r="B511" s="2013"/>
      <c r="C511" s="271" t="s">
        <v>75</v>
      </c>
      <c r="D511" s="338" t="str">
        <f t="shared" si="9"/>
        <v>&lt;0.0005</v>
      </c>
      <c r="E511" s="1054"/>
      <c r="F511" s="1054"/>
      <c r="G511" s="1054"/>
      <c r="H511" s="1054"/>
      <c r="I511" s="1054"/>
      <c r="J511" s="1054"/>
      <c r="K511" s="1054"/>
      <c r="L511" s="1054"/>
      <c r="M511" s="1054"/>
      <c r="N511" s="1054"/>
      <c r="O511" s="1054"/>
      <c r="P511" s="1054"/>
      <c r="Q511" s="1054"/>
      <c r="R511" s="1054"/>
      <c r="S511" s="1054"/>
      <c r="T511" s="1054"/>
      <c r="U511" s="1054"/>
    </row>
    <row r="512" spans="1:21" ht="13.5" customHeight="1" thickBot="1" x14ac:dyDescent="0.25">
      <c r="A512" s="594"/>
      <c r="B512" s="2013"/>
      <c r="C512" s="277" t="s">
        <v>274</v>
      </c>
      <c r="D512" s="338" t="str">
        <f t="shared" si="9"/>
        <v>-</v>
      </c>
      <c r="E512" s="1054"/>
      <c r="F512" s="1054"/>
      <c r="G512" s="1054"/>
      <c r="H512" s="1054"/>
      <c r="I512" s="1054"/>
      <c r="J512" s="1054"/>
      <c r="K512" s="1054"/>
      <c r="L512" s="1054"/>
      <c r="M512" s="1054"/>
      <c r="N512" s="1054"/>
      <c r="O512" s="1054"/>
      <c r="P512" s="1054"/>
      <c r="Q512" s="1054"/>
      <c r="R512" s="1054"/>
      <c r="S512" s="1054"/>
      <c r="T512" s="1054"/>
      <c r="U512" s="1054"/>
    </row>
    <row r="513" spans="1:21" ht="13.5" thickBot="1" x14ac:dyDescent="0.25">
      <c r="A513" s="594"/>
      <c r="B513" s="2013"/>
      <c r="C513" s="286" t="s">
        <v>332</v>
      </c>
      <c r="D513" s="338" t="str">
        <f t="shared" si="9"/>
        <v>-</v>
      </c>
      <c r="E513" s="1054"/>
      <c r="F513" s="1054"/>
      <c r="G513" s="1054"/>
      <c r="H513" s="1054"/>
      <c r="I513" s="1054"/>
      <c r="J513" s="1054"/>
      <c r="K513" s="1054"/>
      <c r="L513" s="1054"/>
      <c r="M513" s="1054"/>
      <c r="N513" s="1054"/>
      <c r="O513" s="1054"/>
      <c r="P513" s="1054"/>
      <c r="Q513" s="1054"/>
      <c r="R513" s="1054"/>
      <c r="S513" s="1054"/>
      <c r="T513" s="1054"/>
      <c r="U513" s="1054"/>
    </row>
    <row r="514" spans="1:21" ht="13.5" thickBot="1" x14ac:dyDescent="0.25">
      <c r="A514" s="594"/>
      <c r="B514" s="2013"/>
      <c r="C514" s="229" t="s">
        <v>333</v>
      </c>
      <c r="D514" s="338">
        <f t="shared" si="9"/>
        <v>0.16500000000000001</v>
      </c>
      <c r="E514" s="1054"/>
      <c r="F514" s="1054"/>
      <c r="G514" s="1054"/>
      <c r="H514" s="1054"/>
      <c r="I514" s="1054"/>
      <c r="J514" s="1054"/>
      <c r="K514" s="1054"/>
      <c r="L514" s="1054"/>
      <c r="M514" s="1054"/>
      <c r="N514" s="1054"/>
      <c r="O514" s="1054"/>
      <c r="P514" s="1054"/>
      <c r="Q514" s="1054"/>
      <c r="R514" s="1054"/>
      <c r="S514" s="1054"/>
      <c r="T514" s="1054"/>
      <c r="U514" s="1054"/>
    </row>
    <row r="515" spans="1:21" ht="13.5" thickBot="1" x14ac:dyDescent="0.25">
      <c r="A515" s="594"/>
      <c r="B515" s="2013"/>
      <c r="C515" s="287" t="s">
        <v>79</v>
      </c>
      <c r="D515" s="338" t="str">
        <f t="shared" si="9"/>
        <v>-</v>
      </c>
      <c r="E515" s="1054"/>
      <c r="F515" s="1054"/>
      <c r="G515" s="1054"/>
      <c r="H515" s="1054"/>
      <c r="I515" s="1054"/>
      <c r="J515" s="1054"/>
      <c r="K515" s="1054"/>
      <c r="L515" s="1054"/>
      <c r="M515" s="1054"/>
      <c r="N515" s="1054"/>
      <c r="O515" s="1054"/>
      <c r="P515" s="1054"/>
      <c r="Q515" s="1054"/>
      <c r="R515" s="1054"/>
      <c r="S515" s="1054"/>
      <c r="T515" s="1054"/>
      <c r="U515" s="1054"/>
    </row>
    <row r="516" spans="1:21" ht="13.5" thickBot="1" x14ac:dyDescent="0.25">
      <c r="A516" s="594"/>
      <c r="B516" s="2013"/>
      <c r="C516" s="295" t="s">
        <v>259</v>
      </c>
      <c r="D516" s="338" t="str">
        <f t="shared" si="9"/>
        <v>&lt;0.005</v>
      </c>
      <c r="E516" s="1054"/>
      <c r="F516" s="1054"/>
      <c r="G516" s="1054"/>
      <c r="H516" s="1054"/>
      <c r="I516" s="1054"/>
      <c r="J516" s="1054"/>
      <c r="K516" s="1054"/>
      <c r="L516" s="1054"/>
      <c r="M516" s="1054"/>
      <c r="N516" s="1054"/>
      <c r="O516" s="1054"/>
      <c r="P516" s="1054"/>
      <c r="Q516" s="1054"/>
      <c r="R516" s="1054"/>
      <c r="S516" s="1054"/>
      <c r="T516" s="1054"/>
      <c r="U516" s="1054"/>
    </row>
    <row r="517" spans="1:21" ht="13.5" thickBot="1" x14ac:dyDescent="0.25">
      <c r="A517" s="594"/>
      <c r="B517" s="2013"/>
      <c r="C517" s="240" t="s">
        <v>275</v>
      </c>
      <c r="D517" s="338" t="str">
        <f t="shared" si="9"/>
        <v>-</v>
      </c>
      <c r="E517" s="1054"/>
      <c r="F517" s="1054"/>
      <c r="G517" s="1054"/>
      <c r="H517" s="1054"/>
      <c r="I517" s="1054"/>
      <c r="J517" s="1054"/>
      <c r="K517" s="1054"/>
      <c r="L517" s="1054"/>
      <c r="M517" s="1054"/>
      <c r="N517" s="1054"/>
      <c r="O517" s="1054"/>
      <c r="P517" s="1054"/>
      <c r="Q517" s="1054"/>
      <c r="R517" s="1054"/>
      <c r="S517" s="1054"/>
      <c r="T517" s="1054"/>
      <c r="U517" s="1054"/>
    </row>
    <row r="518" spans="1:21" ht="13.5" thickBot="1" x14ac:dyDescent="0.25">
      <c r="A518" s="594"/>
      <c r="B518" s="2013"/>
      <c r="C518" s="245" t="s">
        <v>80</v>
      </c>
      <c r="D518" s="338" t="str">
        <f t="shared" si="9"/>
        <v>&lt;0.5</v>
      </c>
      <c r="E518" s="1054"/>
      <c r="F518" s="1054"/>
      <c r="G518" s="1054"/>
      <c r="H518" s="1054"/>
      <c r="I518" s="1054"/>
      <c r="J518" s="1054"/>
      <c r="K518" s="1054"/>
      <c r="L518" s="1054"/>
      <c r="M518" s="1054"/>
      <c r="N518" s="1054"/>
      <c r="O518" s="1054"/>
      <c r="P518" s="1054"/>
      <c r="Q518" s="1054"/>
      <c r="R518" s="1054"/>
      <c r="S518" s="1054"/>
      <c r="T518" s="1054"/>
      <c r="U518" s="1054"/>
    </row>
    <row r="519" spans="1:21" ht="13.5" thickBot="1" x14ac:dyDescent="0.25">
      <c r="A519" s="594"/>
      <c r="B519" s="2013"/>
      <c r="C519" s="227" t="s">
        <v>276</v>
      </c>
      <c r="D519" s="338" t="str">
        <f t="shared" si="9"/>
        <v>-</v>
      </c>
      <c r="E519" s="1054"/>
      <c r="F519" s="1054"/>
      <c r="G519" s="1054"/>
      <c r="H519" s="1054"/>
      <c r="I519" s="1054"/>
      <c r="J519" s="1054"/>
      <c r="K519" s="1054"/>
      <c r="L519" s="1054"/>
      <c r="M519" s="1054"/>
      <c r="N519" s="1054"/>
      <c r="O519" s="1054"/>
      <c r="P519" s="1054"/>
      <c r="Q519" s="1054"/>
      <c r="R519" s="1054"/>
      <c r="S519" s="1054"/>
      <c r="T519" s="1054"/>
      <c r="U519" s="1054"/>
    </row>
    <row r="520" spans="1:21" ht="13.5" thickBot="1" x14ac:dyDescent="0.25">
      <c r="A520" s="594"/>
      <c r="B520" s="2013"/>
      <c r="C520" s="245" t="s">
        <v>277</v>
      </c>
      <c r="D520" s="338" t="str">
        <f t="shared" si="9"/>
        <v>-</v>
      </c>
      <c r="E520" s="1054"/>
      <c r="F520" s="1054"/>
      <c r="G520" s="1054"/>
      <c r="H520" s="1054"/>
      <c r="I520" s="1054"/>
      <c r="J520" s="1054"/>
      <c r="K520" s="1054"/>
      <c r="L520" s="1054"/>
      <c r="M520" s="1054"/>
      <c r="N520" s="1054"/>
      <c r="O520" s="1054"/>
      <c r="P520" s="1054"/>
      <c r="Q520" s="1054"/>
      <c r="R520" s="1054"/>
      <c r="S520" s="1054"/>
      <c r="T520" s="1054"/>
      <c r="U520" s="1054"/>
    </row>
    <row r="521" spans="1:21" ht="13.5" thickBot="1" x14ac:dyDescent="0.25">
      <c r="A521" s="594"/>
      <c r="B521" s="2013"/>
      <c r="C521" s="299" t="s">
        <v>278</v>
      </c>
      <c r="D521" s="338" t="str">
        <f t="shared" si="9"/>
        <v>-</v>
      </c>
      <c r="E521" s="1054"/>
      <c r="F521" s="1054"/>
      <c r="G521" s="1054"/>
      <c r="H521" s="1054"/>
      <c r="I521" s="1054"/>
      <c r="J521" s="1054"/>
      <c r="K521" s="1054"/>
      <c r="L521" s="1054"/>
      <c r="M521" s="1054"/>
      <c r="N521" s="1054"/>
      <c r="O521" s="1054"/>
      <c r="P521" s="1054"/>
      <c r="Q521" s="1054"/>
      <c r="R521" s="1054"/>
      <c r="S521" s="1054"/>
      <c r="T521" s="1054"/>
      <c r="U521" s="1054"/>
    </row>
    <row r="522" spans="1:21" ht="13.5" thickBot="1" x14ac:dyDescent="0.25">
      <c r="A522" s="594"/>
      <c r="B522" s="2013"/>
      <c r="C522" s="245" t="s">
        <v>279</v>
      </c>
      <c r="D522" s="338" t="str">
        <f t="shared" si="9"/>
        <v>-</v>
      </c>
      <c r="E522" s="1054"/>
      <c r="F522" s="1054"/>
      <c r="G522" s="1054"/>
      <c r="H522" s="1054"/>
      <c r="I522" s="1054"/>
      <c r="J522" s="1054"/>
      <c r="K522" s="1054"/>
      <c r="L522" s="1054"/>
      <c r="M522" s="1054"/>
      <c r="N522" s="1054"/>
      <c r="O522" s="1054"/>
      <c r="P522" s="1054"/>
      <c r="Q522" s="1054"/>
      <c r="R522" s="1054"/>
      <c r="S522" s="1054"/>
      <c r="T522" s="1054"/>
      <c r="U522" s="1054"/>
    </row>
    <row r="523" spans="1:21" ht="13.5" thickBot="1" x14ac:dyDescent="0.25">
      <c r="A523" s="594"/>
      <c r="B523" s="2013"/>
      <c r="C523" s="286" t="s">
        <v>280</v>
      </c>
      <c r="D523" s="338" t="str">
        <f t="shared" si="9"/>
        <v>-</v>
      </c>
      <c r="E523" s="1054"/>
      <c r="F523" s="1054"/>
      <c r="G523" s="1054"/>
      <c r="H523" s="1054"/>
      <c r="I523" s="1054"/>
      <c r="J523" s="1054"/>
      <c r="K523" s="1054"/>
      <c r="L523" s="1054"/>
      <c r="M523" s="1054"/>
      <c r="N523" s="1054"/>
      <c r="O523" s="1054"/>
      <c r="P523" s="1054"/>
      <c r="Q523" s="1054"/>
      <c r="R523" s="1054"/>
      <c r="S523" s="1054"/>
      <c r="T523" s="1054"/>
      <c r="U523" s="1054"/>
    </row>
    <row r="524" spans="1:21" ht="13.5" thickBot="1" x14ac:dyDescent="0.25">
      <c r="A524" s="594"/>
      <c r="B524" s="2013"/>
      <c r="C524" s="300" t="s">
        <v>84</v>
      </c>
      <c r="D524" s="338" t="str">
        <f t="shared" si="9"/>
        <v>-</v>
      </c>
      <c r="E524" s="1054"/>
      <c r="F524" s="1054"/>
      <c r="G524" s="1054"/>
      <c r="H524" s="1054"/>
      <c r="I524" s="1054"/>
      <c r="J524" s="1054"/>
      <c r="K524" s="1054"/>
      <c r="L524" s="1054"/>
      <c r="M524" s="1054"/>
      <c r="N524" s="1054"/>
      <c r="O524" s="1054"/>
      <c r="P524" s="1054"/>
      <c r="Q524" s="1054"/>
      <c r="R524" s="1054"/>
      <c r="S524" s="1054"/>
      <c r="T524" s="1054"/>
      <c r="U524" s="1054"/>
    </row>
    <row r="525" spans="1:21" ht="13.5" thickBot="1" x14ac:dyDescent="0.25">
      <c r="A525" s="594"/>
      <c r="B525" s="2013"/>
      <c r="C525" s="227" t="s">
        <v>85</v>
      </c>
      <c r="D525" s="338" t="str">
        <f t="shared" si="9"/>
        <v>-</v>
      </c>
      <c r="E525" s="1054"/>
      <c r="F525" s="1054"/>
      <c r="G525" s="1054"/>
      <c r="H525" s="1054"/>
      <c r="I525" s="1054"/>
      <c r="J525" s="1054"/>
      <c r="K525" s="1054"/>
      <c r="L525" s="1054"/>
      <c r="M525" s="1054"/>
      <c r="N525" s="1054"/>
      <c r="O525" s="1054"/>
      <c r="P525" s="1054"/>
      <c r="Q525" s="1054"/>
      <c r="R525" s="1054"/>
      <c r="S525" s="1054"/>
      <c r="T525" s="1054"/>
      <c r="U525" s="1054"/>
    </row>
    <row r="526" spans="1:21" ht="13.5" thickBot="1" x14ac:dyDescent="0.25">
      <c r="A526" s="594"/>
      <c r="B526" s="2013"/>
      <c r="C526" s="304" t="s">
        <v>86</v>
      </c>
      <c r="D526" s="338" t="str">
        <f t="shared" si="9"/>
        <v>-</v>
      </c>
      <c r="E526" s="1054"/>
      <c r="F526" s="1054"/>
      <c r="G526" s="1054"/>
      <c r="H526" s="1054"/>
      <c r="I526" s="1054"/>
      <c r="J526" s="1054"/>
      <c r="K526" s="1054"/>
      <c r="L526" s="1054"/>
      <c r="M526" s="1054"/>
      <c r="N526" s="1054"/>
      <c r="O526" s="1054"/>
      <c r="P526" s="1054"/>
      <c r="Q526" s="1054"/>
      <c r="R526" s="1054"/>
      <c r="S526" s="1054"/>
      <c r="T526" s="1054"/>
      <c r="U526" s="1054"/>
    </row>
    <row r="527" spans="1:21" ht="13.5" thickBot="1" x14ac:dyDescent="0.25">
      <c r="A527" s="594"/>
      <c r="B527" s="2013"/>
      <c r="C527" s="240" t="s">
        <v>338</v>
      </c>
      <c r="D527" s="338">
        <f t="shared" si="9"/>
        <v>270</v>
      </c>
      <c r="E527" s="1054"/>
      <c r="F527" s="1054"/>
      <c r="G527" s="1054"/>
      <c r="H527" s="1054"/>
      <c r="I527" s="1054"/>
      <c r="J527" s="1054"/>
      <c r="K527" s="1054"/>
      <c r="L527" s="1054"/>
      <c r="M527" s="1054"/>
      <c r="N527" s="1054"/>
      <c r="O527" s="1054"/>
      <c r="P527" s="1054"/>
      <c r="Q527" s="1054"/>
      <c r="R527" s="1054"/>
      <c r="S527" s="1054"/>
      <c r="T527" s="1054"/>
      <c r="U527" s="1054"/>
    </row>
    <row r="528" spans="1:21" ht="13.5" thickBot="1" x14ac:dyDescent="0.25">
      <c r="A528" s="594"/>
      <c r="B528" s="2013"/>
      <c r="C528" s="245" t="s">
        <v>281</v>
      </c>
      <c r="D528" s="338" t="str">
        <f t="shared" si="9"/>
        <v>-</v>
      </c>
      <c r="E528" s="1054"/>
      <c r="F528" s="1054"/>
      <c r="G528" s="1054"/>
      <c r="H528" s="1054"/>
      <c r="I528" s="1054"/>
      <c r="J528" s="1054"/>
      <c r="K528" s="1054"/>
      <c r="L528" s="1054"/>
      <c r="M528" s="1054"/>
      <c r="N528" s="1054"/>
      <c r="O528" s="1054"/>
      <c r="P528" s="1054"/>
      <c r="Q528" s="1054"/>
      <c r="R528" s="1054"/>
      <c r="S528" s="1054"/>
      <c r="T528" s="1054"/>
      <c r="U528" s="1054"/>
    </row>
    <row r="529" spans="1:21" ht="13.5" thickBot="1" x14ac:dyDescent="0.25">
      <c r="A529" s="594"/>
      <c r="B529" s="2013"/>
      <c r="C529" s="305" t="s">
        <v>81</v>
      </c>
      <c r="D529" s="338" t="str">
        <f t="shared" si="9"/>
        <v>-</v>
      </c>
      <c r="E529" s="1054"/>
      <c r="F529" s="1054"/>
      <c r="G529" s="1054"/>
      <c r="H529" s="1054"/>
      <c r="I529" s="1054"/>
      <c r="J529" s="1054"/>
      <c r="K529" s="1054"/>
      <c r="L529" s="1054"/>
      <c r="M529" s="1054"/>
      <c r="N529" s="1054"/>
      <c r="O529" s="1054"/>
      <c r="P529" s="1054"/>
      <c r="Q529" s="1054"/>
      <c r="R529" s="1054"/>
      <c r="S529" s="1054"/>
      <c r="T529" s="1054"/>
      <c r="U529" s="1054"/>
    </row>
    <row r="530" spans="1:21" ht="13.5" thickBot="1" x14ac:dyDescent="0.25">
      <c r="A530" s="594"/>
      <c r="B530" s="2013"/>
      <c r="C530" s="420" t="s">
        <v>151</v>
      </c>
      <c r="D530" s="338" t="str">
        <f t="shared" si="9"/>
        <v>-</v>
      </c>
      <c r="E530" s="1054"/>
      <c r="F530" s="1054"/>
      <c r="G530" s="1054"/>
      <c r="H530" s="1054"/>
      <c r="I530" s="1054"/>
      <c r="J530" s="1054"/>
      <c r="K530" s="1054"/>
      <c r="L530" s="1054"/>
      <c r="M530" s="1054"/>
      <c r="N530" s="1054"/>
      <c r="O530" s="1054"/>
      <c r="P530" s="1054"/>
      <c r="Q530" s="1054"/>
      <c r="R530" s="1054"/>
      <c r="S530" s="1054"/>
      <c r="T530" s="1054"/>
      <c r="U530" s="1054"/>
    </row>
    <row r="531" spans="1:21" ht="13.5" thickBot="1" x14ac:dyDescent="0.25">
      <c r="A531" s="594"/>
      <c r="B531" s="2013"/>
      <c r="C531" s="306" t="s">
        <v>266</v>
      </c>
      <c r="D531" s="338" t="str">
        <f t="shared" si="9"/>
        <v>-</v>
      </c>
      <c r="E531" s="1054"/>
      <c r="F531" s="1054"/>
      <c r="G531" s="1054"/>
      <c r="H531" s="1054"/>
      <c r="I531" s="1054"/>
      <c r="J531" s="1054"/>
      <c r="K531" s="1054"/>
      <c r="L531" s="1054"/>
      <c r="M531" s="1054"/>
      <c r="N531" s="1054"/>
      <c r="O531" s="1054"/>
      <c r="P531" s="1054"/>
      <c r="Q531" s="1054"/>
      <c r="R531" s="1054"/>
      <c r="S531" s="1054"/>
      <c r="T531" s="1054"/>
      <c r="U531" s="1054"/>
    </row>
    <row r="532" spans="1:21" ht="13.5" thickBot="1" x14ac:dyDescent="0.25">
      <c r="A532" s="594"/>
      <c r="B532" s="2013"/>
      <c r="C532" s="553" t="s">
        <v>267</v>
      </c>
      <c r="D532" s="338" t="str">
        <f t="shared" si="9"/>
        <v>-</v>
      </c>
      <c r="E532" s="1054"/>
      <c r="F532" s="1054"/>
      <c r="G532" s="1054"/>
      <c r="H532" s="1054"/>
      <c r="I532" s="1054"/>
      <c r="J532" s="1054"/>
      <c r="K532" s="1054"/>
      <c r="L532" s="1054"/>
      <c r="M532" s="1054"/>
      <c r="N532" s="1054"/>
      <c r="O532" s="1054"/>
      <c r="P532" s="1054"/>
      <c r="Q532" s="1054"/>
      <c r="R532" s="1054"/>
      <c r="S532" s="1054"/>
      <c r="T532" s="1054"/>
      <c r="U532" s="1054"/>
    </row>
    <row r="533" spans="1:21" ht="13.5" thickBot="1" x14ac:dyDescent="0.25">
      <c r="A533" s="594"/>
      <c r="B533" s="2013"/>
      <c r="C533" s="553" t="s">
        <v>579</v>
      </c>
      <c r="D533" s="338" t="str">
        <f t="shared" si="9"/>
        <v>-</v>
      </c>
      <c r="E533" s="1054"/>
      <c r="F533" s="1054"/>
      <c r="G533" s="1054"/>
      <c r="H533" s="1054"/>
      <c r="I533" s="1054"/>
      <c r="J533" s="1054"/>
      <c r="K533" s="1054"/>
      <c r="L533" s="1054"/>
      <c r="M533" s="1054"/>
      <c r="N533" s="1054"/>
      <c r="O533" s="1054"/>
      <c r="P533" s="1054"/>
      <c r="Q533" s="1054"/>
      <c r="R533" s="1054"/>
      <c r="S533" s="1054"/>
      <c r="T533" s="1054"/>
      <c r="U533" s="1054"/>
    </row>
    <row r="534" spans="1:21" ht="13.5" thickBot="1" x14ac:dyDescent="0.25">
      <c r="A534" s="594"/>
      <c r="B534" s="2013"/>
      <c r="C534" s="554" t="s">
        <v>342</v>
      </c>
      <c r="D534" s="338" t="str">
        <f t="shared" si="9"/>
        <v>-</v>
      </c>
      <c r="E534" s="1054"/>
      <c r="F534" s="1054"/>
      <c r="G534" s="1054"/>
      <c r="H534" s="1054"/>
      <c r="I534" s="1054"/>
      <c r="J534" s="1054"/>
      <c r="K534" s="1054"/>
      <c r="L534" s="1054"/>
      <c r="M534" s="1054"/>
      <c r="N534" s="1054"/>
      <c r="O534" s="1054"/>
      <c r="P534" s="1054"/>
      <c r="Q534" s="1054"/>
      <c r="R534" s="1054"/>
      <c r="S534" s="1054"/>
      <c r="T534" s="1054"/>
      <c r="U534" s="1054"/>
    </row>
    <row r="535" spans="1:21" ht="13.5" thickBot="1" x14ac:dyDescent="0.25">
      <c r="A535" s="594"/>
      <c r="B535" s="2013"/>
      <c r="C535" s="555" t="s">
        <v>343</v>
      </c>
      <c r="D535" s="338" t="str">
        <f t="shared" si="9"/>
        <v>-</v>
      </c>
      <c r="E535" s="1054"/>
      <c r="F535" s="1054"/>
      <c r="G535" s="1054"/>
      <c r="H535" s="1054"/>
      <c r="I535" s="1054"/>
      <c r="J535" s="1054"/>
      <c r="K535" s="1054"/>
      <c r="L535" s="1054"/>
      <c r="M535" s="1054"/>
      <c r="N535" s="1054"/>
      <c r="O535" s="1054"/>
      <c r="P535" s="1054"/>
      <c r="Q535" s="1054"/>
      <c r="R535" s="1054"/>
      <c r="S535" s="1054"/>
      <c r="T535" s="1054"/>
      <c r="U535" s="1054"/>
    </row>
    <row r="536" spans="1:21" ht="13.5" thickBot="1" x14ac:dyDescent="0.25">
      <c r="A536" s="594"/>
      <c r="B536" s="2013"/>
      <c r="C536" s="307" t="s">
        <v>258</v>
      </c>
      <c r="D536" s="338" t="str">
        <f t="shared" si="9"/>
        <v>-</v>
      </c>
      <c r="E536" s="1054"/>
      <c r="F536" s="1054"/>
      <c r="G536" s="1054"/>
      <c r="H536" s="1054"/>
      <c r="I536" s="1054"/>
      <c r="J536" s="1054"/>
      <c r="K536" s="1054"/>
      <c r="L536" s="1054"/>
      <c r="M536" s="1054"/>
      <c r="N536" s="1054"/>
      <c r="O536" s="1054"/>
      <c r="P536" s="1054"/>
      <c r="Q536" s="1054"/>
      <c r="R536" s="1054"/>
      <c r="S536" s="1054"/>
      <c r="T536" s="1054"/>
      <c r="U536" s="1054"/>
    </row>
    <row r="537" spans="1:21" ht="13.5" thickBot="1" x14ac:dyDescent="0.25">
      <c r="A537" s="594"/>
      <c r="B537" s="2013" t="s">
        <v>366</v>
      </c>
      <c r="C537" s="223" t="s">
        <v>313</v>
      </c>
      <c r="D537" s="338" t="str">
        <f>N5</f>
        <v>-</v>
      </c>
      <c r="E537" s="1054"/>
      <c r="F537" s="1054"/>
      <c r="G537" s="1054"/>
      <c r="H537" s="1054"/>
      <c r="I537" s="1054"/>
      <c r="J537" s="1054"/>
      <c r="K537" s="1054"/>
      <c r="L537" s="1054"/>
      <c r="M537" s="1054"/>
      <c r="N537" s="1054"/>
      <c r="O537" s="1054"/>
      <c r="P537" s="1054"/>
      <c r="Q537" s="1054"/>
      <c r="R537" s="1054"/>
      <c r="S537" s="1054"/>
      <c r="T537" s="1054"/>
      <c r="U537" s="1054"/>
    </row>
    <row r="538" spans="1:21" ht="13.5" thickBot="1" x14ac:dyDescent="0.25">
      <c r="A538" s="594"/>
      <c r="B538" s="2013"/>
      <c r="C538" s="227" t="s">
        <v>339</v>
      </c>
      <c r="D538" s="338" t="str">
        <f t="shared" ref="D538:D584" si="10">N6</f>
        <v>-</v>
      </c>
      <c r="E538" s="1054"/>
      <c r="F538" s="1054"/>
      <c r="G538" s="1054"/>
      <c r="H538" s="1054"/>
      <c r="I538" s="1054"/>
      <c r="J538" s="1054"/>
      <c r="K538" s="1054"/>
      <c r="L538" s="1054"/>
      <c r="M538" s="1054"/>
      <c r="N538" s="1054"/>
      <c r="O538" s="1054"/>
      <c r="P538" s="1054"/>
      <c r="Q538" s="1054"/>
      <c r="R538" s="1054"/>
      <c r="S538" s="1054"/>
      <c r="T538" s="1054"/>
      <c r="U538" s="1054"/>
    </row>
    <row r="539" spans="1:21" ht="13.5" thickBot="1" x14ac:dyDescent="0.25">
      <c r="A539" s="594"/>
      <c r="B539" s="2013"/>
      <c r="C539" s="229" t="s">
        <v>268</v>
      </c>
      <c r="D539" s="338" t="str">
        <f t="shared" si="10"/>
        <v>-</v>
      </c>
      <c r="E539" s="1054"/>
      <c r="F539" s="1054"/>
      <c r="G539" s="1054"/>
      <c r="H539" s="1054"/>
      <c r="I539" s="1054"/>
      <c r="J539" s="1054"/>
      <c r="K539" s="1054"/>
      <c r="L539" s="1054"/>
      <c r="M539" s="1054"/>
      <c r="N539" s="1054"/>
      <c r="O539" s="1054"/>
      <c r="P539" s="1054"/>
      <c r="Q539" s="1054"/>
      <c r="R539" s="1054"/>
      <c r="S539" s="1054"/>
      <c r="T539" s="1054"/>
      <c r="U539" s="1054"/>
    </row>
    <row r="540" spans="1:21" ht="13.5" thickBot="1" x14ac:dyDescent="0.25">
      <c r="A540" s="594"/>
      <c r="B540" s="2013"/>
      <c r="C540" s="227" t="s">
        <v>269</v>
      </c>
      <c r="D540" s="338" t="str">
        <f t="shared" si="10"/>
        <v>-</v>
      </c>
      <c r="E540" s="1054"/>
      <c r="F540" s="1054"/>
      <c r="G540" s="1054"/>
      <c r="H540" s="1054"/>
      <c r="I540" s="1054"/>
      <c r="J540" s="1054"/>
      <c r="K540" s="1054"/>
      <c r="L540" s="1054"/>
      <c r="M540" s="1054"/>
      <c r="N540" s="1054"/>
      <c r="O540" s="1054"/>
      <c r="P540" s="1054"/>
      <c r="Q540" s="1054"/>
      <c r="R540" s="1054"/>
      <c r="S540" s="1054"/>
      <c r="T540" s="1054"/>
      <c r="U540" s="1054"/>
    </row>
    <row r="541" spans="1:21" ht="13.5" thickBot="1" x14ac:dyDescent="0.25">
      <c r="A541" s="594"/>
      <c r="B541" s="2013"/>
      <c r="C541" s="229" t="s">
        <v>270</v>
      </c>
      <c r="D541" s="338" t="str">
        <f t="shared" si="10"/>
        <v>-</v>
      </c>
      <c r="E541" s="1054"/>
      <c r="F541" s="1054"/>
      <c r="G541" s="1054"/>
      <c r="H541" s="1054"/>
      <c r="I541" s="1054"/>
      <c r="J541" s="1054"/>
      <c r="K541" s="1054"/>
      <c r="L541" s="1054"/>
      <c r="M541" s="1054"/>
      <c r="N541" s="1054"/>
      <c r="O541" s="1054"/>
      <c r="P541" s="1054"/>
      <c r="Q541" s="1054"/>
      <c r="R541" s="1054"/>
      <c r="S541" s="1054"/>
      <c r="T541" s="1054"/>
      <c r="U541" s="1054"/>
    </row>
    <row r="542" spans="1:21" ht="13.5" thickBot="1" x14ac:dyDescent="0.25">
      <c r="A542" s="594"/>
      <c r="B542" s="2013"/>
      <c r="C542" s="232" t="s">
        <v>271</v>
      </c>
      <c r="D542" s="338" t="str">
        <f t="shared" si="10"/>
        <v>-</v>
      </c>
      <c r="E542" s="1054"/>
      <c r="F542" s="1054"/>
      <c r="G542" s="1054"/>
      <c r="H542" s="1054"/>
      <c r="I542" s="1054"/>
      <c r="J542" s="1054"/>
      <c r="K542" s="1054"/>
      <c r="L542" s="1054"/>
      <c r="M542" s="1054"/>
      <c r="N542" s="1054"/>
      <c r="O542" s="1054"/>
      <c r="P542" s="1054"/>
      <c r="Q542" s="1054"/>
      <c r="R542" s="1054"/>
      <c r="S542" s="1054"/>
      <c r="T542" s="1054"/>
      <c r="U542" s="1054"/>
    </row>
    <row r="543" spans="1:21" ht="13.5" thickBot="1" x14ac:dyDescent="0.25">
      <c r="A543" s="594"/>
      <c r="B543" s="2013"/>
      <c r="C543" s="238" t="s">
        <v>337</v>
      </c>
      <c r="D543" s="338" t="str">
        <f t="shared" si="10"/>
        <v xml:space="preserve">－    </v>
      </c>
      <c r="E543" s="1054"/>
      <c r="F543" s="1054"/>
      <c r="G543" s="1054"/>
      <c r="H543" s="1054"/>
      <c r="I543" s="1054"/>
      <c r="J543" s="1054"/>
      <c r="K543" s="1054"/>
      <c r="L543" s="1054"/>
      <c r="M543" s="1054"/>
      <c r="N543" s="1054"/>
      <c r="O543" s="1054"/>
      <c r="P543" s="1054"/>
      <c r="Q543" s="1054"/>
      <c r="R543" s="1054"/>
      <c r="S543" s="1054"/>
      <c r="T543" s="1054"/>
      <c r="U543" s="1054"/>
    </row>
    <row r="544" spans="1:21" ht="13.5" thickBot="1" x14ac:dyDescent="0.25">
      <c r="A544" s="594"/>
      <c r="B544" s="2013"/>
      <c r="C544" s="227" t="s">
        <v>272</v>
      </c>
      <c r="D544" s="338" t="str">
        <f t="shared" si="10"/>
        <v>-</v>
      </c>
      <c r="E544" s="1054"/>
      <c r="F544" s="1054"/>
      <c r="G544" s="1054"/>
      <c r="H544" s="1054"/>
      <c r="I544" s="1054"/>
      <c r="J544" s="1054"/>
      <c r="K544" s="1054"/>
      <c r="L544" s="1054"/>
      <c r="M544" s="1054"/>
      <c r="N544" s="1054"/>
      <c r="O544" s="1054"/>
      <c r="P544" s="1054"/>
      <c r="Q544" s="1054"/>
      <c r="R544" s="1054"/>
      <c r="S544" s="1054"/>
      <c r="T544" s="1054"/>
      <c r="U544" s="1054"/>
    </row>
    <row r="545" spans="1:21" ht="13.5" thickBot="1" x14ac:dyDescent="0.25">
      <c r="A545" s="594"/>
      <c r="B545" s="2013"/>
      <c r="C545" s="239" t="s">
        <v>273</v>
      </c>
      <c r="D545" s="338" t="str">
        <f t="shared" si="10"/>
        <v>-</v>
      </c>
      <c r="E545" s="1054"/>
      <c r="F545" s="1054"/>
      <c r="G545" s="1054"/>
      <c r="H545" s="1054"/>
      <c r="I545" s="1054"/>
      <c r="J545" s="1054"/>
      <c r="K545" s="1054"/>
      <c r="L545" s="1054"/>
      <c r="M545" s="1054"/>
      <c r="N545" s="1054"/>
      <c r="O545" s="1054"/>
      <c r="P545" s="1054"/>
      <c r="Q545" s="1054"/>
      <c r="R545" s="1054"/>
      <c r="S545" s="1054"/>
      <c r="T545" s="1054"/>
      <c r="U545" s="1054"/>
    </row>
    <row r="546" spans="1:21" ht="13.5" thickBot="1" x14ac:dyDescent="0.25">
      <c r="A546" s="594"/>
      <c r="B546" s="2013"/>
      <c r="C546" s="240" t="s">
        <v>72</v>
      </c>
      <c r="D546" s="338" t="str">
        <f t="shared" si="10"/>
        <v>&lt;0.0005</v>
      </c>
      <c r="E546" s="1054"/>
      <c r="F546" s="1054"/>
      <c r="G546" s="1054"/>
      <c r="H546" s="1054"/>
      <c r="I546" s="1054"/>
      <c r="J546" s="1054"/>
      <c r="K546" s="1054"/>
      <c r="L546" s="1054"/>
      <c r="M546" s="1054"/>
      <c r="N546" s="1054"/>
      <c r="O546" s="1054"/>
      <c r="P546" s="1054"/>
      <c r="Q546" s="1054"/>
      <c r="R546" s="1054"/>
      <c r="S546" s="1054"/>
      <c r="T546" s="1054"/>
      <c r="U546" s="1054"/>
    </row>
    <row r="547" spans="1:21" ht="13.5" thickBot="1" x14ac:dyDescent="0.25">
      <c r="A547" s="594"/>
      <c r="B547" s="2013"/>
      <c r="C547" s="245" t="s">
        <v>73</v>
      </c>
      <c r="D547" s="338" t="str">
        <f t="shared" si="10"/>
        <v>&lt;0.0005</v>
      </c>
      <c r="E547" s="1054"/>
      <c r="F547" s="1054"/>
      <c r="G547" s="1054"/>
      <c r="H547" s="1054"/>
      <c r="I547" s="1054"/>
      <c r="J547" s="1054"/>
      <c r="K547" s="1054"/>
      <c r="L547" s="1054"/>
      <c r="M547" s="1054"/>
      <c r="N547" s="1054"/>
      <c r="O547" s="1054"/>
      <c r="P547" s="1054"/>
      <c r="Q547" s="1054"/>
      <c r="R547" s="1054"/>
      <c r="S547" s="1054"/>
      <c r="T547" s="1054"/>
      <c r="U547" s="1054"/>
    </row>
    <row r="548" spans="1:21" ht="13.5" thickBot="1" x14ac:dyDescent="0.25">
      <c r="A548" s="594"/>
      <c r="B548" s="2013"/>
      <c r="C548" s="250" t="s">
        <v>66</v>
      </c>
      <c r="D548" s="338" t="str">
        <f t="shared" si="10"/>
        <v>&lt;0.0005</v>
      </c>
      <c r="E548" s="1054"/>
      <c r="F548" s="1054"/>
      <c r="G548" s="1054"/>
      <c r="H548" s="1054"/>
      <c r="I548" s="1054"/>
      <c r="J548" s="1054"/>
      <c r="K548" s="1054"/>
      <c r="L548" s="1054"/>
      <c r="M548" s="1054"/>
      <c r="N548" s="1054"/>
      <c r="O548" s="1054"/>
      <c r="P548" s="1054"/>
      <c r="Q548" s="1054"/>
      <c r="R548" s="1054"/>
      <c r="S548" s="1054"/>
      <c r="T548" s="1054"/>
      <c r="U548" s="1054"/>
    </row>
    <row r="549" spans="1:21" ht="13.5" thickBot="1" x14ac:dyDescent="0.25">
      <c r="A549" s="594"/>
      <c r="B549" s="2013"/>
      <c r="C549" s="229" t="s">
        <v>331</v>
      </c>
      <c r="D549" s="338" t="str">
        <f t="shared" si="10"/>
        <v>&lt;0.0005</v>
      </c>
      <c r="E549" s="1054"/>
      <c r="F549" s="1054"/>
      <c r="G549" s="1054"/>
      <c r="H549" s="1054"/>
      <c r="I549" s="1054"/>
      <c r="J549" s="1054"/>
      <c r="K549" s="1054"/>
      <c r="L549" s="1054"/>
      <c r="M549" s="1054"/>
      <c r="N549" s="1054"/>
      <c r="O549" s="1054"/>
      <c r="P549" s="1054"/>
      <c r="Q549" s="1054"/>
      <c r="R549" s="1054"/>
      <c r="S549" s="1054"/>
      <c r="T549" s="1054"/>
      <c r="U549" s="1054"/>
    </row>
    <row r="550" spans="1:21" ht="13.5" thickBot="1" x14ac:dyDescent="0.25">
      <c r="A550" s="594"/>
      <c r="B550" s="2013"/>
      <c r="C550" s="227" t="s">
        <v>67</v>
      </c>
      <c r="D550" s="338" t="str">
        <f t="shared" si="10"/>
        <v>&lt;0.0005</v>
      </c>
      <c r="E550" s="1054"/>
      <c r="F550" s="1054"/>
      <c r="G550" s="1054"/>
      <c r="H550" s="1054"/>
      <c r="I550" s="1054"/>
      <c r="J550" s="1054"/>
      <c r="K550" s="1054"/>
      <c r="L550" s="1054"/>
      <c r="M550" s="1054"/>
      <c r="N550" s="1054"/>
      <c r="O550" s="1054"/>
      <c r="P550" s="1054"/>
      <c r="Q550" s="1054"/>
      <c r="R550" s="1054"/>
      <c r="S550" s="1054"/>
      <c r="T550" s="1054"/>
      <c r="U550" s="1054"/>
    </row>
    <row r="551" spans="1:21" ht="13.5" thickBot="1" x14ac:dyDescent="0.25">
      <c r="A551" s="594"/>
      <c r="B551" s="2013"/>
      <c r="C551" s="229" t="s">
        <v>68</v>
      </c>
      <c r="D551" s="338" t="str">
        <f t="shared" si="10"/>
        <v>&lt;0.0005</v>
      </c>
      <c r="E551" s="1054"/>
      <c r="F551" s="1054"/>
      <c r="G551" s="1054"/>
      <c r="H551" s="1054"/>
      <c r="I551" s="1054"/>
      <c r="J551" s="1054"/>
      <c r="K551" s="1054"/>
      <c r="L551" s="1054"/>
      <c r="M551" s="1054"/>
      <c r="N551" s="1054"/>
      <c r="O551" s="1054"/>
      <c r="P551" s="1054"/>
      <c r="Q551" s="1054"/>
      <c r="R551" s="1054"/>
      <c r="S551" s="1054"/>
      <c r="T551" s="1054"/>
      <c r="U551" s="1054"/>
    </row>
    <row r="552" spans="1:21" ht="13.5" thickBot="1" x14ac:dyDescent="0.25">
      <c r="A552" s="594"/>
      <c r="B552" s="2013"/>
      <c r="C552" s="227" t="s">
        <v>69</v>
      </c>
      <c r="D552" s="338" t="str">
        <f t="shared" si="10"/>
        <v>&lt;0.0005</v>
      </c>
      <c r="E552" s="1054"/>
      <c r="F552" s="1054"/>
      <c r="G552" s="1054"/>
      <c r="H552" s="1054"/>
      <c r="I552" s="1054"/>
      <c r="J552" s="1054"/>
      <c r="K552" s="1054"/>
      <c r="L552" s="1054"/>
      <c r="M552" s="1054"/>
      <c r="N552" s="1054"/>
      <c r="O552" s="1054"/>
      <c r="P552" s="1054"/>
      <c r="Q552" s="1054"/>
      <c r="R552" s="1054"/>
      <c r="S552" s="1054"/>
      <c r="T552" s="1054"/>
      <c r="U552" s="1054"/>
    </row>
    <row r="553" spans="1:21" ht="13.5" customHeight="1" thickBot="1" x14ac:dyDescent="0.25">
      <c r="A553" s="594"/>
      <c r="B553" s="2013"/>
      <c r="C553" s="229" t="s">
        <v>70</v>
      </c>
      <c r="D553" s="338" t="str">
        <f t="shared" si="10"/>
        <v>&lt;0.0005</v>
      </c>
      <c r="E553" s="1054"/>
      <c r="F553" s="1054"/>
      <c r="G553" s="1054"/>
      <c r="H553" s="1054"/>
      <c r="I553" s="1054"/>
      <c r="J553" s="1054"/>
      <c r="K553" s="1054"/>
      <c r="L553" s="1054"/>
      <c r="M553" s="1054"/>
      <c r="N553" s="1054"/>
      <c r="O553" s="1054"/>
      <c r="P553" s="1054"/>
      <c r="Q553" s="1054"/>
      <c r="R553" s="1054"/>
      <c r="S553" s="1054"/>
      <c r="T553" s="1054"/>
      <c r="U553" s="1054"/>
    </row>
    <row r="554" spans="1:21" ht="13.5" thickBot="1" x14ac:dyDescent="0.25">
      <c r="A554" s="594"/>
      <c r="B554" s="2013"/>
      <c r="C554" s="227" t="s">
        <v>71</v>
      </c>
      <c r="D554" s="338" t="str">
        <f t="shared" si="10"/>
        <v>&lt;0.0005</v>
      </c>
      <c r="E554" s="1054"/>
      <c r="F554" s="1054"/>
      <c r="G554" s="1054"/>
      <c r="H554" s="1054"/>
      <c r="I554" s="1054"/>
      <c r="J554" s="1054"/>
      <c r="K554" s="1054"/>
      <c r="L554" s="1054"/>
      <c r="M554" s="1054"/>
      <c r="N554" s="1054"/>
      <c r="O554" s="1054"/>
      <c r="P554" s="1054"/>
      <c r="Q554" s="1054"/>
      <c r="R554" s="1054"/>
      <c r="S554" s="1054"/>
      <c r="T554" s="1054"/>
      <c r="U554" s="1054"/>
    </row>
    <row r="555" spans="1:21" ht="13.5" thickBot="1" x14ac:dyDescent="0.25">
      <c r="A555" s="594"/>
      <c r="B555" s="2013"/>
      <c r="C555" s="239" t="s">
        <v>74</v>
      </c>
      <c r="D555" s="338" t="str">
        <f t="shared" si="10"/>
        <v>&lt;0.0005</v>
      </c>
      <c r="E555" s="1054"/>
      <c r="F555" s="1054"/>
      <c r="G555" s="1054"/>
      <c r="H555" s="1054"/>
      <c r="I555" s="1054"/>
      <c r="J555" s="1054"/>
      <c r="K555" s="1054"/>
      <c r="L555" s="1054"/>
      <c r="M555" s="1054"/>
      <c r="N555" s="1054"/>
      <c r="O555" s="1054"/>
      <c r="P555" s="1054"/>
      <c r="Q555" s="1054"/>
      <c r="R555" s="1054"/>
      <c r="S555" s="1054"/>
      <c r="T555" s="1054"/>
      <c r="U555" s="1054"/>
    </row>
    <row r="556" spans="1:21" ht="13.5" thickBot="1" x14ac:dyDescent="0.25">
      <c r="A556" s="594"/>
      <c r="B556" s="2013"/>
      <c r="C556" s="262" t="s">
        <v>76</v>
      </c>
      <c r="D556" s="338" t="str">
        <f t="shared" si="10"/>
        <v>-</v>
      </c>
      <c r="E556" s="1054"/>
      <c r="F556" s="1054"/>
      <c r="G556" s="1054"/>
      <c r="H556" s="1054"/>
      <c r="I556" s="1054"/>
      <c r="J556" s="1054"/>
      <c r="K556" s="1054"/>
      <c r="L556" s="1054"/>
      <c r="M556" s="1054"/>
      <c r="N556" s="1054"/>
      <c r="O556" s="1054"/>
      <c r="P556" s="1054"/>
      <c r="Q556" s="1054"/>
      <c r="R556" s="1054"/>
      <c r="S556" s="1054"/>
      <c r="T556" s="1054"/>
      <c r="U556" s="1054"/>
    </row>
    <row r="557" spans="1:21" ht="13.5" thickBot="1" x14ac:dyDescent="0.25">
      <c r="A557" s="594"/>
      <c r="B557" s="2013"/>
      <c r="C557" s="227" t="s">
        <v>77</v>
      </c>
      <c r="D557" s="338" t="str">
        <f t="shared" si="10"/>
        <v>-</v>
      </c>
      <c r="E557" s="1054"/>
      <c r="F557" s="1054"/>
      <c r="G557" s="1054"/>
      <c r="H557" s="1054"/>
      <c r="I557" s="1054"/>
      <c r="J557" s="1054"/>
      <c r="K557" s="1054"/>
      <c r="L557" s="1054"/>
      <c r="M557" s="1054"/>
      <c r="N557" s="1054"/>
      <c r="O557" s="1054"/>
      <c r="P557" s="1054"/>
      <c r="Q557" s="1054"/>
      <c r="R557" s="1054"/>
      <c r="S557" s="1054"/>
      <c r="T557" s="1054"/>
      <c r="U557" s="1054"/>
    </row>
    <row r="558" spans="1:21" ht="13.5" thickBot="1" x14ac:dyDescent="0.25">
      <c r="A558" s="594"/>
      <c r="B558" s="2013"/>
      <c r="C558" s="267" t="s">
        <v>78</v>
      </c>
      <c r="D558" s="338" t="str">
        <f t="shared" si="10"/>
        <v>-</v>
      </c>
      <c r="E558" s="1054"/>
      <c r="F558" s="1054"/>
      <c r="G558" s="1054"/>
      <c r="H558" s="1054"/>
      <c r="I558" s="1054"/>
      <c r="J558" s="1054"/>
      <c r="K558" s="1054"/>
      <c r="L558" s="1054"/>
      <c r="M558" s="1054"/>
      <c r="N558" s="1054"/>
      <c r="O558" s="1054"/>
      <c r="P558" s="1054"/>
      <c r="Q558" s="1054"/>
      <c r="R558" s="1054"/>
      <c r="S558" s="1054"/>
      <c r="T558" s="1054"/>
      <c r="U558" s="1054"/>
    </row>
    <row r="559" spans="1:21" ht="13.5" thickBot="1" x14ac:dyDescent="0.25">
      <c r="A559" s="594"/>
      <c r="B559" s="2013"/>
      <c r="C559" s="271" t="s">
        <v>75</v>
      </c>
      <c r="D559" s="338" t="str">
        <f t="shared" si="10"/>
        <v>&lt;0.0005</v>
      </c>
      <c r="E559" s="1054"/>
      <c r="F559" s="1054"/>
      <c r="G559" s="1054"/>
      <c r="H559" s="1054"/>
      <c r="I559" s="1054"/>
      <c r="J559" s="1054"/>
      <c r="K559" s="1054"/>
      <c r="L559" s="1054"/>
      <c r="M559" s="1054"/>
      <c r="N559" s="1054"/>
      <c r="O559" s="1054"/>
      <c r="P559" s="1054"/>
      <c r="Q559" s="1054"/>
      <c r="R559" s="1054"/>
      <c r="S559" s="1054"/>
      <c r="T559" s="1054"/>
      <c r="U559" s="1054"/>
    </row>
    <row r="560" spans="1:21" ht="13.5" thickBot="1" x14ac:dyDescent="0.25">
      <c r="A560" s="594"/>
      <c r="B560" s="2013"/>
      <c r="C560" s="277" t="s">
        <v>274</v>
      </c>
      <c r="D560" s="338" t="str">
        <f t="shared" si="10"/>
        <v>-</v>
      </c>
      <c r="E560" s="1054"/>
      <c r="F560" s="1054"/>
      <c r="G560" s="1054"/>
      <c r="H560" s="1054"/>
      <c r="I560" s="1054"/>
      <c r="J560" s="1054"/>
      <c r="K560" s="1054"/>
      <c r="L560" s="1054"/>
      <c r="M560" s="1054"/>
      <c r="N560" s="1054"/>
      <c r="O560" s="1054"/>
      <c r="P560" s="1054"/>
      <c r="Q560" s="1054"/>
      <c r="R560" s="1054"/>
      <c r="S560" s="1054"/>
      <c r="T560" s="1054"/>
      <c r="U560" s="1054"/>
    </row>
    <row r="561" spans="1:21" ht="13.5" thickBot="1" x14ac:dyDescent="0.25">
      <c r="A561" s="594"/>
      <c r="B561" s="2013"/>
      <c r="C561" s="286" t="s">
        <v>332</v>
      </c>
      <c r="D561" s="338" t="str">
        <f t="shared" si="10"/>
        <v>-</v>
      </c>
      <c r="E561" s="1054"/>
      <c r="F561" s="1054"/>
      <c r="G561" s="1054"/>
      <c r="H561" s="1054"/>
      <c r="I561" s="1054"/>
      <c r="J561" s="1054"/>
      <c r="K561" s="1054"/>
      <c r="L561" s="1054"/>
      <c r="M561" s="1054"/>
      <c r="N561" s="1054"/>
      <c r="O561" s="1054"/>
      <c r="P561" s="1054"/>
      <c r="Q561" s="1054"/>
      <c r="R561" s="1054"/>
      <c r="S561" s="1054"/>
      <c r="T561" s="1054"/>
      <c r="U561" s="1054"/>
    </row>
    <row r="562" spans="1:21" ht="13.5" thickBot="1" x14ac:dyDescent="0.25">
      <c r="A562" s="594"/>
      <c r="B562" s="2013"/>
      <c r="C562" s="229" t="s">
        <v>333</v>
      </c>
      <c r="D562" s="338">
        <f t="shared" si="10"/>
        <v>0.13400000000000001</v>
      </c>
      <c r="E562" s="1054"/>
      <c r="F562" s="1054"/>
      <c r="G562" s="1054"/>
      <c r="H562" s="1054"/>
      <c r="I562" s="1054"/>
      <c r="J562" s="1054"/>
      <c r="K562" s="1054"/>
      <c r="L562" s="1054"/>
      <c r="M562" s="1054"/>
      <c r="N562" s="1054"/>
      <c r="O562" s="1054"/>
      <c r="P562" s="1054"/>
      <c r="Q562" s="1054"/>
      <c r="R562" s="1054"/>
      <c r="S562" s="1054"/>
      <c r="T562" s="1054"/>
      <c r="U562" s="1054"/>
    </row>
    <row r="563" spans="1:21" ht="13.5" thickBot="1" x14ac:dyDescent="0.25">
      <c r="A563" s="594"/>
      <c r="B563" s="2013"/>
      <c r="C563" s="287" t="s">
        <v>79</v>
      </c>
      <c r="D563" s="338">
        <f t="shared" si="10"/>
        <v>12.62</v>
      </c>
      <c r="E563" s="1054"/>
      <c r="F563" s="1054"/>
      <c r="G563" s="1054"/>
      <c r="H563" s="1054"/>
      <c r="I563" s="1054"/>
      <c r="J563" s="1054"/>
      <c r="K563" s="1054"/>
      <c r="L563" s="1054"/>
      <c r="M563" s="1054"/>
      <c r="N563" s="1054"/>
      <c r="O563" s="1054"/>
      <c r="P563" s="1054"/>
      <c r="Q563" s="1054"/>
      <c r="R563" s="1054"/>
      <c r="S563" s="1054"/>
      <c r="T563" s="1054"/>
      <c r="U563" s="1054"/>
    </row>
    <row r="564" spans="1:21" ht="13.5" thickBot="1" x14ac:dyDescent="0.25">
      <c r="A564" s="594"/>
      <c r="B564" s="2013"/>
      <c r="C564" s="295" t="s">
        <v>259</v>
      </c>
      <c r="D564" s="338" t="str">
        <f t="shared" si="10"/>
        <v>&lt;0.005</v>
      </c>
      <c r="E564" s="1054"/>
      <c r="F564" s="1054"/>
      <c r="G564" s="1054"/>
      <c r="H564" s="1054"/>
      <c r="I564" s="1054"/>
      <c r="J564" s="1054"/>
      <c r="K564" s="1054"/>
      <c r="L564" s="1054"/>
      <c r="M564" s="1054"/>
      <c r="N564" s="1054"/>
      <c r="O564" s="1054"/>
      <c r="P564" s="1054"/>
      <c r="Q564" s="1054"/>
      <c r="R564" s="1054"/>
      <c r="S564" s="1054"/>
      <c r="T564" s="1054"/>
      <c r="U564" s="1054"/>
    </row>
    <row r="565" spans="1:21" ht="13.5" thickBot="1" x14ac:dyDescent="0.25">
      <c r="A565" s="594"/>
      <c r="B565" s="2013"/>
      <c r="C565" s="240" t="s">
        <v>275</v>
      </c>
      <c r="D565" s="338" t="str">
        <f t="shared" si="10"/>
        <v>&lt;1</v>
      </c>
      <c r="E565" s="1054"/>
      <c r="F565" s="1054"/>
      <c r="G565" s="1054"/>
      <c r="H565" s="1054"/>
      <c r="I565" s="1054"/>
      <c r="J565" s="1054"/>
      <c r="K565" s="1054"/>
      <c r="L565" s="1054"/>
      <c r="M565" s="1054"/>
      <c r="N565" s="1054"/>
      <c r="O565" s="1054"/>
      <c r="P565" s="1054"/>
      <c r="Q565" s="1054"/>
      <c r="R565" s="1054"/>
      <c r="S565" s="1054"/>
      <c r="T565" s="1054"/>
      <c r="U565" s="1054"/>
    </row>
    <row r="566" spans="1:21" ht="13.5" thickBot="1" x14ac:dyDescent="0.25">
      <c r="A566" s="594"/>
      <c r="B566" s="2013"/>
      <c r="C566" s="245" t="s">
        <v>80</v>
      </c>
      <c r="D566" s="338" t="str">
        <f t="shared" si="10"/>
        <v>&lt;0.5</v>
      </c>
      <c r="E566" s="1054"/>
      <c r="F566" s="1054"/>
      <c r="G566" s="1054"/>
      <c r="H566" s="1054"/>
      <c r="I566" s="1054"/>
      <c r="J566" s="1054"/>
      <c r="K566" s="1054"/>
      <c r="L566" s="1054"/>
      <c r="M566" s="1054"/>
      <c r="N566" s="1054"/>
      <c r="O566" s="1054"/>
      <c r="P566" s="1054"/>
      <c r="Q566" s="1054"/>
      <c r="R566" s="1054"/>
      <c r="S566" s="1054"/>
      <c r="T566" s="1054"/>
      <c r="U566" s="1054"/>
    </row>
    <row r="567" spans="1:21" ht="13.5" thickBot="1" x14ac:dyDescent="0.25">
      <c r="A567" s="594"/>
      <c r="B567" s="2013"/>
      <c r="C567" s="227" t="s">
        <v>276</v>
      </c>
      <c r="D567" s="338" t="str">
        <f t="shared" si="10"/>
        <v>-</v>
      </c>
      <c r="E567" s="1054"/>
      <c r="F567" s="1054"/>
      <c r="G567" s="1054"/>
      <c r="H567" s="1054"/>
      <c r="I567" s="1054"/>
      <c r="J567" s="1054"/>
      <c r="K567" s="1054"/>
      <c r="L567" s="1054"/>
      <c r="M567" s="1054"/>
      <c r="N567" s="1054"/>
      <c r="O567" s="1054"/>
      <c r="P567" s="1054"/>
      <c r="Q567" s="1054"/>
      <c r="R567" s="1054"/>
      <c r="S567" s="1054"/>
      <c r="T567" s="1054"/>
      <c r="U567" s="1054"/>
    </row>
    <row r="568" spans="1:21" ht="13.5" thickBot="1" x14ac:dyDescent="0.25">
      <c r="A568" s="594"/>
      <c r="B568" s="2013"/>
      <c r="C568" s="245" t="s">
        <v>277</v>
      </c>
      <c r="D568" s="338" t="str">
        <f t="shared" si="10"/>
        <v>-</v>
      </c>
      <c r="E568" s="1054"/>
      <c r="F568" s="1054"/>
      <c r="G568" s="1054"/>
      <c r="H568" s="1054"/>
      <c r="I568" s="1054"/>
      <c r="J568" s="1054"/>
      <c r="K568" s="1054"/>
      <c r="L568" s="1054"/>
      <c r="M568" s="1054"/>
      <c r="N568" s="1054"/>
      <c r="O568" s="1054"/>
      <c r="P568" s="1054"/>
      <c r="Q568" s="1054"/>
      <c r="R568" s="1054"/>
      <c r="S568" s="1054"/>
      <c r="T568" s="1054"/>
      <c r="U568" s="1054"/>
    </row>
    <row r="569" spans="1:21" ht="13.5" thickBot="1" x14ac:dyDescent="0.25">
      <c r="A569" s="594"/>
      <c r="B569" s="2013"/>
      <c r="C569" s="299" t="s">
        <v>278</v>
      </c>
      <c r="D569" s="338" t="str">
        <f t="shared" si="10"/>
        <v>-</v>
      </c>
      <c r="E569" s="1054"/>
      <c r="F569" s="1054"/>
      <c r="G569" s="1054"/>
      <c r="H569" s="1054"/>
      <c r="I569" s="1054"/>
      <c r="J569" s="1054"/>
      <c r="K569" s="1054"/>
      <c r="L569" s="1054"/>
      <c r="M569" s="1054"/>
      <c r="N569" s="1054"/>
      <c r="O569" s="1054"/>
      <c r="P569" s="1054"/>
      <c r="Q569" s="1054"/>
      <c r="R569" s="1054"/>
      <c r="S569" s="1054"/>
      <c r="T569" s="1054"/>
      <c r="U569" s="1054"/>
    </row>
    <row r="570" spans="1:21" ht="13.5" thickBot="1" x14ac:dyDescent="0.25">
      <c r="A570" s="594"/>
      <c r="B570" s="2013"/>
      <c r="C570" s="245" t="s">
        <v>279</v>
      </c>
      <c r="D570" s="338" t="str">
        <f t="shared" si="10"/>
        <v>-</v>
      </c>
      <c r="E570" s="1054"/>
      <c r="F570" s="1054"/>
      <c r="G570" s="1054"/>
      <c r="H570" s="1054"/>
      <c r="I570" s="1054"/>
      <c r="J570" s="1054"/>
      <c r="K570" s="1054"/>
      <c r="L570" s="1054"/>
      <c r="M570" s="1054"/>
      <c r="N570" s="1054"/>
      <c r="O570" s="1054"/>
      <c r="P570" s="1054"/>
      <c r="Q570" s="1054"/>
      <c r="R570" s="1054"/>
      <c r="S570" s="1054"/>
      <c r="T570" s="1054"/>
      <c r="U570" s="1054"/>
    </row>
    <row r="571" spans="1:21" ht="13.5" thickBot="1" x14ac:dyDescent="0.25">
      <c r="A571" s="594"/>
      <c r="B571" s="2013"/>
      <c r="C571" s="286" t="s">
        <v>280</v>
      </c>
      <c r="D571" s="338" t="str">
        <f t="shared" si="10"/>
        <v>-</v>
      </c>
      <c r="E571" s="1054"/>
      <c r="F571" s="1054"/>
      <c r="G571" s="1054"/>
      <c r="H571" s="1054"/>
      <c r="I571" s="1054"/>
      <c r="J571" s="1054"/>
      <c r="K571" s="1054"/>
      <c r="L571" s="1054"/>
      <c r="M571" s="1054"/>
      <c r="N571" s="1054"/>
      <c r="O571" s="1054"/>
      <c r="P571" s="1054"/>
      <c r="Q571" s="1054"/>
      <c r="R571" s="1054"/>
      <c r="S571" s="1054"/>
      <c r="T571" s="1054"/>
      <c r="U571" s="1054"/>
    </row>
    <row r="572" spans="1:21" ht="13.5" thickBot="1" x14ac:dyDescent="0.25">
      <c r="A572" s="594"/>
      <c r="B572" s="2013"/>
      <c r="C572" s="300" t="s">
        <v>84</v>
      </c>
      <c r="D572" s="338" t="str">
        <f t="shared" si="10"/>
        <v>-</v>
      </c>
      <c r="E572" s="1054"/>
      <c r="F572" s="1054"/>
      <c r="G572" s="1054"/>
      <c r="H572" s="1054"/>
      <c r="I572" s="1054"/>
      <c r="J572" s="1054"/>
      <c r="K572" s="1054"/>
      <c r="L572" s="1054"/>
      <c r="M572" s="1054"/>
      <c r="N572" s="1054"/>
      <c r="O572" s="1054"/>
      <c r="P572" s="1054"/>
      <c r="Q572" s="1054"/>
      <c r="R572" s="1054"/>
      <c r="S572" s="1054"/>
      <c r="T572" s="1054"/>
      <c r="U572" s="1054"/>
    </row>
    <row r="573" spans="1:21" ht="13.5" thickBot="1" x14ac:dyDescent="0.25">
      <c r="A573" s="594"/>
      <c r="B573" s="2013"/>
      <c r="C573" s="227" t="s">
        <v>85</v>
      </c>
      <c r="D573" s="338" t="str">
        <f t="shared" si="10"/>
        <v>-</v>
      </c>
      <c r="E573" s="1054"/>
      <c r="F573" s="1054"/>
      <c r="G573" s="1054"/>
      <c r="H573" s="1054"/>
      <c r="I573" s="1054"/>
      <c r="J573" s="1054"/>
      <c r="K573" s="1054"/>
      <c r="L573" s="1054"/>
      <c r="M573" s="1054"/>
      <c r="N573" s="1054"/>
      <c r="O573" s="1054"/>
      <c r="P573" s="1054"/>
      <c r="Q573" s="1054"/>
      <c r="R573" s="1054"/>
      <c r="S573" s="1054"/>
      <c r="T573" s="1054"/>
      <c r="U573" s="1054"/>
    </row>
    <row r="574" spans="1:21" ht="13.5" thickBot="1" x14ac:dyDescent="0.25">
      <c r="A574" s="594"/>
      <c r="B574" s="2013"/>
      <c r="C574" s="304" t="s">
        <v>86</v>
      </c>
      <c r="D574" s="338" t="str">
        <f t="shared" si="10"/>
        <v>-</v>
      </c>
      <c r="E574" s="1054"/>
      <c r="F574" s="1054"/>
      <c r="G574" s="1054"/>
      <c r="H574" s="1054"/>
      <c r="I574" s="1054"/>
      <c r="J574" s="1054"/>
      <c r="K574" s="1054"/>
      <c r="L574" s="1054"/>
      <c r="M574" s="1054"/>
      <c r="N574" s="1054"/>
      <c r="O574" s="1054"/>
      <c r="P574" s="1054"/>
      <c r="Q574" s="1054"/>
      <c r="R574" s="1054"/>
      <c r="S574" s="1054"/>
      <c r="T574" s="1054"/>
      <c r="U574" s="1054"/>
    </row>
    <row r="575" spans="1:21" ht="13.5" thickBot="1" x14ac:dyDescent="0.25">
      <c r="A575" s="594"/>
      <c r="B575" s="2013"/>
      <c r="C575" s="240" t="s">
        <v>338</v>
      </c>
      <c r="D575" s="338">
        <f t="shared" si="10"/>
        <v>290</v>
      </c>
      <c r="E575" s="1054"/>
      <c r="F575" s="1054"/>
      <c r="G575" s="1054"/>
      <c r="H575" s="1054"/>
      <c r="I575" s="1054"/>
      <c r="J575" s="1054"/>
      <c r="K575" s="1054"/>
      <c r="L575" s="1054"/>
      <c r="M575" s="1054"/>
      <c r="N575" s="1054"/>
      <c r="O575" s="1054"/>
      <c r="P575" s="1054"/>
      <c r="Q575" s="1054"/>
      <c r="R575" s="1054"/>
      <c r="S575" s="1054"/>
      <c r="T575" s="1054"/>
      <c r="U575" s="1054"/>
    </row>
    <row r="576" spans="1:21" ht="13.5" thickBot="1" x14ac:dyDescent="0.25">
      <c r="A576" s="594"/>
      <c r="B576" s="2013"/>
      <c r="C576" s="245" t="s">
        <v>281</v>
      </c>
      <c r="D576" s="338" t="str">
        <f t="shared" si="10"/>
        <v>-</v>
      </c>
      <c r="E576" s="1054"/>
      <c r="F576" s="1054"/>
      <c r="G576" s="1054"/>
      <c r="H576" s="1054"/>
      <c r="I576" s="1054"/>
      <c r="J576" s="1054"/>
      <c r="K576" s="1054"/>
      <c r="L576" s="1054"/>
      <c r="M576" s="1054"/>
      <c r="N576" s="1054"/>
      <c r="O576" s="1054"/>
      <c r="P576" s="1054"/>
      <c r="Q576" s="1054"/>
      <c r="R576" s="1054"/>
      <c r="S576" s="1054"/>
      <c r="T576" s="1054"/>
      <c r="U576" s="1054"/>
    </row>
    <row r="577" spans="1:21" ht="13.5" thickBot="1" x14ac:dyDescent="0.25">
      <c r="A577" s="594"/>
      <c r="B577" s="2013"/>
      <c r="C577" s="305" t="s">
        <v>81</v>
      </c>
      <c r="D577" s="338" t="str">
        <f t="shared" si="10"/>
        <v>-</v>
      </c>
      <c r="E577" s="1054"/>
      <c r="F577" s="1054"/>
      <c r="G577" s="1054"/>
      <c r="H577" s="1054"/>
      <c r="I577" s="1054"/>
      <c r="J577" s="1054"/>
      <c r="K577" s="1054"/>
      <c r="L577" s="1054"/>
      <c r="M577" s="1054"/>
      <c r="N577" s="1054"/>
      <c r="O577" s="1054"/>
      <c r="P577" s="1054"/>
      <c r="Q577" s="1054"/>
      <c r="R577" s="1054"/>
      <c r="S577" s="1054"/>
      <c r="T577" s="1054"/>
      <c r="U577" s="1054"/>
    </row>
    <row r="578" spans="1:21" ht="13.5" thickBot="1" x14ac:dyDescent="0.25">
      <c r="A578" s="594"/>
      <c r="B578" s="2013"/>
      <c r="C578" s="420" t="s">
        <v>151</v>
      </c>
      <c r="D578" s="338" t="str">
        <f t="shared" si="10"/>
        <v>-</v>
      </c>
      <c r="E578" s="1054"/>
      <c r="F578" s="1054"/>
      <c r="G578" s="1054"/>
      <c r="H578" s="1054"/>
      <c r="I578" s="1054"/>
      <c r="J578" s="1054"/>
      <c r="K578" s="1054"/>
      <c r="L578" s="1054"/>
      <c r="M578" s="1054"/>
      <c r="N578" s="1054"/>
      <c r="O578" s="1054"/>
      <c r="P578" s="1054"/>
      <c r="Q578" s="1054"/>
      <c r="R578" s="1054"/>
      <c r="S578" s="1054"/>
      <c r="T578" s="1054"/>
      <c r="U578" s="1054"/>
    </row>
    <row r="579" spans="1:21" ht="13.5" thickBot="1" x14ac:dyDescent="0.25">
      <c r="A579" s="594"/>
      <c r="B579" s="2013"/>
      <c r="C579" s="306" t="s">
        <v>266</v>
      </c>
      <c r="D579" s="338" t="str">
        <f t="shared" si="10"/>
        <v>-</v>
      </c>
      <c r="E579" s="1054"/>
      <c r="F579" s="1054"/>
      <c r="G579" s="1054"/>
      <c r="H579" s="1054"/>
      <c r="I579" s="1054"/>
      <c r="J579" s="1054"/>
      <c r="K579" s="1054"/>
      <c r="L579" s="1054"/>
      <c r="M579" s="1054"/>
      <c r="N579" s="1054"/>
      <c r="O579" s="1054"/>
      <c r="P579" s="1054"/>
      <c r="Q579" s="1054"/>
      <c r="R579" s="1054"/>
      <c r="S579" s="1054"/>
      <c r="T579" s="1054"/>
      <c r="U579" s="1054"/>
    </row>
    <row r="580" spans="1:21" ht="13.5" thickBot="1" x14ac:dyDescent="0.25">
      <c r="A580" s="594"/>
      <c r="B580" s="2013"/>
      <c r="C580" s="553" t="s">
        <v>267</v>
      </c>
      <c r="D580" s="338" t="str">
        <f t="shared" si="10"/>
        <v>-</v>
      </c>
      <c r="E580" s="1054"/>
      <c r="F580" s="1054"/>
      <c r="G580" s="1054"/>
      <c r="H580" s="1054"/>
      <c r="I580" s="1054"/>
      <c r="J580" s="1054"/>
      <c r="K580" s="1054"/>
      <c r="L580" s="1054"/>
      <c r="M580" s="1054"/>
      <c r="N580" s="1054"/>
      <c r="O580" s="1054"/>
      <c r="P580" s="1054"/>
      <c r="Q580" s="1054"/>
      <c r="R580" s="1054"/>
      <c r="S580" s="1054"/>
      <c r="T580" s="1054"/>
      <c r="U580" s="1054"/>
    </row>
    <row r="581" spans="1:21" ht="13.5" thickBot="1" x14ac:dyDescent="0.25">
      <c r="A581" s="594"/>
      <c r="B581" s="2013"/>
      <c r="C581" s="553" t="s">
        <v>579</v>
      </c>
      <c r="D581" s="338" t="str">
        <f t="shared" si="10"/>
        <v>-</v>
      </c>
      <c r="E581" s="1054"/>
      <c r="F581" s="1054"/>
      <c r="G581" s="1054"/>
      <c r="H581" s="1054"/>
      <c r="I581" s="1054"/>
      <c r="J581" s="1054"/>
      <c r="K581" s="1054"/>
      <c r="L581" s="1054"/>
      <c r="M581" s="1054"/>
      <c r="N581" s="1054"/>
      <c r="O581" s="1054"/>
      <c r="P581" s="1054"/>
      <c r="Q581" s="1054"/>
      <c r="R581" s="1054"/>
      <c r="S581" s="1054"/>
      <c r="T581" s="1054"/>
      <c r="U581" s="1054"/>
    </row>
    <row r="582" spans="1:21" ht="13.5" thickBot="1" x14ac:dyDescent="0.25">
      <c r="A582" s="594"/>
      <c r="B582" s="2013"/>
      <c r="C582" s="554" t="s">
        <v>342</v>
      </c>
      <c r="D582" s="338" t="str">
        <f t="shared" si="10"/>
        <v>-</v>
      </c>
      <c r="E582" s="1054"/>
      <c r="F582" s="1054"/>
      <c r="G582" s="1054"/>
      <c r="H582" s="1054"/>
      <c r="I582" s="1054"/>
      <c r="J582" s="1054"/>
      <c r="K582" s="1054"/>
      <c r="L582" s="1054"/>
      <c r="M582" s="1054"/>
      <c r="N582" s="1054"/>
      <c r="O582" s="1054"/>
      <c r="P582" s="1054"/>
      <c r="Q582" s="1054"/>
      <c r="R582" s="1054"/>
      <c r="S582" s="1054"/>
      <c r="T582" s="1054"/>
      <c r="U582" s="1054"/>
    </row>
    <row r="583" spans="1:21" ht="13.5" thickBot="1" x14ac:dyDescent="0.25">
      <c r="A583" s="594"/>
      <c r="B583" s="2013"/>
      <c r="C583" s="555" t="s">
        <v>343</v>
      </c>
      <c r="D583" s="338" t="str">
        <f t="shared" si="10"/>
        <v>-</v>
      </c>
      <c r="E583" s="1054"/>
      <c r="F583" s="1054"/>
      <c r="G583" s="1054"/>
      <c r="H583" s="1054"/>
      <c r="I583" s="1054"/>
      <c r="J583" s="1054"/>
      <c r="K583" s="1054"/>
      <c r="L583" s="1054"/>
      <c r="M583" s="1054"/>
      <c r="N583" s="1054"/>
      <c r="O583" s="1054"/>
      <c r="P583" s="1054"/>
      <c r="Q583" s="1054"/>
      <c r="R583" s="1054"/>
      <c r="S583" s="1054"/>
      <c r="T583" s="1054"/>
      <c r="U583" s="1054"/>
    </row>
    <row r="584" spans="1:21" ht="13.5" thickBot="1" x14ac:dyDescent="0.25">
      <c r="A584" s="594"/>
      <c r="B584" s="2013"/>
      <c r="C584" s="307" t="s">
        <v>258</v>
      </c>
      <c r="D584" s="338">
        <f t="shared" si="10"/>
        <v>82</v>
      </c>
      <c r="E584" s="1054"/>
      <c r="F584" s="1054"/>
      <c r="G584" s="1054"/>
      <c r="H584" s="1054"/>
      <c r="I584" s="1054"/>
      <c r="J584" s="1054"/>
      <c r="K584" s="1054"/>
      <c r="L584" s="1054"/>
      <c r="M584" s="1054"/>
      <c r="N584" s="1054"/>
      <c r="O584" s="1054"/>
      <c r="P584" s="1054"/>
      <c r="Q584" s="1054"/>
      <c r="R584" s="1054"/>
      <c r="S584" s="1054"/>
      <c r="T584" s="1054"/>
      <c r="U584" s="1054"/>
    </row>
    <row r="585" spans="1:21" ht="13.5" thickBot="1" x14ac:dyDescent="0.25">
      <c r="A585" s="594"/>
      <c r="B585" s="2013" t="s">
        <v>367</v>
      </c>
      <c r="C585" s="223" t="s">
        <v>313</v>
      </c>
      <c r="D585" s="338" t="str">
        <f>O5</f>
        <v>-</v>
      </c>
      <c r="E585" s="1054"/>
      <c r="F585" s="1054"/>
      <c r="G585" s="1054"/>
      <c r="H585" s="1054"/>
      <c r="I585" s="1054"/>
      <c r="J585" s="1054"/>
      <c r="K585" s="1054"/>
      <c r="L585" s="1054"/>
      <c r="M585" s="1054"/>
      <c r="N585" s="1054"/>
      <c r="O585" s="1054"/>
      <c r="P585" s="1054"/>
      <c r="Q585" s="1054"/>
      <c r="R585" s="1054"/>
      <c r="S585" s="1054"/>
      <c r="T585" s="1054"/>
      <c r="U585" s="1054"/>
    </row>
    <row r="586" spans="1:21" ht="13.5" thickBot="1" x14ac:dyDescent="0.25">
      <c r="A586" s="594"/>
      <c r="B586" s="2013"/>
      <c r="C586" s="227" t="s">
        <v>339</v>
      </c>
      <c r="D586" s="338" t="str">
        <f t="shared" ref="D586:D632" si="11">O6</f>
        <v>-</v>
      </c>
      <c r="E586" s="1054"/>
      <c r="F586" s="1054"/>
      <c r="G586" s="1054"/>
      <c r="H586" s="1054"/>
      <c r="I586" s="1054"/>
      <c r="J586" s="1054"/>
      <c r="K586" s="1054"/>
      <c r="L586" s="1054"/>
      <c r="M586" s="1054"/>
      <c r="N586" s="1054"/>
      <c r="O586" s="1054"/>
      <c r="P586" s="1054"/>
      <c r="Q586" s="1054"/>
      <c r="R586" s="1054"/>
      <c r="S586" s="1054"/>
      <c r="T586" s="1054"/>
      <c r="U586" s="1054"/>
    </row>
    <row r="587" spans="1:21" ht="13.5" thickBot="1" x14ac:dyDescent="0.25">
      <c r="A587" s="594"/>
      <c r="B587" s="2013"/>
      <c r="C587" s="229" t="s">
        <v>268</v>
      </c>
      <c r="D587" s="338" t="str">
        <f t="shared" si="11"/>
        <v>-</v>
      </c>
      <c r="E587" s="1054"/>
      <c r="F587" s="1054"/>
      <c r="G587" s="1054"/>
      <c r="H587" s="1054"/>
      <c r="I587" s="1054"/>
      <c r="J587" s="1054"/>
      <c r="K587" s="1054"/>
      <c r="L587" s="1054"/>
      <c r="M587" s="1054"/>
      <c r="N587" s="1054"/>
      <c r="O587" s="1054"/>
      <c r="P587" s="1054"/>
      <c r="Q587" s="1054"/>
      <c r="R587" s="1054"/>
      <c r="S587" s="1054"/>
      <c r="T587" s="1054"/>
      <c r="U587" s="1054"/>
    </row>
    <row r="588" spans="1:21" ht="13.5" thickBot="1" x14ac:dyDescent="0.25">
      <c r="A588" s="594"/>
      <c r="B588" s="2013"/>
      <c r="C588" s="227" t="s">
        <v>269</v>
      </c>
      <c r="D588" s="338" t="str">
        <f t="shared" si="11"/>
        <v>-</v>
      </c>
      <c r="E588" s="1054"/>
      <c r="F588" s="1054"/>
      <c r="G588" s="1054"/>
      <c r="H588" s="1054"/>
      <c r="I588" s="1054"/>
      <c r="J588" s="1054"/>
      <c r="K588" s="1054"/>
      <c r="L588" s="1054"/>
      <c r="M588" s="1054"/>
      <c r="N588" s="1054"/>
      <c r="O588" s="1054"/>
      <c r="P588" s="1054"/>
      <c r="Q588" s="1054"/>
      <c r="R588" s="1054"/>
      <c r="S588" s="1054"/>
      <c r="T588" s="1054"/>
      <c r="U588" s="1054"/>
    </row>
    <row r="589" spans="1:21" ht="13.5" thickBot="1" x14ac:dyDescent="0.25">
      <c r="A589" s="594"/>
      <c r="B589" s="2013"/>
      <c r="C589" s="229" t="s">
        <v>270</v>
      </c>
      <c r="D589" s="338" t="str">
        <f t="shared" si="11"/>
        <v>-</v>
      </c>
      <c r="E589" s="1054"/>
      <c r="F589" s="1054"/>
      <c r="G589" s="1054"/>
      <c r="H589" s="1054"/>
      <c r="I589" s="1054"/>
      <c r="J589" s="1054"/>
      <c r="K589" s="1054"/>
      <c r="L589" s="1054"/>
      <c r="M589" s="1054"/>
      <c r="N589" s="1054"/>
      <c r="O589" s="1054"/>
      <c r="P589" s="1054"/>
      <c r="Q589" s="1054"/>
      <c r="R589" s="1054"/>
      <c r="S589" s="1054"/>
      <c r="T589" s="1054"/>
      <c r="U589" s="1054"/>
    </row>
    <row r="590" spans="1:21" ht="13.5" thickBot="1" x14ac:dyDescent="0.25">
      <c r="A590" s="594"/>
      <c r="B590" s="2013"/>
      <c r="C590" s="232" t="s">
        <v>271</v>
      </c>
      <c r="D590" s="338" t="str">
        <f t="shared" si="11"/>
        <v>-</v>
      </c>
      <c r="E590" s="1054"/>
      <c r="F590" s="1054"/>
      <c r="G590" s="1054"/>
      <c r="H590" s="1054"/>
      <c r="I590" s="1054"/>
      <c r="J590" s="1054"/>
      <c r="K590" s="1054"/>
      <c r="L590" s="1054"/>
      <c r="M590" s="1054"/>
      <c r="N590" s="1054"/>
      <c r="O590" s="1054"/>
      <c r="P590" s="1054"/>
      <c r="Q590" s="1054"/>
      <c r="R590" s="1054"/>
      <c r="S590" s="1054"/>
      <c r="T590" s="1054"/>
      <c r="U590" s="1054"/>
    </row>
    <row r="591" spans="1:21" ht="13.5" thickBot="1" x14ac:dyDescent="0.25">
      <c r="A591" s="594"/>
      <c r="B591" s="2013"/>
      <c r="C591" s="238" t="s">
        <v>337</v>
      </c>
      <c r="D591" s="338" t="str">
        <f t="shared" si="11"/>
        <v xml:space="preserve">－    </v>
      </c>
      <c r="E591" s="1054"/>
      <c r="F591" s="1054"/>
      <c r="G591" s="1054"/>
      <c r="H591" s="1054"/>
      <c r="I591" s="1054"/>
      <c r="J591" s="1054"/>
      <c r="K591" s="1054"/>
      <c r="L591" s="1054"/>
      <c r="M591" s="1054"/>
      <c r="N591" s="1054"/>
      <c r="O591" s="1054"/>
      <c r="P591" s="1054"/>
      <c r="Q591" s="1054"/>
      <c r="R591" s="1054"/>
      <c r="S591" s="1054"/>
      <c r="T591" s="1054"/>
      <c r="U591" s="1054"/>
    </row>
    <row r="592" spans="1:21" ht="13.5" thickBot="1" x14ac:dyDescent="0.25">
      <c r="A592" s="594"/>
      <c r="B592" s="2013"/>
      <c r="C592" s="227" t="s">
        <v>272</v>
      </c>
      <c r="D592" s="338" t="str">
        <f t="shared" si="11"/>
        <v>-</v>
      </c>
      <c r="E592" s="1054"/>
      <c r="F592" s="1054"/>
      <c r="G592" s="1054"/>
      <c r="H592" s="1054"/>
      <c r="I592" s="1054"/>
      <c r="J592" s="1054"/>
      <c r="K592" s="1054"/>
      <c r="L592" s="1054"/>
      <c r="M592" s="1054"/>
      <c r="N592" s="1054"/>
      <c r="O592" s="1054"/>
      <c r="P592" s="1054"/>
      <c r="Q592" s="1054"/>
      <c r="R592" s="1054"/>
      <c r="S592" s="1054"/>
      <c r="T592" s="1054"/>
      <c r="U592" s="1054"/>
    </row>
    <row r="593" spans="1:21" ht="13.5" thickBot="1" x14ac:dyDescent="0.25">
      <c r="A593" s="594"/>
      <c r="B593" s="2013"/>
      <c r="C593" s="239" t="s">
        <v>273</v>
      </c>
      <c r="D593" s="338" t="str">
        <f t="shared" si="11"/>
        <v>-</v>
      </c>
      <c r="E593" s="1054"/>
      <c r="F593" s="1054"/>
      <c r="G593" s="1054"/>
      <c r="H593" s="1054"/>
      <c r="I593" s="1054"/>
      <c r="J593" s="1054"/>
      <c r="K593" s="1054"/>
      <c r="L593" s="1054"/>
      <c r="M593" s="1054"/>
      <c r="N593" s="1054"/>
      <c r="O593" s="1054"/>
      <c r="P593" s="1054"/>
      <c r="Q593" s="1054"/>
      <c r="R593" s="1054"/>
      <c r="S593" s="1054"/>
      <c r="T593" s="1054"/>
      <c r="U593" s="1054"/>
    </row>
    <row r="594" spans="1:21" ht="13.5" customHeight="1" thickBot="1" x14ac:dyDescent="0.25">
      <c r="A594" s="594"/>
      <c r="B594" s="2013"/>
      <c r="C594" s="240" t="s">
        <v>72</v>
      </c>
      <c r="D594" s="338" t="str">
        <f t="shared" si="11"/>
        <v>&lt;0.0005</v>
      </c>
      <c r="E594" s="1054"/>
      <c r="F594" s="1054"/>
      <c r="G594" s="1054"/>
      <c r="H594" s="1054"/>
      <c r="I594" s="1054"/>
      <c r="J594" s="1054"/>
      <c r="K594" s="1054"/>
      <c r="L594" s="1054"/>
      <c r="M594" s="1054"/>
      <c r="N594" s="1054"/>
      <c r="O594" s="1054"/>
      <c r="P594" s="1054"/>
      <c r="Q594" s="1054"/>
      <c r="R594" s="1054"/>
      <c r="S594" s="1054"/>
      <c r="T594" s="1054"/>
      <c r="U594" s="1054"/>
    </row>
    <row r="595" spans="1:21" ht="13.5" thickBot="1" x14ac:dyDescent="0.25">
      <c r="A595" s="594"/>
      <c r="B595" s="2013"/>
      <c r="C595" s="245" t="s">
        <v>73</v>
      </c>
      <c r="D595" s="338" t="str">
        <f t="shared" si="11"/>
        <v>&lt;0.0005</v>
      </c>
      <c r="E595" s="1054"/>
      <c r="F595" s="1054"/>
      <c r="G595" s="1054"/>
      <c r="H595" s="1054"/>
      <c r="I595" s="1054"/>
      <c r="J595" s="1054"/>
      <c r="K595" s="1054"/>
      <c r="L595" s="1054"/>
      <c r="M595" s="1054"/>
      <c r="N595" s="1054"/>
      <c r="O595" s="1054"/>
      <c r="P595" s="1054"/>
      <c r="Q595" s="1054"/>
      <c r="R595" s="1054"/>
      <c r="S595" s="1054"/>
      <c r="T595" s="1054"/>
      <c r="U595" s="1054"/>
    </row>
    <row r="596" spans="1:21" ht="13.5" thickBot="1" x14ac:dyDescent="0.25">
      <c r="A596" s="594"/>
      <c r="B596" s="2013"/>
      <c r="C596" s="250" t="s">
        <v>66</v>
      </c>
      <c r="D596" s="338" t="str">
        <f t="shared" si="11"/>
        <v>&lt;0.0005</v>
      </c>
      <c r="E596" s="1054"/>
      <c r="F596" s="1054"/>
      <c r="G596" s="1054"/>
      <c r="H596" s="1054"/>
      <c r="I596" s="1054"/>
      <c r="J596" s="1054"/>
      <c r="K596" s="1054"/>
      <c r="L596" s="1054"/>
      <c r="M596" s="1054"/>
      <c r="N596" s="1054"/>
      <c r="O596" s="1054"/>
      <c r="P596" s="1054"/>
      <c r="Q596" s="1054"/>
      <c r="R596" s="1054"/>
      <c r="S596" s="1054"/>
      <c r="T596" s="1054"/>
      <c r="U596" s="1054"/>
    </row>
    <row r="597" spans="1:21" ht="13.5" thickBot="1" x14ac:dyDescent="0.25">
      <c r="A597" s="594"/>
      <c r="B597" s="2013"/>
      <c r="C597" s="229" t="s">
        <v>331</v>
      </c>
      <c r="D597" s="338" t="str">
        <f t="shared" si="11"/>
        <v>&lt;0.0005</v>
      </c>
      <c r="E597" s="1054"/>
      <c r="F597" s="1054"/>
      <c r="G597" s="1054"/>
      <c r="H597" s="1054"/>
      <c r="I597" s="1054"/>
      <c r="J597" s="1054"/>
      <c r="K597" s="1054"/>
      <c r="L597" s="1054"/>
      <c r="M597" s="1054"/>
      <c r="N597" s="1054"/>
      <c r="O597" s="1054"/>
      <c r="P597" s="1054"/>
      <c r="Q597" s="1054"/>
      <c r="R597" s="1054"/>
      <c r="S597" s="1054"/>
      <c r="T597" s="1054"/>
      <c r="U597" s="1054"/>
    </row>
    <row r="598" spans="1:21" ht="13.5" thickBot="1" x14ac:dyDescent="0.25">
      <c r="A598" s="594"/>
      <c r="B598" s="2013"/>
      <c r="C598" s="227" t="s">
        <v>67</v>
      </c>
      <c r="D598" s="338" t="str">
        <f t="shared" si="11"/>
        <v>&lt;0.0005</v>
      </c>
      <c r="E598" s="1054"/>
      <c r="F598" s="1054"/>
      <c r="G598" s="1054"/>
      <c r="H598" s="1054"/>
      <c r="I598" s="1054"/>
      <c r="J598" s="1054"/>
      <c r="K598" s="1054"/>
      <c r="L598" s="1054"/>
      <c r="M598" s="1054"/>
      <c r="N598" s="1054"/>
      <c r="O598" s="1054"/>
      <c r="P598" s="1054"/>
      <c r="Q598" s="1054"/>
      <c r="R598" s="1054"/>
      <c r="S598" s="1054"/>
      <c r="T598" s="1054"/>
      <c r="U598" s="1054"/>
    </row>
    <row r="599" spans="1:21" ht="13.5" thickBot="1" x14ac:dyDescent="0.25">
      <c r="A599" s="594"/>
      <c r="B599" s="2013"/>
      <c r="C599" s="229" t="s">
        <v>68</v>
      </c>
      <c r="D599" s="338" t="str">
        <f t="shared" si="11"/>
        <v>&lt;0.0005</v>
      </c>
      <c r="E599" s="1054"/>
      <c r="F599" s="1054"/>
      <c r="G599" s="1054"/>
      <c r="H599" s="1054"/>
      <c r="I599" s="1054"/>
      <c r="J599" s="1054"/>
      <c r="K599" s="1054"/>
      <c r="L599" s="1054"/>
      <c r="M599" s="1054"/>
      <c r="N599" s="1054"/>
      <c r="O599" s="1054"/>
      <c r="P599" s="1054"/>
      <c r="Q599" s="1054"/>
      <c r="R599" s="1054"/>
      <c r="S599" s="1054"/>
      <c r="T599" s="1054"/>
      <c r="U599" s="1054"/>
    </row>
    <row r="600" spans="1:21" ht="13.5" thickBot="1" x14ac:dyDescent="0.25">
      <c r="A600" s="594"/>
      <c r="B600" s="2013"/>
      <c r="C600" s="227" t="s">
        <v>69</v>
      </c>
      <c r="D600" s="338" t="str">
        <f t="shared" si="11"/>
        <v>&lt;0.0005</v>
      </c>
      <c r="E600" s="1054"/>
      <c r="F600" s="1054"/>
      <c r="G600" s="1054"/>
      <c r="H600" s="1054"/>
      <c r="I600" s="1054"/>
      <c r="J600" s="1054"/>
      <c r="K600" s="1054"/>
      <c r="L600" s="1054"/>
      <c r="M600" s="1054"/>
      <c r="N600" s="1054"/>
      <c r="O600" s="1054"/>
      <c r="P600" s="1054"/>
      <c r="Q600" s="1054"/>
      <c r="R600" s="1054"/>
      <c r="S600" s="1054"/>
      <c r="T600" s="1054"/>
      <c r="U600" s="1054"/>
    </row>
    <row r="601" spans="1:21" ht="13.5" thickBot="1" x14ac:dyDescent="0.25">
      <c r="A601" s="594"/>
      <c r="B601" s="2013"/>
      <c r="C601" s="229" t="s">
        <v>70</v>
      </c>
      <c r="D601" s="338" t="str">
        <f t="shared" si="11"/>
        <v>&lt;0.0005</v>
      </c>
      <c r="E601" s="1054"/>
      <c r="F601" s="1054"/>
      <c r="G601" s="1054"/>
      <c r="H601" s="1054"/>
      <c r="I601" s="1054"/>
      <c r="J601" s="1054"/>
      <c r="K601" s="1054"/>
      <c r="L601" s="1054"/>
      <c r="M601" s="1054"/>
      <c r="N601" s="1054"/>
      <c r="O601" s="1054"/>
      <c r="P601" s="1054"/>
      <c r="Q601" s="1054"/>
      <c r="R601" s="1054"/>
      <c r="S601" s="1054"/>
      <c r="T601" s="1054"/>
      <c r="U601" s="1054"/>
    </row>
    <row r="602" spans="1:21" ht="13.5" thickBot="1" x14ac:dyDescent="0.25">
      <c r="A602" s="594"/>
      <c r="B602" s="2013"/>
      <c r="C602" s="227" t="s">
        <v>71</v>
      </c>
      <c r="D602" s="338" t="str">
        <f t="shared" si="11"/>
        <v>&lt;0.0005</v>
      </c>
      <c r="E602" s="1054"/>
      <c r="F602" s="1054"/>
      <c r="G602" s="1054"/>
      <c r="H602" s="1054"/>
      <c r="I602" s="1054"/>
      <c r="J602" s="1054"/>
      <c r="K602" s="1054"/>
      <c r="L602" s="1054"/>
      <c r="M602" s="1054"/>
      <c r="N602" s="1054"/>
      <c r="O602" s="1054"/>
      <c r="P602" s="1054"/>
      <c r="Q602" s="1054"/>
      <c r="R602" s="1054"/>
      <c r="S602" s="1054"/>
      <c r="T602" s="1054"/>
      <c r="U602" s="1054"/>
    </row>
    <row r="603" spans="1:21" ht="13.5" thickBot="1" x14ac:dyDescent="0.25">
      <c r="A603" s="594"/>
      <c r="B603" s="2013"/>
      <c r="C603" s="239" t="s">
        <v>74</v>
      </c>
      <c r="D603" s="338" t="str">
        <f t="shared" si="11"/>
        <v>&lt;0.0005</v>
      </c>
      <c r="E603" s="1054"/>
      <c r="F603" s="1054"/>
      <c r="G603" s="1054"/>
      <c r="H603" s="1054"/>
      <c r="I603" s="1054"/>
      <c r="J603" s="1054"/>
      <c r="K603" s="1054"/>
      <c r="L603" s="1054"/>
      <c r="M603" s="1054"/>
      <c r="N603" s="1054"/>
      <c r="O603" s="1054"/>
      <c r="P603" s="1054"/>
      <c r="Q603" s="1054"/>
      <c r="R603" s="1054"/>
      <c r="S603" s="1054"/>
      <c r="T603" s="1054"/>
      <c r="U603" s="1054"/>
    </row>
    <row r="604" spans="1:21" ht="13.5" thickBot="1" x14ac:dyDescent="0.25">
      <c r="A604" s="594"/>
      <c r="B604" s="2013"/>
      <c r="C604" s="262" t="s">
        <v>76</v>
      </c>
      <c r="D604" s="338" t="str">
        <f t="shared" si="11"/>
        <v>-</v>
      </c>
      <c r="E604" s="1054"/>
      <c r="F604" s="1054"/>
      <c r="G604" s="1054"/>
      <c r="H604" s="1054"/>
      <c r="I604" s="1054"/>
      <c r="J604" s="1054"/>
      <c r="K604" s="1054"/>
      <c r="L604" s="1054"/>
      <c r="M604" s="1054"/>
      <c r="N604" s="1054"/>
      <c r="O604" s="1054"/>
      <c r="P604" s="1054"/>
      <c r="Q604" s="1054"/>
      <c r="R604" s="1054"/>
      <c r="S604" s="1054"/>
      <c r="T604" s="1054"/>
      <c r="U604" s="1054"/>
    </row>
    <row r="605" spans="1:21" ht="13.5" thickBot="1" x14ac:dyDescent="0.25">
      <c r="A605" s="594"/>
      <c r="B605" s="2013"/>
      <c r="C605" s="227" t="s">
        <v>77</v>
      </c>
      <c r="D605" s="338" t="str">
        <f t="shared" si="11"/>
        <v>-</v>
      </c>
      <c r="E605" s="1054"/>
      <c r="F605" s="1054"/>
      <c r="G605" s="1054"/>
      <c r="H605" s="1054"/>
      <c r="I605" s="1054"/>
      <c r="J605" s="1054"/>
      <c r="K605" s="1054"/>
      <c r="L605" s="1054"/>
      <c r="M605" s="1054"/>
      <c r="N605" s="1054"/>
      <c r="O605" s="1054"/>
      <c r="P605" s="1054"/>
      <c r="Q605" s="1054"/>
      <c r="R605" s="1054"/>
      <c r="S605" s="1054"/>
      <c r="T605" s="1054"/>
      <c r="U605" s="1054"/>
    </row>
    <row r="606" spans="1:21" ht="13.5" thickBot="1" x14ac:dyDescent="0.25">
      <c r="A606" s="594"/>
      <c r="B606" s="2013"/>
      <c r="C606" s="267" t="s">
        <v>78</v>
      </c>
      <c r="D606" s="338" t="str">
        <f t="shared" si="11"/>
        <v>-</v>
      </c>
      <c r="E606" s="1054"/>
      <c r="F606" s="1054"/>
      <c r="G606" s="1054"/>
      <c r="H606" s="1054"/>
      <c r="I606" s="1054"/>
      <c r="J606" s="1054"/>
      <c r="K606" s="1054"/>
      <c r="L606" s="1054"/>
      <c r="M606" s="1054"/>
      <c r="N606" s="1054"/>
      <c r="O606" s="1054"/>
      <c r="P606" s="1054"/>
      <c r="Q606" s="1054"/>
      <c r="R606" s="1054"/>
      <c r="S606" s="1054"/>
      <c r="T606" s="1054"/>
      <c r="U606" s="1054"/>
    </row>
    <row r="607" spans="1:21" ht="13.5" thickBot="1" x14ac:dyDescent="0.25">
      <c r="A607" s="594"/>
      <c r="B607" s="2013"/>
      <c r="C607" s="271" t="s">
        <v>75</v>
      </c>
      <c r="D607" s="338" t="str">
        <f t="shared" si="11"/>
        <v>&lt;0.0005</v>
      </c>
      <c r="E607" s="1054"/>
      <c r="F607" s="1054"/>
      <c r="G607" s="1054"/>
      <c r="H607" s="1054"/>
      <c r="I607" s="1054"/>
      <c r="J607" s="1054"/>
      <c r="K607" s="1054"/>
      <c r="L607" s="1054"/>
      <c r="M607" s="1054"/>
      <c r="N607" s="1054"/>
      <c r="O607" s="1054"/>
      <c r="P607" s="1054"/>
      <c r="Q607" s="1054"/>
      <c r="R607" s="1054"/>
      <c r="S607" s="1054"/>
      <c r="T607" s="1054"/>
      <c r="U607" s="1054"/>
    </row>
    <row r="608" spans="1:21" ht="13.5" thickBot="1" x14ac:dyDescent="0.25">
      <c r="A608" s="594"/>
      <c r="B608" s="2013"/>
      <c r="C608" s="277" t="s">
        <v>274</v>
      </c>
      <c r="D608" s="338" t="str">
        <f t="shared" si="11"/>
        <v>-</v>
      </c>
      <c r="E608" s="1054"/>
      <c r="F608" s="1054"/>
      <c r="G608" s="1054"/>
      <c r="H608" s="1054"/>
      <c r="I608" s="1054"/>
      <c r="J608" s="1054"/>
      <c r="K608" s="1054"/>
      <c r="L608" s="1054"/>
      <c r="M608" s="1054"/>
      <c r="N608" s="1054"/>
      <c r="O608" s="1054"/>
      <c r="P608" s="1054"/>
      <c r="Q608" s="1054"/>
      <c r="R608" s="1054"/>
      <c r="S608" s="1054"/>
      <c r="T608" s="1054"/>
      <c r="U608" s="1054"/>
    </row>
    <row r="609" spans="1:21" ht="13.5" thickBot="1" x14ac:dyDescent="0.25">
      <c r="A609" s="594"/>
      <c r="B609" s="2013"/>
      <c r="C609" s="286" t="s">
        <v>332</v>
      </c>
      <c r="D609" s="338" t="str">
        <f t="shared" si="11"/>
        <v>-</v>
      </c>
      <c r="E609" s="1054"/>
      <c r="F609" s="1054"/>
      <c r="G609" s="1054"/>
      <c r="H609" s="1054"/>
      <c r="I609" s="1054"/>
      <c r="J609" s="1054"/>
      <c r="K609" s="1054"/>
      <c r="L609" s="1054"/>
      <c r="M609" s="1054"/>
      <c r="N609" s="1054"/>
      <c r="O609" s="1054"/>
      <c r="P609" s="1054"/>
      <c r="Q609" s="1054"/>
      <c r="R609" s="1054"/>
      <c r="S609" s="1054"/>
      <c r="T609" s="1054"/>
      <c r="U609" s="1054"/>
    </row>
    <row r="610" spans="1:21" ht="13.5" thickBot="1" x14ac:dyDescent="0.25">
      <c r="A610" s="594"/>
      <c r="B610" s="2013"/>
      <c r="C610" s="229" t="s">
        <v>333</v>
      </c>
      <c r="D610" s="338">
        <f t="shared" si="11"/>
        <v>0.13100000000000001</v>
      </c>
      <c r="E610" s="1054"/>
      <c r="F610" s="1054"/>
      <c r="G610" s="1054"/>
      <c r="H610" s="1054"/>
      <c r="I610" s="1054"/>
      <c r="J610" s="1054"/>
      <c r="K610" s="1054"/>
      <c r="L610" s="1054"/>
      <c r="M610" s="1054"/>
      <c r="N610" s="1054"/>
      <c r="O610" s="1054"/>
      <c r="P610" s="1054"/>
      <c r="Q610" s="1054"/>
      <c r="R610" s="1054"/>
      <c r="S610" s="1054"/>
      <c r="T610" s="1054"/>
      <c r="U610" s="1054"/>
    </row>
    <row r="611" spans="1:21" ht="13.5" thickBot="1" x14ac:dyDescent="0.25">
      <c r="A611" s="594"/>
      <c r="B611" s="2013"/>
      <c r="C611" s="287" t="s">
        <v>79</v>
      </c>
      <c r="D611" s="338">
        <f t="shared" si="11"/>
        <v>6.18</v>
      </c>
      <c r="E611" s="1054"/>
      <c r="F611" s="1054"/>
      <c r="G611" s="1054"/>
      <c r="H611" s="1054"/>
      <c r="I611" s="1054"/>
      <c r="J611" s="1054"/>
      <c r="K611" s="1054"/>
      <c r="L611" s="1054"/>
      <c r="M611" s="1054"/>
      <c r="N611" s="1054"/>
      <c r="O611" s="1054"/>
      <c r="P611" s="1054"/>
      <c r="Q611" s="1054"/>
      <c r="R611" s="1054"/>
      <c r="S611" s="1054"/>
      <c r="T611" s="1054"/>
      <c r="U611" s="1054"/>
    </row>
    <row r="612" spans="1:21" ht="13.5" thickBot="1" x14ac:dyDescent="0.25">
      <c r="A612" s="594"/>
      <c r="B612" s="2013"/>
      <c r="C612" s="295" t="s">
        <v>259</v>
      </c>
      <c r="D612" s="338" t="str">
        <f t="shared" si="11"/>
        <v>&lt;0.005</v>
      </c>
      <c r="E612" s="1054"/>
      <c r="F612" s="1054"/>
      <c r="G612" s="1054"/>
      <c r="H612" s="1054"/>
      <c r="I612" s="1054"/>
      <c r="J612" s="1054"/>
      <c r="K612" s="1054"/>
      <c r="L612" s="1054"/>
      <c r="M612" s="1054"/>
      <c r="N612" s="1054"/>
      <c r="O612" s="1054"/>
      <c r="P612" s="1054"/>
      <c r="Q612" s="1054"/>
      <c r="R612" s="1054"/>
      <c r="S612" s="1054"/>
      <c r="T612" s="1054"/>
      <c r="U612" s="1054"/>
    </row>
    <row r="613" spans="1:21" ht="13.5" thickBot="1" x14ac:dyDescent="0.25">
      <c r="A613" s="594"/>
      <c r="B613" s="2013"/>
      <c r="C613" s="240" t="s">
        <v>275</v>
      </c>
      <c r="D613" s="338" t="str">
        <f t="shared" si="11"/>
        <v>&lt;1</v>
      </c>
      <c r="E613" s="1054"/>
      <c r="F613" s="1054"/>
      <c r="G613" s="1054"/>
      <c r="H613" s="1054"/>
      <c r="I613" s="1054"/>
      <c r="J613" s="1054"/>
      <c r="K613" s="1054"/>
      <c r="L613" s="1054"/>
      <c r="M613" s="1054"/>
      <c r="N613" s="1054"/>
      <c r="O613" s="1054"/>
      <c r="P613" s="1054"/>
      <c r="Q613" s="1054"/>
      <c r="R613" s="1054"/>
      <c r="S613" s="1054"/>
      <c r="T613" s="1054"/>
      <c r="U613" s="1054"/>
    </row>
    <row r="614" spans="1:21" ht="13.5" thickBot="1" x14ac:dyDescent="0.25">
      <c r="A614" s="594"/>
      <c r="B614" s="2013"/>
      <c r="C614" s="245" t="s">
        <v>80</v>
      </c>
      <c r="D614" s="338" t="str">
        <f t="shared" si="11"/>
        <v>&lt;0.5</v>
      </c>
      <c r="E614" s="1054"/>
      <c r="F614" s="1054"/>
      <c r="G614" s="1054"/>
      <c r="H614" s="1054"/>
      <c r="I614" s="1054"/>
      <c r="J614" s="1054"/>
      <c r="K614" s="1054"/>
      <c r="L614" s="1054"/>
      <c r="M614" s="1054"/>
      <c r="N614" s="1054"/>
      <c r="O614" s="1054"/>
      <c r="P614" s="1054"/>
      <c r="Q614" s="1054"/>
      <c r="R614" s="1054"/>
      <c r="S614" s="1054"/>
      <c r="T614" s="1054"/>
      <c r="U614" s="1054"/>
    </row>
    <row r="615" spans="1:21" ht="13.5" thickBot="1" x14ac:dyDescent="0.25">
      <c r="A615" s="594"/>
      <c r="B615" s="2013"/>
      <c r="C615" s="227" t="s">
        <v>276</v>
      </c>
      <c r="D615" s="338" t="str">
        <f t="shared" si="11"/>
        <v>-</v>
      </c>
      <c r="E615" s="1054"/>
      <c r="F615" s="1054"/>
      <c r="G615" s="1054"/>
      <c r="H615" s="1054"/>
      <c r="I615" s="1054"/>
      <c r="J615" s="1054"/>
      <c r="K615" s="1054"/>
      <c r="L615" s="1054"/>
      <c r="M615" s="1054"/>
      <c r="N615" s="1054"/>
      <c r="O615" s="1054"/>
      <c r="P615" s="1054"/>
      <c r="Q615" s="1054"/>
      <c r="R615" s="1054"/>
      <c r="S615" s="1054"/>
      <c r="T615" s="1054"/>
      <c r="U615" s="1054"/>
    </row>
    <row r="616" spans="1:21" ht="13.5" thickBot="1" x14ac:dyDescent="0.25">
      <c r="A616" s="594"/>
      <c r="B616" s="2013"/>
      <c r="C616" s="245" t="s">
        <v>277</v>
      </c>
      <c r="D616" s="338" t="str">
        <f t="shared" si="11"/>
        <v>-</v>
      </c>
      <c r="E616" s="1054"/>
      <c r="F616" s="1054"/>
      <c r="G616" s="1054"/>
      <c r="H616" s="1054"/>
      <c r="I616" s="1054"/>
      <c r="J616" s="1054"/>
      <c r="K616" s="1054"/>
      <c r="L616" s="1054"/>
      <c r="M616" s="1054"/>
      <c r="N616" s="1054"/>
      <c r="O616" s="1054"/>
      <c r="P616" s="1054"/>
      <c r="Q616" s="1054"/>
      <c r="R616" s="1054"/>
      <c r="S616" s="1054"/>
      <c r="T616" s="1054"/>
      <c r="U616" s="1054"/>
    </row>
    <row r="617" spans="1:21" ht="13.5" thickBot="1" x14ac:dyDescent="0.25">
      <c r="A617" s="594"/>
      <c r="B617" s="2013"/>
      <c r="C617" s="299" t="s">
        <v>278</v>
      </c>
      <c r="D617" s="338" t="str">
        <f t="shared" si="11"/>
        <v>-</v>
      </c>
      <c r="E617" s="1054"/>
      <c r="F617" s="1054"/>
      <c r="G617" s="1054"/>
      <c r="H617" s="1054"/>
      <c r="I617" s="1054"/>
      <c r="J617" s="1054"/>
      <c r="K617" s="1054"/>
      <c r="L617" s="1054"/>
      <c r="M617" s="1054"/>
      <c r="N617" s="1054"/>
      <c r="O617" s="1054"/>
      <c r="P617" s="1054"/>
      <c r="Q617" s="1054"/>
      <c r="R617" s="1054"/>
      <c r="S617" s="1054"/>
      <c r="T617" s="1054"/>
      <c r="U617" s="1054"/>
    </row>
    <row r="618" spans="1:21" ht="13.5" thickBot="1" x14ac:dyDescent="0.25">
      <c r="A618" s="594"/>
      <c r="B618" s="2013"/>
      <c r="C618" s="245" t="s">
        <v>279</v>
      </c>
      <c r="D618" s="338" t="str">
        <f t="shared" si="11"/>
        <v>-</v>
      </c>
      <c r="E618" s="1054"/>
      <c r="F618" s="1054"/>
      <c r="G618" s="1054"/>
      <c r="H618" s="1054"/>
      <c r="I618" s="1054"/>
      <c r="J618" s="1054"/>
      <c r="K618" s="1054"/>
      <c r="L618" s="1054"/>
      <c r="M618" s="1054"/>
      <c r="N618" s="1054"/>
      <c r="O618" s="1054"/>
      <c r="P618" s="1054"/>
      <c r="Q618" s="1054"/>
      <c r="R618" s="1054"/>
      <c r="S618" s="1054"/>
      <c r="T618" s="1054"/>
      <c r="U618" s="1054"/>
    </row>
    <row r="619" spans="1:21" ht="13.5" thickBot="1" x14ac:dyDescent="0.25">
      <c r="A619" s="594"/>
      <c r="B619" s="2013"/>
      <c r="C619" s="286" t="s">
        <v>280</v>
      </c>
      <c r="D619" s="338" t="str">
        <f t="shared" si="11"/>
        <v>-</v>
      </c>
      <c r="E619" s="1054"/>
      <c r="F619" s="1054"/>
      <c r="G619" s="1054"/>
      <c r="H619" s="1054"/>
      <c r="I619" s="1054"/>
      <c r="J619" s="1054"/>
      <c r="K619" s="1054"/>
      <c r="L619" s="1054"/>
      <c r="M619" s="1054"/>
      <c r="N619" s="1054"/>
      <c r="O619" s="1054"/>
      <c r="P619" s="1054"/>
      <c r="Q619" s="1054"/>
      <c r="R619" s="1054"/>
      <c r="S619" s="1054"/>
      <c r="T619" s="1054"/>
      <c r="U619" s="1054"/>
    </row>
    <row r="620" spans="1:21" ht="13.5" thickBot="1" x14ac:dyDescent="0.25">
      <c r="A620" s="594"/>
      <c r="B620" s="2013"/>
      <c r="C620" s="300" t="s">
        <v>84</v>
      </c>
      <c r="D620" s="338" t="str">
        <f t="shared" si="11"/>
        <v>-</v>
      </c>
      <c r="E620" s="1054"/>
      <c r="F620" s="1054"/>
      <c r="G620" s="1054"/>
      <c r="H620" s="1054"/>
      <c r="I620" s="1054"/>
      <c r="J620" s="1054"/>
      <c r="K620" s="1054"/>
      <c r="L620" s="1054"/>
      <c r="M620" s="1054"/>
      <c r="N620" s="1054"/>
      <c r="O620" s="1054"/>
      <c r="P620" s="1054"/>
      <c r="Q620" s="1054"/>
      <c r="R620" s="1054"/>
      <c r="S620" s="1054"/>
      <c r="T620" s="1054"/>
      <c r="U620" s="1054"/>
    </row>
    <row r="621" spans="1:21" ht="13.5" thickBot="1" x14ac:dyDescent="0.25">
      <c r="A621" s="594"/>
      <c r="B621" s="2013"/>
      <c r="C621" s="227" t="s">
        <v>85</v>
      </c>
      <c r="D621" s="338" t="str">
        <f t="shared" si="11"/>
        <v>-</v>
      </c>
      <c r="E621" s="1054"/>
      <c r="F621" s="1054"/>
      <c r="G621" s="1054"/>
      <c r="H621" s="1054"/>
      <c r="I621" s="1054"/>
      <c r="J621" s="1054"/>
      <c r="K621" s="1054"/>
      <c r="L621" s="1054"/>
      <c r="M621" s="1054"/>
      <c r="N621" s="1054"/>
      <c r="O621" s="1054"/>
      <c r="P621" s="1054"/>
      <c r="Q621" s="1054"/>
      <c r="R621" s="1054"/>
      <c r="S621" s="1054"/>
      <c r="T621" s="1054"/>
      <c r="U621" s="1054"/>
    </row>
    <row r="622" spans="1:21" ht="13.5" thickBot="1" x14ac:dyDescent="0.25">
      <c r="A622" s="594"/>
      <c r="B622" s="2013"/>
      <c r="C622" s="304" t="s">
        <v>86</v>
      </c>
      <c r="D622" s="338" t="str">
        <f t="shared" si="11"/>
        <v>-</v>
      </c>
      <c r="E622" s="1054"/>
      <c r="F622" s="1054"/>
      <c r="G622" s="1054"/>
      <c r="H622" s="1054"/>
      <c r="I622" s="1054"/>
      <c r="J622" s="1054"/>
      <c r="K622" s="1054"/>
      <c r="L622" s="1054"/>
      <c r="M622" s="1054"/>
      <c r="N622" s="1054"/>
      <c r="O622" s="1054"/>
      <c r="P622" s="1054"/>
      <c r="Q622" s="1054"/>
      <c r="R622" s="1054"/>
      <c r="S622" s="1054"/>
      <c r="T622" s="1054"/>
      <c r="U622" s="1054"/>
    </row>
    <row r="623" spans="1:21" ht="13.5" thickBot="1" x14ac:dyDescent="0.25">
      <c r="A623" s="594"/>
      <c r="B623" s="2013"/>
      <c r="C623" s="240" t="s">
        <v>338</v>
      </c>
      <c r="D623" s="338">
        <f t="shared" si="11"/>
        <v>250</v>
      </c>
      <c r="E623" s="1054"/>
      <c r="F623" s="1054"/>
      <c r="G623" s="1054"/>
      <c r="H623" s="1054"/>
      <c r="I623" s="1054"/>
      <c r="J623" s="1054"/>
      <c r="K623" s="1054"/>
      <c r="L623" s="1054"/>
      <c r="M623" s="1054"/>
      <c r="N623" s="1054"/>
      <c r="O623" s="1054"/>
      <c r="P623" s="1054"/>
      <c r="Q623" s="1054"/>
      <c r="R623" s="1054"/>
      <c r="S623" s="1054"/>
      <c r="T623" s="1054"/>
      <c r="U623" s="1054"/>
    </row>
    <row r="624" spans="1:21" ht="13.5" thickBot="1" x14ac:dyDescent="0.25">
      <c r="A624" s="594"/>
      <c r="B624" s="2013"/>
      <c r="C624" s="245" t="s">
        <v>281</v>
      </c>
      <c r="D624" s="338" t="str">
        <f t="shared" si="11"/>
        <v>-</v>
      </c>
      <c r="E624" s="1054"/>
      <c r="F624" s="1054"/>
      <c r="G624" s="1054"/>
      <c r="H624" s="1054"/>
      <c r="I624" s="1054"/>
      <c r="J624" s="1054"/>
      <c r="K624" s="1054"/>
      <c r="L624" s="1054"/>
      <c r="M624" s="1054"/>
      <c r="N624" s="1054"/>
      <c r="O624" s="1054"/>
      <c r="P624" s="1054"/>
      <c r="Q624" s="1054"/>
      <c r="R624" s="1054"/>
      <c r="S624" s="1054"/>
      <c r="T624" s="1054"/>
      <c r="U624" s="1054"/>
    </row>
    <row r="625" spans="1:21" ht="13.5" thickBot="1" x14ac:dyDescent="0.25">
      <c r="A625" s="594"/>
      <c r="B625" s="2013"/>
      <c r="C625" s="305" t="s">
        <v>81</v>
      </c>
      <c r="D625" s="338" t="str">
        <f t="shared" si="11"/>
        <v>-</v>
      </c>
      <c r="E625" s="1054"/>
      <c r="F625" s="1054"/>
      <c r="G625" s="1054"/>
      <c r="H625" s="1054"/>
      <c r="I625" s="1054"/>
      <c r="J625" s="1054"/>
      <c r="K625" s="1054"/>
      <c r="L625" s="1054"/>
      <c r="M625" s="1054"/>
      <c r="N625" s="1054"/>
      <c r="O625" s="1054"/>
      <c r="P625" s="1054"/>
      <c r="Q625" s="1054"/>
      <c r="R625" s="1054"/>
      <c r="S625" s="1054"/>
      <c r="T625" s="1054"/>
      <c r="U625" s="1054"/>
    </row>
    <row r="626" spans="1:21" ht="13.5" thickBot="1" x14ac:dyDescent="0.25">
      <c r="A626" s="594"/>
      <c r="B626" s="2013"/>
      <c r="C626" s="420" t="s">
        <v>151</v>
      </c>
      <c r="D626" s="338" t="str">
        <f t="shared" si="11"/>
        <v>-</v>
      </c>
      <c r="E626" s="1054"/>
      <c r="F626" s="1054"/>
      <c r="G626" s="1054"/>
      <c r="H626" s="1054"/>
      <c r="I626" s="1054"/>
      <c r="J626" s="1054"/>
      <c r="K626" s="1054"/>
      <c r="L626" s="1054"/>
      <c r="M626" s="1054"/>
      <c r="N626" s="1054"/>
      <c r="O626" s="1054"/>
      <c r="P626" s="1054"/>
      <c r="Q626" s="1054"/>
      <c r="R626" s="1054"/>
      <c r="S626" s="1054"/>
      <c r="T626" s="1054"/>
      <c r="U626" s="1054"/>
    </row>
    <row r="627" spans="1:21" ht="13.5" thickBot="1" x14ac:dyDescent="0.25">
      <c r="A627" s="594"/>
      <c r="B627" s="2013"/>
      <c r="C627" s="306" t="s">
        <v>266</v>
      </c>
      <c r="D627" s="338" t="str">
        <f t="shared" si="11"/>
        <v>-</v>
      </c>
      <c r="E627" s="1054"/>
      <c r="F627" s="1054"/>
      <c r="G627" s="1054"/>
      <c r="H627" s="1054"/>
      <c r="I627" s="1054"/>
      <c r="J627" s="1054"/>
      <c r="K627" s="1054"/>
      <c r="L627" s="1054"/>
      <c r="M627" s="1054"/>
      <c r="N627" s="1054"/>
      <c r="O627" s="1054"/>
      <c r="P627" s="1054"/>
      <c r="Q627" s="1054"/>
      <c r="R627" s="1054"/>
      <c r="S627" s="1054"/>
      <c r="T627" s="1054"/>
      <c r="U627" s="1054"/>
    </row>
    <row r="628" spans="1:21" ht="13.5" thickBot="1" x14ac:dyDescent="0.25">
      <c r="A628" s="594"/>
      <c r="B628" s="2013"/>
      <c r="C628" s="553" t="s">
        <v>267</v>
      </c>
      <c r="D628" s="338" t="str">
        <f t="shared" si="11"/>
        <v>-</v>
      </c>
      <c r="E628" s="1054"/>
      <c r="F628" s="1054"/>
      <c r="G628" s="1054"/>
      <c r="H628" s="1054"/>
      <c r="I628" s="1054"/>
      <c r="J628" s="1054"/>
      <c r="K628" s="1054"/>
      <c r="L628" s="1054"/>
      <c r="M628" s="1054"/>
      <c r="N628" s="1054"/>
      <c r="O628" s="1054"/>
      <c r="P628" s="1054"/>
      <c r="Q628" s="1054"/>
      <c r="R628" s="1054"/>
      <c r="S628" s="1054"/>
      <c r="T628" s="1054"/>
      <c r="U628" s="1054"/>
    </row>
    <row r="629" spans="1:21" ht="13.5" thickBot="1" x14ac:dyDescent="0.25">
      <c r="A629" s="594"/>
      <c r="B629" s="2013"/>
      <c r="C629" s="553" t="s">
        <v>579</v>
      </c>
      <c r="D629" s="338" t="str">
        <f t="shared" si="11"/>
        <v>-</v>
      </c>
      <c r="E629" s="1054"/>
      <c r="F629" s="1054"/>
      <c r="G629" s="1054"/>
      <c r="H629" s="1054"/>
      <c r="I629" s="1054"/>
      <c r="J629" s="1054"/>
      <c r="K629" s="1054"/>
      <c r="L629" s="1054"/>
      <c r="M629" s="1054"/>
      <c r="N629" s="1054"/>
      <c r="O629" s="1054"/>
      <c r="P629" s="1054"/>
      <c r="Q629" s="1054"/>
      <c r="R629" s="1054"/>
      <c r="S629" s="1054"/>
      <c r="T629" s="1054"/>
      <c r="U629" s="1054"/>
    </row>
    <row r="630" spans="1:21" ht="13.5" thickBot="1" x14ac:dyDescent="0.25">
      <c r="A630" s="594"/>
      <c r="B630" s="2013"/>
      <c r="C630" s="554" t="s">
        <v>342</v>
      </c>
      <c r="D630" s="338" t="str">
        <f t="shared" si="11"/>
        <v>-</v>
      </c>
      <c r="E630" s="1054"/>
      <c r="F630" s="1054"/>
      <c r="G630" s="1054"/>
      <c r="H630" s="1054"/>
      <c r="I630" s="1054"/>
      <c r="J630" s="1054"/>
      <c r="K630" s="1054"/>
      <c r="L630" s="1054"/>
      <c r="M630" s="1054"/>
      <c r="N630" s="1054"/>
      <c r="O630" s="1054"/>
      <c r="P630" s="1054"/>
      <c r="Q630" s="1054"/>
      <c r="R630" s="1054"/>
      <c r="S630" s="1054"/>
      <c r="T630" s="1054"/>
      <c r="U630" s="1054"/>
    </row>
    <row r="631" spans="1:21" ht="13.5" thickBot="1" x14ac:dyDescent="0.25">
      <c r="A631" s="594"/>
      <c r="B631" s="2013"/>
      <c r="C631" s="555" t="s">
        <v>343</v>
      </c>
      <c r="D631" s="338" t="str">
        <f t="shared" si="11"/>
        <v>-</v>
      </c>
      <c r="E631" s="1054"/>
      <c r="F631" s="1054"/>
      <c r="G631" s="1054"/>
      <c r="H631" s="1054"/>
      <c r="I631" s="1054"/>
      <c r="J631" s="1054"/>
      <c r="K631" s="1054"/>
      <c r="L631" s="1054"/>
      <c r="M631" s="1054"/>
      <c r="N631" s="1054"/>
      <c r="O631" s="1054"/>
      <c r="P631" s="1054"/>
      <c r="Q631" s="1054"/>
      <c r="R631" s="1054"/>
      <c r="S631" s="1054"/>
      <c r="T631" s="1054"/>
      <c r="U631" s="1054"/>
    </row>
    <row r="632" spans="1:21" ht="13.5" thickBot="1" x14ac:dyDescent="0.25">
      <c r="A632" s="594"/>
      <c r="B632" s="2013"/>
      <c r="C632" s="307" t="s">
        <v>258</v>
      </c>
      <c r="D632" s="338">
        <f t="shared" si="11"/>
        <v>59</v>
      </c>
      <c r="E632" s="1054"/>
      <c r="F632" s="1054"/>
      <c r="G632" s="1054"/>
      <c r="H632" s="1054"/>
      <c r="I632" s="1054"/>
      <c r="J632" s="1054"/>
      <c r="K632" s="1054"/>
      <c r="L632" s="1054"/>
      <c r="M632" s="1054"/>
      <c r="N632" s="1054"/>
      <c r="O632" s="1054"/>
      <c r="P632" s="1054"/>
      <c r="Q632" s="1054"/>
      <c r="R632" s="1054"/>
      <c r="S632" s="1054"/>
      <c r="T632" s="1054"/>
      <c r="U632" s="1054"/>
    </row>
    <row r="633" spans="1:21" ht="13.5" thickBot="1" x14ac:dyDescent="0.25">
      <c r="A633" s="594"/>
      <c r="B633" s="2013" t="s">
        <v>369</v>
      </c>
      <c r="C633" s="223" t="s">
        <v>313</v>
      </c>
      <c r="D633" s="338" t="str">
        <f>P5</f>
        <v>-</v>
      </c>
      <c r="E633" s="1054"/>
      <c r="F633" s="1054"/>
      <c r="G633" s="1054"/>
      <c r="H633" s="1054"/>
      <c r="I633" s="1054"/>
      <c r="J633" s="1054"/>
      <c r="K633" s="1054"/>
      <c r="L633" s="1054"/>
      <c r="M633" s="1054"/>
      <c r="N633" s="1054"/>
      <c r="O633" s="1054"/>
      <c r="P633" s="1054"/>
      <c r="Q633" s="1054"/>
      <c r="R633" s="1054"/>
      <c r="S633" s="1054"/>
      <c r="T633" s="1054"/>
      <c r="U633" s="1054"/>
    </row>
    <row r="634" spans="1:21" ht="13.5" thickBot="1" x14ac:dyDescent="0.25">
      <c r="A634" s="594"/>
      <c r="B634" s="2013"/>
      <c r="C634" s="227" t="s">
        <v>339</v>
      </c>
      <c r="D634" s="338" t="str">
        <f t="shared" ref="D634:D680" si="12">P6</f>
        <v>-</v>
      </c>
      <c r="E634" s="1054"/>
      <c r="F634" s="1054"/>
      <c r="G634" s="1054"/>
      <c r="H634" s="1054"/>
      <c r="I634" s="1054"/>
      <c r="J634" s="1054"/>
      <c r="K634" s="1054"/>
      <c r="L634" s="1054"/>
      <c r="M634" s="1054"/>
      <c r="N634" s="1054"/>
      <c r="O634" s="1054"/>
      <c r="P634" s="1054"/>
      <c r="Q634" s="1054"/>
      <c r="R634" s="1054"/>
      <c r="S634" s="1054"/>
      <c r="T634" s="1054"/>
      <c r="U634" s="1054"/>
    </row>
    <row r="635" spans="1:21" ht="13.5" thickBot="1" x14ac:dyDescent="0.25">
      <c r="A635" s="594"/>
      <c r="B635" s="2013"/>
      <c r="C635" s="229" t="s">
        <v>268</v>
      </c>
      <c r="D635" s="338" t="str">
        <f t="shared" si="12"/>
        <v>-</v>
      </c>
      <c r="E635" s="1054"/>
      <c r="F635" s="1054"/>
      <c r="G635" s="1054"/>
      <c r="H635" s="1054"/>
      <c r="I635" s="1054"/>
      <c r="J635" s="1054"/>
      <c r="K635" s="1054"/>
      <c r="L635" s="1054"/>
      <c r="M635" s="1054"/>
      <c r="N635" s="1054"/>
      <c r="O635" s="1054"/>
      <c r="P635" s="1054"/>
      <c r="Q635" s="1054"/>
      <c r="R635" s="1054"/>
      <c r="S635" s="1054"/>
      <c r="T635" s="1054"/>
      <c r="U635" s="1054"/>
    </row>
    <row r="636" spans="1:21" ht="13.5" thickBot="1" x14ac:dyDescent="0.25">
      <c r="A636" s="594"/>
      <c r="B636" s="2013"/>
      <c r="C636" s="227" t="s">
        <v>269</v>
      </c>
      <c r="D636" s="338" t="str">
        <f t="shared" si="12"/>
        <v>-</v>
      </c>
      <c r="E636" s="1054"/>
      <c r="F636" s="1054"/>
      <c r="G636" s="1054"/>
      <c r="H636" s="1054"/>
      <c r="I636" s="1054"/>
      <c r="J636" s="1054"/>
      <c r="K636" s="1054"/>
      <c r="L636" s="1054"/>
      <c r="M636" s="1054"/>
      <c r="N636" s="1054"/>
      <c r="O636" s="1054"/>
      <c r="P636" s="1054"/>
      <c r="Q636" s="1054"/>
      <c r="R636" s="1054"/>
      <c r="S636" s="1054"/>
      <c r="T636" s="1054"/>
      <c r="U636" s="1054"/>
    </row>
    <row r="637" spans="1:21" ht="13.5" thickBot="1" x14ac:dyDescent="0.25">
      <c r="A637" s="594"/>
      <c r="B637" s="2013"/>
      <c r="C637" s="229" t="s">
        <v>270</v>
      </c>
      <c r="D637" s="338" t="str">
        <f t="shared" si="12"/>
        <v>-</v>
      </c>
      <c r="E637" s="1054"/>
      <c r="F637" s="1054"/>
      <c r="G637" s="1054"/>
      <c r="H637" s="1054"/>
      <c r="I637" s="1054"/>
      <c r="J637" s="1054"/>
      <c r="K637" s="1054"/>
      <c r="L637" s="1054"/>
      <c r="M637" s="1054"/>
      <c r="N637" s="1054"/>
      <c r="O637" s="1054"/>
      <c r="P637" s="1054"/>
      <c r="Q637" s="1054"/>
      <c r="R637" s="1054"/>
      <c r="S637" s="1054"/>
      <c r="T637" s="1054"/>
      <c r="U637" s="1054"/>
    </row>
    <row r="638" spans="1:21" ht="13.5" thickBot="1" x14ac:dyDescent="0.25">
      <c r="A638" s="594"/>
      <c r="B638" s="2013"/>
      <c r="C638" s="232" t="s">
        <v>271</v>
      </c>
      <c r="D638" s="338" t="str">
        <f t="shared" si="12"/>
        <v>-</v>
      </c>
      <c r="E638" s="1054"/>
      <c r="F638" s="1054"/>
      <c r="G638" s="1054"/>
      <c r="H638" s="1054"/>
      <c r="I638" s="1054"/>
      <c r="J638" s="1054"/>
      <c r="K638" s="1054"/>
      <c r="L638" s="1054"/>
      <c r="M638" s="1054"/>
      <c r="N638" s="1054"/>
      <c r="O638" s="1054"/>
      <c r="P638" s="1054"/>
      <c r="Q638" s="1054"/>
      <c r="R638" s="1054"/>
      <c r="S638" s="1054"/>
      <c r="T638" s="1054"/>
      <c r="U638" s="1054"/>
    </row>
    <row r="639" spans="1:21" ht="13.5" thickBot="1" x14ac:dyDescent="0.25">
      <c r="A639" s="594"/>
      <c r="B639" s="2013"/>
      <c r="C639" s="238" t="s">
        <v>337</v>
      </c>
      <c r="D639" s="338" t="str">
        <f t="shared" si="12"/>
        <v>&lt;0.0005</v>
      </c>
      <c r="E639" s="1054"/>
      <c r="F639" s="1054"/>
      <c r="G639" s="1054"/>
      <c r="H639" s="1054"/>
      <c r="I639" s="1054"/>
      <c r="J639" s="1054"/>
      <c r="K639" s="1054"/>
      <c r="L639" s="1054"/>
      <c r="M639" s="1054"/>
      <c r="N639" s="1054"/>
      <c r="O639" s="1054"/>
      <c r="P639" s="1054"/>
      <c r="Q639" s="1054"/>
      <c r="R639" s="1054"/>
      <c r="S639" s="1054"/>
      <c r="T639" s="1054"/>
      <c r="U639" s="1054"/>
    </row>
    <row r="640" spans="1:21" ht="13.5" thickBot="1" x14ac:dyDescent="0.25">
      <c r="A640" s="594"/>
      <c r="B640" s="2013"/>
      <c r="C640" s="227" t="s">
        <v>272</v>
      </c>
      <c r="D640" s="338" t="str">
        <f t="shared" si="12"/>
        <v>-</v>
      </c>
      <c r="E640" s="1054"/>
      <c r="F640" s="1054"/>
      <c r="G640" s="1054"/>
      <c r="H640" s="1054"/>
      <c r="I640" s="1054"/>
      <c r="J640" s="1054"/>
      <c r="K640" s="1054"/>
      <c r="L640" s="1054"/>
      <c r="M640" s="1054"/>
      <c r="N640" s="1054"/>
      <c r="O640" s="1054"/>
      <c r="P640" s="1054"/>
      <c r="Q640" s="1054"/>
      <c r="R640" s="1054"/>
      <c r="S640" s="1054"/>
      <c r="T640" s="1054"/>
      <c r="U640" s="1054"/>
    </row>
    <row r="641" spans="1:21" ht="13.5" thickBot="1" x14ac:dyDescent="0.25">
      <c r="A641" s="594"/>
      <c r="B641" s="2013"/>
      <c r="C641" s="239" t="s">
        <v>273</v>
      </c>
      <c r="D641" s="338" t="str">
        <f t="shared" si="12"/>
        <v>-</v>
      </c>
      <c r="E641" s="1054"/>
      <c r="F641" s="1054"/>
      <c r="G641" s="1054"/>
      <c r="H641" s="1054"/>
      <c r="I641" s="1054"/>
      <c r="J641" s="1054"/>
      <c r="K641" s="1054"/>
      <c r="L641" s="1054"/>
      <c r="M641" s="1054"/>
      <c r="N641" s="1054"/>
      <c r="O641" s="1054"/>
      <c r="P641" s="1054"/>
      <c r="Q641" s="1054"/>
      <c r="R641" s="1054"/>
      <c r="S641" s="1054"/>
      <c r="T641" s="1054"/>
      <c r="U641" s="1054"/>
    </row>
    <row r="642" spans="1:21" ht="13.5" thickBot="1" x14ac:dyDescent="0.25">
      <c r="A642" s="594"/>
      <c r="B642" s="2013"/>
      <c r="C642" s="240" t="s">
        <v>72</v>
      </c>
      <c r="D642" s="338" t="str">
        <f t="shared" si="12"/>
        <v>&lt;0.0005</v>
      </c>
      <c r="E642" s="1054"/>
      <c r="F642" s="1054"/>
      <c r="G642" s="1054"/>
      <c r="H642" s="1054"/>
      <c r="I642" s="1054"/>
      <c r="J642" s="1054"/>
      <c r="K642" s="1054"/>
      <c r="L642" s="1054"/>
      <c r="M642" s="1054"/>
      <c r="N642" s="1054"/>
      <c r="O642" s="1054"/>
      <c r="P642" s="1054"/>
      <c r="Q642" s="1054"/>
      <c r="R642" s="1054"/>
      <c r="S642" s="1054"/>
      <c r="T642" s="1054"/>
      <c r="U642" s="1054"/>
    </row>
    <row r="643" spans="1:21" ht="13.5" thickBot="1" x14ac:dyDescent="0.25">
      <c r="A643" s="594"/>
      <c r="B643" s="2013"/>
      <c r="C643" s="245" t="s">
        <v>73</v>
      </c>
      <c r="D643" s="338" t="str">
        <f t="shared" si="12"/>
        <v>&lt;0.0005</v>
      </c>
      <c r="E643" s="1054"/>
      <c r="F643" s="1054"/>
      <c r="G643" s="1054"/>
      <c r="H643" s="1054"/>
      <c r="I643" s="1054"/>
      <c r="J643" s="1054"/>
      <c r="K643" s="1054"/>
      <c r="L643" s="1054"/>
      <c r="M643" s="1054"/>
      <c r="N643" s="1054"/>
      <c r="O643" s="1054"/>
      <c r="P643" s="1054"/>
      <c r="Q643" s="1054"/>
      <c r="R643" s="1054"/>
      <c r="S643" s="1054"/>
      <c r="T643" s="1054"/>
      <c r="U643" s="1054"/>
    </row>
    <row r="644" spans="1:21" ht="13.5" thickBot="1" x14ac:dyDescent="0.25">
      <c r="A644" s="594"/>
      <c r="B644" s="2013"/>
      <c r="C644" s="250" t="s">
        <v>66</v>
      </c>
      <c r="D644" s="338" t="str">
        <f t="shared" si="12"/>
        <v>&lt;0.0005</v>
      </c>
      <c r="E644" s="1054"/>
      <c r="F644" s="1054"/>
      <c r="G644" s="1054"/>
      <c r="H644" s="1054"/>
      <c r="I644" s="1054"/>
      <c r="J644" s="1054"/>
      <c r="K644" s="1054"/>
      <c r="L644" s="1054"/>
      <c r="M644" s="1054"/>
      <c r="N644" s="1054"/>
      <c r="O644" s="1054"/>
      <c r="P644" s="1054"/>
      <c r="Q644" s="1054"/>
      <c r="R644" s="1054"/>
      <c r="S644" s="1054"/>
      <c r="T644" s="1054"/>
      <c r="U644" s="1054"/>
    </row>
    <row r="645" spans="1:21" ht="13.5" thickBot="1" x14ac:dyDescent="0.25">
      <c r="A645" s="594"/>
      <c r="B645" s="2013"/>
      <c r="C645" s="229" t="s">
        <v>331</v>
      </c>
      <c r="D645" s="338" t="str">
        <f t="shared" si="12"/>
        <v>&lt;0.0005</v>
      </c>
      <c r="E645" s="1054"/>
      <c r="F645" s="1054"/>
      <c r="G645" s="1054"/>
      <c r="H645" s="1054"/>
      <c r="I645" s="1054"/>
      <c r="J645" s="1054"/>
      <c r="K645" s="1054"/>
      <c r="L645" s="1054"/>
      <c r="M645" s="1054"/>
      <c r="N645" s="1054"/>
      <c r="O645" s="1054"/>
      <c r="P645" s="1054"/>
      <c r="Q645" s="1054"/>
      <c r="R645" s="1054"/>
      <c r="S645" s="1054"/>
      <c r="T645" s="1054"/>
      <c r="U645" s="1054"/>
    </row>
    <row r="646" spans="1:21" ht="13.5" thickBot="1" x14ac:dyDescent="0.25">
      <c r="A646" s="594"/>
      <c r="B646" s="2013"/>
      <c r="C646" s="227" t="s">
        <v>67</v>
      </c>
      <c r="D646" s="338" t="str">
        <f t="shared" si="12"/>
        <v>&lt;0.0005</v>
      </c>
      <c r="E646" s="1054"/>
      <c r="F646" s="1054"/>
      <c r="G646" s="1054"/>
      <c r="H646" s="1054"/>
      <c r="I646" s="1054"/>
      <c r="J646" s="1054"/>
      <c r="K646" s="1054"/>
      <c r="L646" s="1054"/>
      <c r="M646" s="1054"/>
      <c r="N646" s="1054"/>
      <c r="O646" s="1054"/>
      <c r="P646" s="1054"/>
      <c r="Q646" s="1054"/>
      <c r="R646" s="1054"/>
      <c r="S646" s="1054"/>
      <c r="T646" s="1054"/>
      <c r="U646" s="1054"/>
    </row>
    <row r="647" spans="1:21" ht="13.5" thickBot="1" x14ac:dyDescent="0.25">
      <c r="A647" s="594"/>
      <c r="B647" s="2013"/>
      <c r="C647" s="229" t="s">
        <v>68</v>
      </c>
      <c r="D647" s="338" t="str">
        <f t="shared" si="12"/>
        <v>&lt;0.0005</v>
      </c>
      <c r="E647" s="1054"/>
      <c r="F647" s="1054"/>
      <c r="G647" s="1054"/>
      <c r="H647" s="1054"/>
      <c r="I647" s="1054"/>
      <c r="J647" s="1054"/>
      <c r="K647" s="1054"/>
      <c r="L647" s="1054"/>
      <c r="M647" s="1054"/>
      <c r="N647" s="1054"/>
      <c r="O647" s="1054"/>
      <c r="P647" s="1054"/>
      <c r="Q647" s="1054"/>
      <c r="R647" s="1054"/>
      <c r="S647" s="1054"/>
      <c r="T647" s="1054"/>
      <c r="U647" s="1054"/>
    </row>
    <row r="648" spans="1:21" ht="13.5" thickBot="1" x14ac:dyDescent="0.25">
      <c r="A648" s="594"/>
      <c r="B648" s="2013"/>
      <c r="C648" s="227" t="s">
        <v>69</v>
      </c>
      <c r="D648" s="338" t="str">
        <f t="shared" si="12"/>
        <v>&lt;0.0005</v>
      </c>
      <c r="E648" s="1054"/>
      <c r="F648" s="1054"/>
      <c r="G648" s="1054"/>
      <c r="H648" s="1054"/>
      <c r="I648" s="1054"/>
      <c r="J648" s="1054"/>
      <c r="K648" s="1054"/>
      <c r="L648" s="1054"/>
      <c r="M648" s="1054"/>
      <c r="N648" s="1054"/>
      <c r="O648" s="1054"/>
      <c r="P648" s="1054"/>
      <c r="Q648" s="1054"/>
      <c r="R648" s="1054"/>
      <c r="S648" s="1054"/>
      <c r="T648" s="1054"/>
      <c r="U648" s="1054"/>
    </row>
    <row r="649" spans="1:21" ht="13.5" thickBot="1" x14ac:dyDescent="0.25">
      <c r="A649" s="594"/>
      <c r="B649" s="2013"/>
      <c r="C649" s="229" t="s">
        <v>70</v>
      </c>
      <c r="D649" s="338" t="str">
        <f t="shared" si="12"/>
        <v>&lt;0.0005</v>
      </c>
      <c r="E649" s="1054"/>
      <c r="F649" s="1054"/>
      <c r="G649" s="1054"/>
      <c r="H649" s="1054"/>
      <c r="I649" s="1054"/>
      <c r="J649" s="1054"/>
      <c r="K649" s="1054"/>
      <c r="L649" s="1054"/>
      <c r="M649" s="1054"/>
      <c r="N649" s="1054"/>
      <c r="O649" s="1054"/>
      <c r="P649" s="1054"/>
      <c r="Q649" s="1054"/>
      <c r="R649" s="1054"/>
      <c r="S649" s="1054"/>
      <c r="T649" s="1054"/>
      <c r="U649" s="1054"/>
    </row>
    <row r="650" spans="1:21" ht="13.5" thickBot="1" x14ac:dyDescent="0.25">
      <c r="A650" s="594"/>
      <c r="B650" s="2013"/>
      <c r="C650" s="227" t="s">
        <v>71</v>
      </c>
      <c r="D650" s="338" t="str">
        <f t="shared" si="12"/>
        <v>&lt;0.0005</v>
      </c>
      <c r="E650" s="1054"/>
      <c r="F650" s="1054"/>
      <c r="G650" s="1054"/>
      <c r="H650" s="1054"/>
      <c r="I650" s="1054"/>
      <c r="J650" s="1054"/>
      <c r="K650" s="1054"/>
      <c r="L650" s="1054"/>
      <c r="M650" s="1054"/>
      <c r="N650" s="1054"/>
      <c r="O650" s="1054"/>
      <c r="P650" s="1054"/>
      <c r="Q650" s="1054"/>
      <c r="R650" s="1054"/>
      <c r="S650" s="1054"/>
      <c r="T650" s="1054"/>
      <c r="U650" s="1054"/>
    </row>
    <row r="651" spans="1:21" ht="13.5" thickBot="1" x14ac:dyDescent="0.25">
      <c r="A651" s="594"/>
      <c r="B651" s="2013"/>
      <c r="C651" s="239" t="s">
        <v>74</v>
      </c>
      <c r="D651" s="338" t="str">
        <f t="shared" si="12"/>
        <v>&lt;0.0005</v>
      </c>
      <c r="E651" s="1054"/>
      <c r="F651" s="1054"/>
      <c r="G651" s="1054"/>
      <c r="H651" s="1054"/>
      <c r="I651" s="1054"/>
      <c r="J651" s="1054"/>
      <c r="K651" s="1054"/>
      <c r="L651" s="1054"/>
      <c r="M651" s="1054"/>
      <c r="N651" s="1054"/>
      <c r="O651" s="1054"/>
      <c r="P651" s="1054"/>
      <c r="Q651" s="1054"/>
      <c r="R651" s="1054"/>
      <c r="S651" s="1054"/>
      <c r="T651" s="1054"/>
      <c r="U651" s="1054"/>
    </row>
    <row r="652" spans="1:21" ht="13.5" thickBot="1" x14ac:dyDescent="0.25">
      <c r="A652" s="594"/>
      <c r="B652" s="2013"/>
      <c r="C652" s="262" t="s">
        <v>76</v>
      </c>
      <c r="D652" s="338" t="str">
        <f t="shared" si="12"/>
        <v>-</v>
      </c>
      <c r="E652" s="1054"/>
      <c r="F652" s="1054"/>
      <c r="G652" s="1054"/>
      <c r="H652" s="1054"/>
      <c r="I652" s="1054"/>
      <c r="J652" s="1054"/>
      <c r="K652" s="1054"/>
      <c r="L652" s="1054"/>
      <c r="M652" s="1054"/>
      <c r="N652" s="1054"/>
      <c r="O652" s="1054"/>
      <c r="P652" s="1054"/>
      <c r="Q652" s="1054"/>
      <c r="R652" s="1054"/>
      <c r="S652" s="1054"/>
      <c r="T652" s="1054"/>
      <c r="U652" s="1054"/>
    </row>
    <row r="653" spans="1:21" ht="13.5" thickBot="1" x14ac:dyDescent="0.25">
      <c r="A653" s="594"/>
      <c r="B653" s="2013"/>
      <c r="C653" s="227" t="s">
        <v>77</v>
      </c>
      <c r="D653" s="338" t="str">
        <f t="shared" si="12"/>
        <v>-</v>
      </c>
      <c r="E653" s="1054"/>
      <c r="F653" s="1054"/>
      <c r="G653" s="1054"/>
      <c r="H653" s="1054"/>
      <c r="I653" s="1054"/>
      <c r="J653" s="1054"/>
      <c r="K653" s="1054"/>
      <c r="L653" s="1054"/>
      <c r="M653" s="1054"/>
      <c r="N653" s="1054"/>
      <c r="O653" s="1054"/>
      <c r="P653" s="1054"/>
      <c r="Q653" s="1054"/>
      <c r="R653" s="1054"/>
      <c r="S653" s="1054"/>
      <c r="T653" s="1054"/>
      <c r="U653" s="1054"/>
    </row>
    <row r="654" spans="1:21" ht="13.5" thickBot="1" x14ac:dyDescent="0.25">
      <c r="A654" s="594"/>
      <c r="B654" s="2013"/>
      <c r="C654" s="267" t="s">
        <v>78</v>
      </c>
      <c r="D654" s="338" t="str">
        <f t="shared" si="12"/>
        <v>-</v>
      </c>
      <c r="E654" s="1054"/>
      <c r="F654" s="1054"/>
      <c r="G654" s="1054"/>
      <c r="H654" s="1054"/>
      <c r="I654" s="1054"/>
      <c r="J654" s="1054"/>
      <c r="K654" s="1054"/>
      <c r="L654" s="1054"/>
      <c r="M654" s="1054"/>
      <c r="N654" s="1054"/>
      <c r="O654" s="1054"/>
      <c r="P654" s="1054"/>
      <c r="Q654" s="1054"/>
      <c r="R654" s="1054"/>
      <c r="S654" s="1054"/>
      <c r="T654" s="1054"/>
      <c r="U654" s="1054"/>
    </row>
    <row r="655" spans="1:21" ht="13.5" thickBot="1" x14ac:dyDescent="0.25">
      <c r="A655" s="594"/>
      <c r="B655" s="2013"/>
      <c r="C655" s="271" t="s">
        <v>75</v>
      </c>
      <c r="D655" s="338" t="str">
        <f t="shared" si="12"/>
        <v>&lt;0.0005</v>
      </c>
      <c r="E655" s="1054"/>
      <c r="F655" s="1054"/>
      <c r="G655" s="1054"/>
      <c r="H655" s="1054"/>
      <c r="I655" s="1054"/>
      <c r="J655" s="1054"/>
      <c r="K655" s="1054"/>
      <c r="L655" s="1054"/>
      <c r="M655" s="1054"/>
      <c r="N655" s="1054"/>
      <c r="O655" s="1054"/>
      <c r="P655" s="1054"/>
      <c r="Q655" s="1054"/>
      <c r="R655" s="1054"/>
      <c r="S655" s="1054"/>
      <c r="T655" s="1054"/>
      <c r="U655" s="1054"/>
    </row>
    <row r="656" spans="1:21" ht="13.5" thickBot="1" x14ac:dyDescent="0.25">
      <c r="A656" s="594"/>
      <c r="B656" s="2013"/>
      <c r="C656" s="277" t="s">
        <v>274</v>
      </c>
      <c r="D656" s="338" t="str">
        <f t="shared" si="12"/>
        <v>-</v>
      </c>
      <c r="E656" s="1054"/>
      <c r="F656" s="1054"/>
      <c r="G656" s="1054"/>
      <c r="H656" s="1054"/>
      <c r="I656" s="1054"/>
      <c r="J656" s="1054"/>
      <c r="K656" s="1054"/>
      <c r="L656" s="1054"/>
      <c r="M656" s="1054"/>
      <c r="N656" s="1054"/>
      <c r="O656" s="1054"/>
      <c r="P656" s="1054"/>
      <c r="Q656" s="1054"/>
      <c r="R656" s="1054"/>
      <c r="S656" s="1054"/>
      <c r="T656" s="1054"/>
      <c r="U656" s="1054"/>
    </row>
    <row r="657" spans="1:21" ht="13.5" thickBot="1" x14ac:dyDescent="0.25">
      <c r="A657" s="594"/>
      <c r="B657" s="2013"/>
      <c r="C657" s="286" t="s">
        <v>332</v>
      </c>
      <c r="D657" s="338" t="str">
        <f t="shared" si="12"/>
        <v>-</v>
      </c>
      <c r="E657" s="1054"/>
      <c r="F657" s="1054"/>
      <c r="G657" s="1054"/>
      <c r="H657" s="1054"/>
      <c r="I657" s="1054"/>
      <c r="J657" s="1054"/>
      <c r="K657" s="1054"/>
      <c r="L657" s="1054"/>
      <c r="M657" s="1054"/>
      <c r="N657" s="1054"/>
      <c r="O657" s="1054"/>
      <c r="P657" s="1054"/>
      <c r="Q657" s="1054"/>
      <c r="R657" s="1054"/>
      <c r="S657" s="1054"/>
      <c r="T657" s="1054"/>
      <c r="U657" s="1054"/>
    </row>
    <row r="658" spans="1:21" ht="13.5" thickBot="1" x14ac:dyDescent="0.25">
      <c r="A658" s="594"/>
      <c r="B658" s="2013"/>
      <c r="C658" s="229" t="s">
        <v>333</v>
      </c>
      <c r="D658" s="338">
        <f t="shared" si="12"/>
        <v>0.13700000000000001</v>
      </c>
      <c r="E658" s="1054"/>
      <c r="F658" s="1054"/>
      <c r="G658" s="1054"/>
      <c r="H658" s="1054"/>
      <c r="I658" s="1054"/>
      <c r="J658" s="1054"/>
      <c r="K658" s="1054"/>
      <c r="L658" s="1054"/>
      <c r="M658" s="1054"/>
      <c r="N658" s="1054"/>
      <c r="O658" s="1054"/>
      <c r="P658" s="1054"/>
      <c r="Q658" s="1054"/>
      <c r="R658" s="1054"/>
      <c r="S658" s="1054"/>
      <c r="T658" s="1054"/>
      <c r="U658" s="1054"/>
    </row>
    <row r="659" spans="1:21" ht="13.5" thickBot="1" x14ac:dyDescent="0.25">
      <c r="A659" s="594"/>
      <c r="B659" s="2013"/>
      <c r="C659" s="287" t="s">
        <v>79</v>
      </c>
      <c r="D659" s="338" t="str">
        <f t="shared" si="12"/>
        <v>-</v>
      </c>
      <c r="E659" s="1054"/>
      <c r="F659" s="1054"/>
      <c r="G659" s="1054"/>
      <c r="H659" s="1054"/>
      <c r="I659" s="1054"/>
      <c r="J659" s="1054"/>
      <c r="K659" s="1054"/>
      <c r="L659" s="1054"/>
      <c r="M659" s="1054"/>
      <c r="N659" s="1054"/>
      <c r="O659" s="1054"/>
      <c r="P659" s="1054"/>
      <c r="Q659" s="1054"/>
      <c r="R659" s="1054"/>
      <c r="S659" s="1054"/>
      <c r="T659" s="1054"/>
      <c r="U659" s="1054"/>
    </row>
    <row r="660" spans="1:21" ht="13.5" thickBot="1" x14ac:dyDescent="0.25">
      <c r="A660" s="594"/>
      <c r="B660" s="2013"/>
      <c r="C660" s="295" t="s">
        <v>259</v>
      </c>
      <c r="D660" s="338" t="str">
        <f t="shared" si="12"/>
        <v>&lt;0.005</v>
      </c>
      <c r="E660" s="1054"/>
      <c r="F660" s="1054"/>
      <c r="G660" s="1054"/>
      <c r="H660" s="1054"/>
      <c r="I660" s="1054"/>
      <c r="J660" s="1054"/>
      <c r="K660" s="1054"/>
      <c r="L660" s="1054"/>
      <c r="M660" s="1054"/>
      <c r="N660" s="1054"/>
      <c r="O660" s="1054"/>
      <c r="P660" s="1054"/>
      <c r="Q660" s="1054"/>
      <c r="R660" s="1054"/>
      <c r="S660" s="1054"/>
      <c r="T660" s="1054"/>
      <c r="U660" s="1054"/>
    </row>
    <row r="661" spans="1:21" ht="13.5" thickBot="1" x14ac:dyDescent="0.25">
      <c r="A661" s="594"/>
      <c r="B661" s="2013"/>
      <c r="C661" s="240" t="s">
        <v>275</v>
      </c>
      <c r="D661" s="338" t="str">
        <f t="shared" si="12"/>
        <v>-</v>
      </c>
      <c r="E661" s="1054"/>
      <c r="F661" s="1054"/>
      <c r="G661" s="1054"/>
      <c r="H661" s="1054"/>
      <c r="I661" s="1054"/>
      <c r="J661" s="1054"/>
      <c r="K661" s="1054"/>
      <c r="L661" s="1054"/>
      <c r="M661" s="1054"/>
      <c r="N661" s="1054"/>
      <c r="O661" s="1054"/>
      <c r="P661" s="1054"/>
      <c r="Q661" s="1054"/>
      <c r="R661" s="1054"/>
      <c r="S661" s="1054"/>
      <c r="T661" s="1054"/>
      <c r="U661" s="1054"/>
    </row>
    <row r="662" spans="1:21" ht="13.5" thickBot="1" x14ac:dyDescent="0.25">
      <c r="A662" s="594"/>
      <c r="B662" s="2013"/>
      <c r="C662" s="245" t="s">
        <v>80</v>
      </c>
      <c r="D662" s="338" t="str">
        <f t="shared" si="12"/>
        <v>&lt;0.5</v>
      </c>
      <c r="E662" s="1054"/>
      <c r="F662" s="1054"/>
      <c r="G662" s="1054"/>
      <c r="H662" s="1054"/>
      <c r="I662" s="1054"/>
      <c r="J662" s="1054"/>
      <c r="K662" s="1054"/>
      <c r="L662" s="1054"/>
      <c r="M662" s="1054"/>
      <c r="N662" s="1054"/>
      <c r="O662" s="1054"/>
      <c r="P662" s="1054"/>
      <c r="Q662" s="1054"/>
      <c r="R662" s="1054"/>
      <c r="S662" s="1054"/>
      <c r="T662" s="1054"/>
      <c r="U662" s="1054"/>
    </row>
    <row r="663" spans="1:21" ht="13.5" thickBot="1" x14ac:dyDescent="0.25">
      <c r="A663" s="594"/>
      <c r="B663" s="2013"/>
      <c r="C663" s="227" t="s">
        <v>276</v>
      </c>
      <c r="D663" s="338" t="str">
        <f t="shared" si="12"/>
        <v>-</v>
      </c>
      <c r="E663" s="1054"/>
      <c r="F663" s="1054"/>
      <c r="G663" s="1054"/>
      <c r="H663" s="1054"/>
      <c r="I663" s="1054"/>
      <c r="J663" s="1054"/>
      <c r="K663" s="1054"/>
      <c r="L663" s="1054"/>
      <c r="M663" s="1054"/>
      <c r="N663" s="1054"/>
      <c r="O663" s="1054"/>
      <c r="P663" s="1054"/>
      <c r="Q663" s="1054"/>
      <c r="R663" s="1054"/>
      <c r="S663" s="1054"/>
      <c r="T663" s="1054"/>
      <c r="U663" s="1054"/>
    </row>
    <row r="664" spans="1:21" ht="13.5" thickBot="1" x14ac:dyDescent="0.25">
      <c r="A664" s="594"/>
      <c r="B664" s="2013"/>
      <c r="C664" s="245" t="s">
        <v>277</v>
      </c>
      <c r="D664" s="338" t="str">
        <f t="shared" si="12"/>
        <v>-</v>
      </c>
      <c r="E664" s="1054"/>
      <c r="F664" s="1054"/>
      <c r="G664" s="1054"/>
      <c r="H664" s="1054"/>
      <c r="I664" s="1054"/>
      <c r="J664" s="1054"/>
      <c r="K664" s="1054"/>
      <c r="L664" s="1054"/>
      <c r="M664" s="1054"/>
      <c r="N664" s="1054"/>
      <c r="O664" s="1054"/>
      <c r="P664" s="1054"/>
      <c r="Q664" s="1054"/>
      <c r="R664" s="1054"/>
      <c r="S664" s="1054"/>
      <c r="T664" s="1054"/>
      <c r="U664" s="1054"/>
    </row>
    <row r="665" spans="1:21" ht="13.5" thickBot="1" x14ac:dyDescent="0.25">
      <c r="A665" s="594"/>
      <c r="B665" s="2013"/>
      <c r="C665" s="299" t="s">
        <v>278</v>
      </c>
      <c r="D665" s="338" t="str">
        <f t="shared" si="12"/>
        <v>-</v>
      </c>
      <c r="E665" s="1054"/>
      <c r="F665" s="1054"/>
      <c r="G665" s="1054"/>
      <c r="H665" s="1054"/>
      <c r="I665" s="1054"/>
      <c r="J665" s="1054"/>
      <c r="K665" s="1054"/>
      <c r="L665" s="1054"/>
      <c r="M665" s="1054"/>
      <c r="N665" s="1054"/>
      <c r="O665" s="1054"/>
      <c r="P665" s="1054"/>
      <c r="Q665" s="1054"/>
      <c r="R665" s="1054"/>
      <c r="S665" s="1054"/>
      <c r="T665" s="1054"/>
      <c r="U665" s="1054"/>
    </row>
    <row r="666" spans="1:21" ht="13.5" thickBot="1" x14ac:dyDescent="0.25">
      <c r="A666" s="594"/>
      <c r="B666" s="2013"/>
      <c r="C666" s="245" t="s">
        <v>279</v>
      </c>
      <c r="D666" s="338" t="str">
        <f t="shared" si="12"/>
        <v>-</v>
      </c>
      <c r="E666" s="1054"/>
      <c r="F666" s="1054"/>
      <c r="G666" s="1054"/>
      <c r="H666" s="1054"/>
      <c r="I666" s="1054"/>
      <c r="J666" s="1054"/>
      <c r="K666" s="1054"/>
      <c r="L666" s="1054"/>
      <c r="M666" s="1054"/>
      <c r="N666" s="1054"/>
      <c r="O666" s="1054"/>
      <c r="P666" s="1054"/>
      <c r="Q666" s="1054"/>
      <c r="R666" s="1054"/>
      <c r="S666" s="1054"/>
      <c r="T666" s="1054"/>
      <c r="U666" s="1054"/>
    </row>
    <row r="667" spans="1:21" ht="13.5" thickBot="1" x14ac:dyDescent="0.25">
      <c r="A667" s="594"/>
      <c r="B667" s="2013"/>
      <c r="C667" s="286" t="s">
        <v>280</v>
      </c>
      <c r="D667" s="338" t="str">
        <f t="shared" si="12"/>
        <v>-</v>
      </c>
      <c r="E667" s="1054"/>
      <c r="F667" s="1054"/>
      <c r="G667" s="1054"/>
      <c r="H667" s="1054"/>
      <c r="I667" s="1054"/>
      <c r="J667" s="1054"/>
      <c r="K667" s="1054"/>
      <c r="L667" s="1054"/>
      <c r="M667" s="1054"/>
      <c r="N667" s="1054"/>
      <c r="O667" s="1054"/>
      <c r="P667" s="1054"/>
      <c r="Q667" s="1054"/>
      <c r="R667" s="1054"/>
      <c r="S667" s="1054"/>
      <c r="T667" s="1054"/>
      <c r="U667" s="1054"/>
    </row>
    <row r="668" spans="1:21" ht="13.5" thickBot="1" x14ac:dyDescent="0.25">
      <c r="A668" s="594"/>
      <c r="B668" s="2013"/>
      <c r="C668" s="300" t="s">
        <v>84</v>
      </c>
      <c r="D668" s="338" t="str">
        <f t="shared" si="12"/>
        <v>-</v>
      </c>
      <c r="E668" s="1054"/>
      <c r="F668" s="1054"/>
      <c r="G668" s="1054"/>
      <c r="H668" s="1054"/>
      <c r="I668" s="1054"/>
      <c r="J668" s="1054"/>
      <c r="K668" s="1054"/>
      <c r="L668" s="1054"/>
      <c r="M668" s="1054"/>
      <c r="N668" s="1054"/>
      <c r="O668" s="1054"/>
      <c r="P668" s="1054"/>
      <c r="Q668" s="1054"/>
      <c r="R668" s="1054"/>
      <c r="S668" s="1054"/>
      <c r="T668" s="1054"/>
      <c r="U668" s="1054"/>
    </row>
    <row r="669" spans="1:21" ht="13.5" thickBot="1" x14ac:dyDescent="0.25">
      <c r="A669" s="594"/>
      <c r="B669" s="2013"/>
      <c r="C669" s="227" t="s">
        <v>85</v>
      </c>
      <c r="D669" s="338" t="str">
        <f t="shared" si="12"/>
        <v>-</v>
      </c>
      <c r="E669" s="1054"/>
      <c r="F669" s="1054"/>
      <c r="G669" s="1054"/>
      <c r="H669" s="1054"/>
      <c r="I669" s="1054"/>
      <c r="J669" s="1054"/>
      <c r="K669" s="1054"/>
      <c r="L669" s="1054"/>
      <c r="M669" s="1054"/>
      <c r="N669" s="1054"/>
      <c r="O669" s="1054"/>
      <c r="P669" s="1054"/>
      <c r="Q669" s="1054"/>
      <c r="R669" s="1054"/>
      <c r="S669" s="1054"/>
      <c r="T669" s="1054"/>
      <c r="U669" s="1054"/>
    </row>
    <row r="670" spans="1:21" ht="13.5" thickBot="1" x14ac:dyDescent="0.25">
      <c r="A670" s="594"/>
      <c r="B670" s="2013"/>
      <c r="C670" s="304" t="s">
        <v>86</v>
      </c>
      <c r="D670" s="338" t="str">
        <f t="shared" si="12"/>
        <v>-</v>
      </c>
      <c r="E670" s="1054"/>
      <c r="F670" s="1054"/>
      <c r="G670" s="1054"/>
      <c r="H670" s="1054"/>
      <c r="I670" s="1054"/>
      <c r="J670" s="1054"/>
      <c r="K670" s="1054"/>
      <c r="L670" s="1054"/>
      <c r="M670" s="1054"/>
      <c r="N670" s="1054"/>
      <c r="O670" s="1054"/>
      <c r="P670" s="1054"/>
      <c r="Q670" s="1054"/>
      <c r="R670" s="1054"/>
      <c r="S670" s="1054"/>
      <c r="T670" s="1054"/>
      <c r="U670" s="1054"/>
    </row>
    <row r="671" spans="1:21" ht="13.5" customHeight="1" thickBot="1" x14ac:dyDescent="0.25">
      <c r="A671" s="594"/>
      <c r="B671" s="2013"/>
      <c r="C671" s="240" t="s">
        <v>338</v>
      </c>
      <c r="D671" s="338">
        <f t="shared" si="12"/>
        <v>560</v>
      </c>
      <c r="E671" s="1054"/>
      <c r="F671" s="1054"/>
      <c r="G671" s="1054"/>
      <c r="H671" s="1054"/>
      <c r="I671" s="1054"/>
      <c r="J671" s="1054"/>
      <c r="K671" s="1054"/>
      <c r="L671" s="1054"/>
      <c r="M671" s="1054"/>
      <c r="N671" s="1054"/>
      <c r="O671" s="1054"/>
      <c r="P671" s="1054"/>
      <c r="Q671" s="1054"/>
      <c r="R671" s="1054"/>
      <c r="S671" s="1054"/>
      <c r="T671" s="1054"/>
      <c r="U671" s="1054"/>
    </row>
    <row r="672" spans="1:21" ht="13.5" thickBot="1" x14ac:dyDescent="0.25">
      <c r="A672" s="594"/>
      <c r="B672" s="2013"/>
      <c r="C672" s="245" t="s">
        <v>281</v>
      </c>
      <c r="D672" s="338" t="str">
        <f t="shared" si="12"/>
        <v>-</v>
      </c>
      <c r="E672" s="1054"/>
      <c r="F672" s="1054"/>
      <c r="G672" s="1054"/>
      <c r="H672" s="1054"/>
      <c r="I672" s="1054"/>
      <c r="J672" s="1054"/>
      <c r="K672" s="1054"/>
      <c r="L672" s="1054"/>
      <c r="M672" s="1054"/>
      <c r="N672" s="1054"/>
      <c r="O672" s="1054"/>
      <c r="P672" s="1054"/>
      <c r="Q672" s="1054"/>
      <c r="R672" s="1054"/>
      <c r="S672" s="1054"/>
      <c r="T672" s="1054"/>
      <c r="U672" s="1054"/>
    </row>
    <row r="673" spans="1:21" ht="13.5" thickBot="1" x14ac:dyDescent="0.25">
      <c r="A673" s="594"/>
      <c r="B673" s="2013"/>
      <c r="C673" s="305" t="s">
        <v>81</v>
      </c>
      <c r="D673" s="338" t="str">
        <f t="shared" si="12"/>
        <v>-</v>
      </c>
      <c r="E673" s="1054"/>
      <c r="F673" s="1054"/>
      <c r="G673" s="1054"/>
      <c r="H673" s="1054"/>
      <c r="I673" s="1054"/>
      <c r="J673" s="1054"/>
      <c r="K673" s="1054"/>
      <c r="L673" s="1054"/>
      <c r="M673" s="1054"/>
      <c r="N673" s="1054"/>
      <c r="O673" s="1054"/>
      <c r="P673" s="1054"/>
      <c r="Q673" s="1054"/>
      <c r="R673" s="1054"/>
      <c r="S673" s="1054"/>
      <c r="T673" s="1054"/>
      <c r="U673" s="1054"/>
    </row>
    <row r="674" spans="1:21" ht="13.5" thickBot="1" x14ac:dyDescent="0.25">
      <c r="A674" s="594"/>
      <c r="B674" s="2013"/>
      <c r="C674" s="420" t="s">
        <v>151</v>
      </c>
      <c r="D674" s="338" t="str">
        <f t="shared" si="12"/>
        <v>-</v>
      </c>
      <c r="E674" s="1054"/>
      <c r="F674" s="1054"/>
      <c r="G674" s="1054"/>
      <c r="H674" s="1054"/>
      <c r="I674" s="1054"/>
      <c r="J674" s="1054"/>
      <c r="K674" s="1054"/>
      <c r="L674" s="1054"/>
      <c r="M674" s="1054"/>
      <c r="N674" s="1054"/>
      <c r="O674" s="1054"/>
      <c r="P674" s="1054"/>
      <c r="Q674" s="1054"/>
      <c r="R674" s="1054"/>
      <c r="S674" s="1054"/>
      <c r="T674" s="1054"/>
      <c r="U674" s="1054"/>
    </row>
    <row r="675" spans="1:21" ht="13.5" thickBot="1" x14ac:dyDescent="0.25">
      <c r="A675" s="594"/>
      <c r="B675" s="2013"/>
      <c r="C675" s="306" t="s">
        <v>266</v>
      </c>
      <c r="D675" s="338" t="str">
        <f t="shared" si="12"/>
        <v>-</v>
      </c>
      <c r="E675" s="1054"/>
      <c r="F675" s="1054"/>
      <c r="G675" s="1054"/>
      <c r="H675" s="1054"/>
      <c r="I675" s="1054"/>
      <c r="J675" s="1054"/>
      <c r="K675" s="1054"/>
      <c r="L675" s="1054"/>
      <c r="M675" s="1054"/>
      <c r="N675" s="1054"/>
      <c r="O675" s="1054"/>
      <c r="P675" s="1054"/>
      <c r="Q675" s="1054"/>
      <c r="R675" s="1054"/>
      <c r="S675" s="1054"/>
      <c r="T675" s="1054"/>
      <c r="U675" s="1054"/>
    </row>
    <row r="676" spans="1:21" ht="13.5" thickBot="1" x14ac:dyDescent="0.25">
      <c r="A676" s="594"/>
      <c r="B676" s="2013"/>
      <c r="C676" s="553" t="s">
        <v>267</v>
      </c>
      <c r="D676" s="338" t="str">
        <f t="shared" si="12"/>
        <v>-</v>
      </c>
      <c r="E676" s="1054"/>
      <c r="F676" s="1054"/>
      <c r="G676" s="1054"/>
      <c r="H676" s="1054"/>
      <c r="I676" s="1054"/>
      <c r="J676" s="1054"/>
      <c r="K676" s="1054"/>
      <c r="L676" s="1054"/>
      <c r="M676" s="1054"/>
      <c r="N676" s="1054"/>
      <c r="O676" s="1054"/>
      <c r="P676" s="1054"/>
      <c r="Q676" s="1054"/>
      <c r="R676" s="1054"/>
      <c r="S676" s="1054"/>
      <c r="T676" s="1054"/>
      <c r="U676" s="1054"/>
    </row>
    <row r="677" spans="1:21" ht="13.5" thickBot="1" x14ac:dyDescent="0.25">
      <c r="A677" s="594"/>
      <c r="B677" s="2013"/>
      <c r="C677" s="553" t="s">
        <v>579</v>
      </c>
      <c r="D677" s="338" t="str">
        <f t="shared" si="12"/>
        <v>-</v>
      </c>
      <c r="E677" s="1054"/>
      <c r="F677" s="1054"/>
      <c r="G677" s="1054"/>
      <c r="H677" s="1054"/>
      <c r="I677" s="1054"/>
      <c r="J677" s="1054"/>
      <c r="K677" s="1054"/>
      <c r="L677" s="1054"/>
      <c r="M677" s="1054"/>
      <c r="N677" s="1054"/>
      <c r="O677" s="1054"/>
      <c r="P677" s="1054"/>
      <c r="Q677" s="1054"/>
      <c r="R677" s="1054"/>
      <c r="S677" s="1054"/>
      <c r="T677" s="1054"/>
      <c r="U677" s="1054"/>
    </row>
    <row r="678" spans="1:21" ht="13.5" thickBot="1" x14ac:dyDescent="0.25">
      <c r="A678" s="594"/>
      <c r="B678" s="2013"/>
      <c r="C678" s="554" t="s">
        <v>342</v>
      </c>
      <c r="D678" s="338" t="str">
        <f t="shared" si="12"/>
        <v>-</v>
      </c>
      <c r="E678" s="1054"/>
      <c r="F678" s="1054"/>
      <c r="G678" s="1054"/>
      <c r="H678" s="1054"/>
      <c r="I678" s="1054"/>
      <c r="J678" s="1054"/>
      <c r="K678" s="1054"/>
      <c r="L678" s="1054"/>
      <c r="M678" s="1054"/>
      <c r="N678" s="1054"/>
      <c r="O678" s="1054"/>
      <c r="P678" s="1054"/>
      <c r="Q678" s="1054"/>
      <c r="R678" s="1054"/>
      <c r="S678" s="1054"/>
      <c r="T678" s="1054"/>
      <c r="U678" s="1054"/>
    </row>
    <row r="679" spans="1:21" ht="13.5" thickBot="1" x14ac:dyDescent="0.25">
      <c r="A679" s="594"/>
      <c r="B679" s="2013"/>
      <c r="C679" s="555" t="s">
        <v>343</v>
      </c>
      <c r="D679" s="338" t="str">
        <f t="shared" si="12"/>
        <v>-</v>
      </c>
      <c r="E679" s="1054"/>
      <c r="F679" s="1054"/>
      <c r="G679" s="1054"/>
      <c r="H679" s="1054"/>
      <c r="I679" s="1054"/>
      <c r="J679" s="1054"/>
      <c r="K679" s="1054"/>
      <c r="L679" s="1054"/>
      <c r="M679" s="1054"/>
      <c r="N679" s="1054"/>
      <c r="O679" s="1054"/>
      <c r="P679" s="1054"/>
      <c r="Q679" s="1054"/>
      <c r="R679" s="1054"/>
      <c r="S679" s="1054"/>
      <c r="T679" s="1054"/>
      <c r="U679" s="1054"/>
    </row>
    <row r="680" spans="1:21" ht="13.5" thickBot="1" x14ac:dyDescent="0.25">
      <c r="A680" s="594"/>
      <c r="B680" s="2013"/>
      <c r="C680" s="307" t="s">
        <v>258</v>
      </c>
      <c r="D680" s="338" t="str">
        <f t="shared" si="12"/>
        <v>-</v>
      </c>
      <c r="E680" s="1054"/>
      <c r="F680" s="1054"/>
      <c r="G680" s="1054"/>
      <c r="H680" s="1054"/>
      <c r="I680" s="1054"/>
      <c r="J680" s="1054"/>
      <c r="K680" s="1054"/>
      <c r="L680" s="1054"/>
      <c r="M680" s="1054"/>
      <c r="N680" s="1054"/>
      <c r="O680" s="1054"/>
      <c r="P680" s="1054"/>
      <c r="Q680" s="1054"/>
      <c r="R680" s="1054"/>
      <c r="S680" s="1054"/>
      <c r="T680" s="1054"/>
      <c r="U680" s="1054"/>
    </row>
    <row r="681" spans="1:21" ht="13.5" thickBot="1" x14ac:dyDescent="0.25">
      <c r="A681" s="594"/>
      <c r="B681" s="2013" t="s">
        <v>371</v>
      </c>
      <c r="C681" s="223" t="s">
        <v>313</v>
      </c>
      <c r="D681" s="338" t="str">
        <f>Q5</f>
        <v>-</v>
      </c>
      <c r="E681" s="1054"/>
      <c r="F681" s="1054"/>
      <c r="G681" s="1054"/>
      <c r="H681" s="1054"/>
      <c r="I681" s="1054"/>
      <c r="J681" s="1054"/>
      <c r="K681" s="1054"/>
      <c r="L681" s="1054"/>
      <c r="M681" s="1054"/>
      <c r="N681" s="1054"/>
      <c r="O681" s="1054"/>
      <c r="P681" s="1054"/>
      <c r="Q681" s="1054"/>
      <c r="R681" s="1054"/>
      <c r="S681" s="1054"/>
      <c r="T681" s="1054"/>
      <c r="U681" s="1054"/>
    </row>
    <row r="682" spans="1:21" ht="13.5" thickBot="1" x14ac:dyDescent="0.25">
      <c r="A682" s="594"/>
      <c r="B682" s="2013"/>
      <c r="C682" s="227" t="s">
        <v>339</v>
      </c>
      <c r="D682" s="338" t="str">
        <f t="shared" ref="D682:D728" si="13">Q6</f>
        <v>-</v>
      </c>
      <c r="E682" s="1054"/>
      <c r="F682" s="1054"/>
      <c r="G682" s="1054"/>
      <c r="H682" s="1054"/>
      <c r="I682" s="1054"/>
      <c r="J682" s="1054"/>
      <c r="K682" s="1054"/>
      <c r="L682" s="1054"/>
      <c r="M682" s="1054"/>
      <c r="N682" s="1054"/>
      <c r="O682" s="1054"/>
      <c r="P682" s="1054"/>
      <c r="Q682" s="1054"/>
      <c r="R682" s="1054"/>
      <c r="S682" s="1054"/>
      <c r="T682" s="1054"/>
      <c r="U682" s="1054"/>
    </row>
    <row r="683" spans="1:21" ht="13.5" thickBot="1" x14ac:dyDescent="0.25">
      <c r="A683" s="594"/>
      <c r="B683" s="2013"/>
      <c r="C683" s="229" t="s">
        <v>268</v>
      </c>
      <c r="D683" s="338" t="str">
        <f t="shared" si="13"/>
        <v>-</v>
      </c>
      <c r="E683" s="1054"/>
      <c r="F683" s="1054"/>
      <c r="G683" s="1054"/>
      <c r="H683" s="1054"/>
      <c r="I683" s="1054"/>
      <c r="J683" s="1054"/>
      <c r="K683" s="1054"/>
      <c r="L683" s="1054"/>
      <c r="M683" s="1054"/>
      <c r="N683" s="1054"/>
      <c r="O683" s="1054"/>
      <c r="P683" s="1054"/>
      <c r="Q683" s="1054"/>
      <c r="R683" s="1054"/>
      <c r="S683" s="1054"/>
      <c r="T683" s="1054"/>
      <c r="U683" s="1054"/>
    </row>
    <row r="684" spans="1:21" ht="13.5" thickBot="1" x14ac:dyDescent="0.25">
      <c r="A684" s="594"/>
      <c r="B684" s="2013"/>
      <c r="C684" s="227" t="s">
        <v>269</v>
      </c>
      <c r="D684" s="338" t="str">
        <f t="shared" si="13"/>
        <v>-</v>
      </c>
      <c r="E684" s="1054"/>
      <c r="F684" s="1054"/>
      <c r="G684" s="1054"/>
      <c r="H684" s="1054"/>
      <c r="I684" s="1054"/>
      <c r="J684" s="1054"/>
      <c r="K684" s="1054"/>
      <c r="L684" s="1054"/>
      <c r="M684" s="1054"/>
      <c r="N684" s="1054"/>
      <c r="O684" s="1054"/>
      <c r="P684" s="1054"/>
      <c r="Q684" s="1054"/>
      <c r="R684" s="1054"/>
      <c r="S684" s="1054"/>
      <c r="T684" s="1054"/>
      <c r="U684" s="1054"/>
    </row>
    <row r="685" spans="1:21" ht="13.5" thickBot="1" x14ac:dyDescent="0.25">
      <c r="A685" s="594"/>
      <c r="B685" s="2013"/>
      <c r="C685" s="229" t="s">
        <v>270</v>
      </c>
      <c r="D685" s="338" t="str">
        <f t="shared" si="13"/>
        <v>-</v>
      </c>
      <c r="E685" s="1054"/>
      <c r="F685" s="1054"/>
      <c r="G685" s="1054"/>
      <c r="H685" s="1054"/>
      <c r="I685" s="1054"/>
      <c r="J685" s="1054"/>
      <c r="K685" s="1054"/>
      <c r="L685" s="1054"/>
      <c r="M685" s="1054"/>
      <c r="N685" s="1054"/>
      <c r="O685" s="1054"/>
      <c r="P685" s="1054"/>
      <c r="Q685" s="1054"/>
      <c r="R685" s="1054"/>
      <c r="S685" s="1054"/>
      <c r="T685" s="1054"/>
      <c r="U685" s="1054"/>
    </row>
    <row r="686" spans="1:21" ht="13.5" thickBot="1" x14ac:dyDescent="0.25">
      <c r="A686" s="594"/>
      <c r="B686" s="2013"/>
      <c r="C686" s="232" t="s">
        <v>271</v>
      </c>
      <c r="D686" s="338" t="str">
        <f t="shared" si="13"/>
        <v>-</v>
      </c>
      <c r="E686" s="1054"/>
      <c r="F686" s="1054"/>
      <c r="G686" s="1054"/>
      <c r="H686" s="1054"/>
      <c r="I686" s="1054"/>
      <c r="J686" s="1054"/>
      <c r="K686" s="1054"/>
      <c r="L686" s="1054"/>
      <c r="M686" s="1054"/>
      <c r="N686" s="1054"/>
      <c r="O686" s="1054"/>
      <c r="P686" s="1054"/>
      <c r="Q686" s="1054"/>
      <c r="R686" s="1054"/>
      <c r="S686" s="1054"/>
      <c r="T686" s="1054"/>
      <c r="U686" s="1054"/>
    </row>
    <row r="687" spans="1:21" ht="13.5" thickBot="1" x14ac:dyDescent="0.25">
      <c r="A687" s="594"/>
      <c r="B687" s="2013"/>
      <c r="C687" s="238" t="s">
        <v>337</v>
      </c>
      <c r="D687" s="338" t="str">
        <f t="shared" si="13"/>
        <v xml:space="preserve">－    </v>
      </c>
      <c r="E687" s="1054"/>
      <c r="F687" s="1054"/>
      <c r="G687" s="1054"/>
      <c r="H687" s="1054"/>
      <c r="I687" s="1054"/>
      <c r="J687" s="1054"/>
      <c r="K687" s="1054"/>
      <c r="L687" s="1054"/>
      <c r="M687" s="1054"/>
      <c r="N687" s="1054"/>
      <c r="O687" s="1054"/>
      <c r="P687" s="1054"/>
      <c r="Q687" s="1054"/>
      <c r="R687" s="1054"/>
      <c r="S687" s="1054"/>
      <c r="T687" s="1054"/>
      <c r="U687" s="1054"/>
    </row>
    <row r="688" spans="1:21" ht="13.5" thickBot="1" x14ac:dyDescent="0.25">
      <c r="A688" s="594"/>
      <c r="B688" s="2013"/>
      <c r="C688" s="227" t="s">
        <v>272</v>
      </c>
      <c r="D688" s="338" t="str">
        <f t="shared" si="13"/>
        <v>-</v>
      </c>
      <c r="E688" s="1054"/>
      <c r="F688" s="1054"/>
      <c r="G688" s="1054"/>
      <c r="H688" s="1054"/>
      <c r="I688" s="1054"/>
      <c r="J688" s="1054"/>
      <c r="K688" s="1054"/>
      <c r="L688" s="1054"/>
      <c r="M688" s="1054"/>
      <c r="N688" s="1054"/>
      <c r="O688" s="1054"/>
      <c r="P688" s="1054"/>
      <c r="Q688" s="1054"/>
      <c r="R688" s="1054"/>
      <c r="S688" s="1054"/>
      <c r="T688" s="1054"/>
      <c r="U688" s="1054"/>
    </row>
    <row r="689" spans="1:21" ht="13.5" thickBot="1" x14ac:dyDescent="0.25">
      <c r="A689" s="594"/>
      <c r="B689" s="2013"/>
      <c r="C689" s="239" t="s">
        <v>273</v>
      </c>
      <c r="D689" s="338" t="str">
        <f t="shared" si="13"/>
        <v>-</v>
      </c>
      <c r="E689" s="1054"/>
      <c r="F689" s="1054"/>
      <c r="G689" s="1054"/>
      <c r="H689" s="1054"/>
      <c r="I689" s="1054"/>
      <c r="J689" s="1054"/>
      <c r="K689" s="1054"/>
      <c r="L689" s="1054"/>
      <c r="M689" s="1054"/>
      <c r="N689" s="1054"/>
      <c r="O689" s="1054"/>
      <c r="P689" s="1054"/>
      <c r="Q689" s="1054"/>
      <c r="R689" s="1054"/>
      <c r="S689" s="1054"/>
      <c r="T689" s="1054"/>
      <c r="U689" s="1054"/>
    </row>
    <row r="690" spans="1:21" ht="13.5" thickBot="1" x14ac:dyDescent="0.25">
      <c r="A690" s="594"/>
      <c r="B690" s="2013"/>
      <c r="C690" s="240" t="s">
        <v>72</v>
      </c>
      <c r="D690" s="338" t="str">
        <f t="shared" si="13"/>
        <v>&lt;0.0005</v>
      </c>
      <c r="E690" s="1054"/>
      <c r="F690" s="1054"/>
      <c r="G690" s="1054"/>
      <c r="H690" s="1054"/>
      <c r="I690" s="1054"/>
      <c r="J690" s="1054"/>
      <c r="K690" s="1054"/>
      <c r="L690" s="1054"/>
      <c r="M690" s="1054"/>
      <c r="N690" s="1054"/>
      <c r="O690" s="1054"/>
      <c r="P690" s="1054"/>
      <c r="Q690" s="1054"/>
      <c r="R690" s="1054"/>
      <c r="S690" s="1054"/>
      <c r="T690" s="1054"/>
      <c r="U690" s="1054"/>
    </row>
    <row r="691" spans="1:21" ht="13.5" thickBot="1" x14ac:dyDescent="0.25">
      <c r="A691" s="594"/>
      <c r="B691" s="2013"/>
      <c r="C691" s="245" t="s">
        <v>73</v>
      </c>
      <c r="D691" s="338" t="str">
        <f t="shared" si="13"/>
        <v>&lt;0.0005</v>
      </c>
      <c r="E691" s="1054"/>
      <c r="F691" s="1054"/>
      <c r="G691" s="1054"/>
      <c r="H691" s="1054"/>
      <c r="I691" s="1054"/>
      <c r="J691" s="1054"/>
      <c r="K691" s="1054"/>
      <c r="L691" s="1054"/>
      <c r="M691" s="1054"/>
      <c r="N691" s="1054"/>
      <c r="O691" s="1054"/>
      <c r="P691" s="1054"/>
      <c r="Q691" s="1054"/>
      <c r="R691" s="1054"/>
      <c r="S691" s="1054"/>
      <c r="T691" s="1054"/>
      <c r="U691" s="1054"/>
    </row>
    <row r="692" spans="1:21" ht="13.5" thickBot="1" x14ac:dyDescent="0.25">
      <c r="A692" s="594"/>
      <c r="B692" s="2013"/>
      <c r="C692" s="250" t="s">
        <v>66</v>
      </c>
      <c r="D692" s="338" t="str">
        <f t="shared" si="13"/>
        <v>&lt;0.0005</v>
      </c>
      <c r="E692" s="1054"/>
      <c r="F692" s="1054"/>
      <c r="G692" s="1054"/>
      <c r="H692" s="1054"/>
      <c r="I692" s="1054"/>
      <c r="J692" s="1054"/>
      <c r="K692" s="1054"/>
      <c r="L692" s="1054"/>
      <c r="M692" s="1054"/>
      <c r="N692" s="1054"/>
      <c r="O692" s="1054"/>
      <c r="P692" s="1054"/>
      <c r="Q692" s="1054"/>
      <c r="R692" s="1054"/>
      <c r="S692" s="1054"/>
      <c r="T692" s="1054"/>
      <c r="U692" s="1054"/>
    </row>
    <row r="693" spans="1:21" ht="13.5" thickBot="1" x14ac:dyDescent="0.25">
      <c r="A693" s="594"/>
      <c r="B693" s="2013"/>
      <c r="C693" s="229" t="s">
        <v>331</v>
      </c>
      <c r="D693" s="338" t="str">
        <f t="shared" si="13"/>
        <v>&lt;0.0005</v>
      </c>
      <c r="E693" s="1054"/>
      <c r="F693" s="1054"/>
      <c r="G693" s="1054"/>
      <c r="H693" s="1054"/>
      <c r="I693" s="1054"/>
      <c r="J693" s="1054"/>
      <c r="K693" s="1054"/>
      <c r="L693" s="1054"/>
      <c r="M693" s="1054"/>
      <c r="N693" s="1054"/>
      <c r="O693" s="1054"/>
      <c r="P693" s="1054"/>
      <c r="Q693" s="1054"/>
      <c r="R693" s="1054"/>
      <c r="S693" s="1054"/>
      <c r="T693" s="1054"/>
      <c r="U693" s="1054"/>
    </row>
    <row r="694" spans="1:21" ht="13.5" thickBot="1" x14ac:dyDescent="0.25">
      <c r="A694" s="594"/>
      <c r="B694" s="2013"/>
      <c r="C694" s="227" t="s">
        <v>67</v>
      </c>
      <c r="D694" s="338" t="str">
        <f t="shared" si="13"/>
        <v>&lt;0.0005</v>
      </c>
      <c r="E694" s="1054"/>
      <c r="F694" s="1054"/>
      <c r="G694" s="1054"/>
      <c r="H694" s="1054"/>
      <c r="I694" s="1054"/>
      <c r="J694" s="1054"/>
      <c r="K694" s="1054"/>
      <c r="L694" s="1054"/>
      <c r="M694" s="1054"/>
      <c r="N694" s="1054"/>
      <c r="O694" s="1054"/>
      <c r="P694" s="1054"/>
      <c r="Q694" s="1054"/>
      <c r="R694" s="1054"/>
      <c r="S694" s="1054"/>
      <c r="T694" s="1054"/>
      <c r="U694" s="1054"/>
    </row>
    <row r="695" spans="1:21" ht="13.5" thickBot="1" x14ac:dyDescent="0.25">
      <c r="A695" s="594"/>
      <c r="B695" s="2013"/>
      <c r="C695" s="229" t="s">
        <v>68</v>
      </c>
      <c r="D695" s="338" t="str">
        <f t="shared" si="13"/>
        <v>&lt;0.0005</v>
      </c>
      <c r="E695" s="1054"/>
      <c r="F695" s="1054"/>
      <c r="G695" s="1054"/>
      <c r="H695" s="1054"/>
      <c r="I695" s="1054"/>
      <c r="J695" s="1054"/>
      <c r="K695" s="1054"/>
      <c r="L695" s="1054"/>
      <c r="M695" s="1054"/>
      <c r="N695" s="1054"/>
      <c r="O695" s="1054"/>
      <c r="P695" s="1054"/>
      <c r="Q695" s="1054"/>
      <c r="R695" s="1054"/>
      <c r="S695" s="1054"/>
      <c r="T695" s="1054"/>
      <c r="U695" s="1054"/>
    </row>
    <row r="696" spans="1:21" ht="13.5" thickBot="1" x14ac:dyDescent="0.25">
      <c r="A696" s="594"/>
      <c r="B696" s="2013"/>
      <c r="C696" s="227" t="s">
        <v>69</v>
      </c>
      <c r="D696" s="338" t="str">
        <f t="shared" si="13"/>
        <v>&lt;0.0005</v>
      </c>
      <c r="E696" s="1054"/>
      <c r="F696" s="1054"/>
      <c r="G696" s="1054"/>
      <c r="H696" s="1054"/>
      <c r="I696" s="1054"/>
      <c r="J696" s="1054"/>
      <c r="K696" s="1054"/>
      <c r="L696" s="1054"/>
      <c r="M696" s="1054"/>
      <c r="N696" s="1054"/>
      <c r="O696" s="1054"/>
      <c r="P696" s="1054"/>
      <c r="Q696" s="1054"/>
      <c r="R696" s="1054"/>
      <c r="S696" s="1054"/>
      <c r="T696" s="1054"/>
      <c r="U696" s="1054"/>
    </row>
    <row r="697" spans="1:21" ht="13.5" thickBot="1" x14ac:dyDescent="0.25">
      <c r="A697" s="594"/>
      <c r="B697" s="2013"/>
      <c r="C697" s="229" t="s">
        <v>70</v>
      </c>
      <c r="D697" s="338" t="str">
        <f t="shared" si="13"/>
        <v>&lt;0.0005</v>
      </c>
      <c r="E697" s="1054"/>
      <c r="F697" s="1054"/>
      <c r="G697" s="1054"/>
      <c r="H697" s="1054"/>
      <c r="I697" s="1054"/>
      <c r="J697" s="1054"/>
      <c r="K697" s="1054"/>
      <c r="L697" s="1054"/>
      <c r="M697" s="1054"/>
      <c r="N697" s="1054"/>
      <c r="O697" s="1054"/>
      <c r="P697" s="1054"/>
      <c r="Q697" s="1054"/>
      <c r="R697" s="1054"/>
      <c r="S697" s="1054"/>
      <c r="T697" s="1054"/>
      <c r="U697" s="1054"/>
    </row>
    <row r="698" spans="1:21" ht="13.5" thickBot="1" x14ac:dyDescent="0.25">
      <c r="A698" s="594"/>
      <c r="B698" s="2013"/>
      <c r="C698" s="227" t="s">
        <v>71</v>
      </c>
      <c r="D698" s="338" t="str">
        <f t="shared" si="13"/>
        <v>&lt;0.0005</v>
      </c>
      <c r="E698" s="1054"/>
      <c r="F698" s="1054"/>
      <c r="G698" s="1054"/>
      <c r="H698" s="1054"/>
      <c r="I698" s="1054"/>
      <c r="J698" s="1054"/>
      <c r="K698" s="1054"/>
      <c r="L698" s="1054"/>
      <c r="M698" s="1054"/>
      <c r="N698" s="1054"/>
      <c r="O698" s="1054"/>
      <c r="P698" s="1054"/>
      <c r="Q698" s="1054"/>
      <c r="R698" s="1054"/>
      <c r="S698" s="1054"/>
      <c r="T698" s="1054"/>
      <c r="U698" s="1054"/>
    </row>
    <row r="699" spans="1:21" ht="13.5" thickBot="1" x14ac:dyDescent="0.25">
      <c r="A699" s="594"/>
      <c r="B699" s="2013"/>
      <c r="C699" s="239" t="s">
        <v>74</v>
      </c>
      <c r="D699" s="338" t="str">
        <f t="shared" si="13"/>
        <v>&lt;0.0005</v>
      </c>
      <c r="E699" s="1054"/>
      <c r="F699" s="1054"/>
      <c r="G699" s="1054"/>
      <c r="H699" s="1054"/>
      <c r="I699" s="1054"/>
      <c r="J699" s="1054"/>
      <c r="K699" s="1054"/>
      <c r="L699" s="1054"/>
      <c r="M699" s="1054"/>
      <c r="N699" s="1054"/>
      <c r="O699" s="1054"/>
      <c r="P699" s="1054"/>
      <c r="Q699" s="1054"/>
      <c r="R699" s="1054"/>
      <c r="S699" s="1054"/>
      <c r="T699" s="1054"/>
      <c r="U699" s="1054"/>
    </row>
    <row r="700" spans="1:21" ht="13.5" thickBot="1" x14ac:dyDescent="0.25">
      <c r="A700" s="594"/>
      <c r="B700" s="2013"/>
      <c r="C700" s="262" t="s">
        <v>76</v>
      </c>
      <c r="D700" s="338" t="str">
        <f t="shared" si="13"/>
        <v>-</v>
      </c>
      <c r="E700" s="1054"/>
      <c r="F700" s="1054"/>
      <c r="G700" s="1054"/>
      <c r="H700" s="1054"/>
      <c r="I700" s="1054"/>
      <c r="J700" s="1054"/>
      <c r="K700" s="1054"/>
      <c r="L700" s="1054"/>
      <c r="M700" s="1054"/>
      <c r="N700" s="1054"/>
      <c r="O700" s="1054"/>
      <c r="P700" s="1054"/>
      <c r="Q700" s="1054"/>
      <c r="R700" s="1054"/>
      <c r="S700" s="1054"/>
      <c r="T700" s="1054"/>
      <c r="U700" s="1054"/>
    </row>
    <row r="701" spans="1:21" ht="13.5" thickBot="1" x14ac:dyDescent="0.25">
      <c r="A701" s="594"/>
      <c r="B701" s="2013"/>
      <c r="C701" s="227" t="s">
        <v>77</v>
      </c>
      <c r="D701" s="338" t="str">
        <f t="shared" si="13"/>
        <v>-</v>
      </c>
      <c r="E701" s="1054"/>
      <c r="F701" s="1054"/>
      <c r="G701" s="1054"/>
      <c r="H701" s="1054"/>
      <c r="I701" s="1054"/>
      <c r="J701" s="1054"/>
      <c r="K701" s="1054"/>
      <c r="L701" s="1054"/>
      <c r="M701" s="1054"/>
      <c r="N701" s="1054"/>
      <c r="O701" s="1054"/>
      <c r="P701" s="1054"/>
      <c r="Q701" s="1054"/>
      <c r="R701" s="1054"/>
      <c r="S701" s="1054"/>
      <c r="T701" s="1054"/>
      <c r="U701" s="1054"/>
    </row>
    <row r="702" spans="1:21" ht="13.5" thickBot="1" x14ac:dyDescent="0.25">
      <c r="A702" s="594"/>
      <c r="B702" s="2013"/>
      <c r="C702" s="267" t="s">
        <v>78</v>
      </c>
      <c r="D702" s="338" t="str">
        <f t="shared" si="13"/>
        <v>-</v>
      </c>
      <c r="E702" s="1054"/>
      <c r="F702" s="1054"/>
      <c r="G702" s="1054"/>
      <c r="H702" s="1054"/>
      <c r="I702" s="1054"/>
      <c r="J702" s="1054"/>
      <c r="K702" s="1054"/>
      <c r="L702" s="1054"/>
      <c r="M702" s="1054"/>
      <c r="N702" s="1054"/>
      <c r="O702" s="1054"/>
      <c r="P702" s="1054"/>
      <c r="Q702" s="1054"/>
      <c r="R702" s="1054"/>
      <c r="S702" s="1054"/>
      <c r="T702" s="1054"/>
      <c r="U702" s="1054"/>
    </row>
    <row r="703" spans="1:21" ht="13.5" thickBot="1" x14ac:dyDescent="0.25">
      <c r="A703" s="594"/>
      <c r="B703" s="2013"/>
      <c r="C703" s="271" t="s">
        <v>75</v>
      </c>
      <c r="D703" s="338" t="str">
        <f t="shared" si="13"/>
        <v>&lt;0.0005</v>
      </c>
      <c r="E703" s="1054"/>
      <c r="F703" s="1054"/>
      <c r="G703" s="1054"/>
      <c r="H703" s="1054"/>
      <c r="I703" s="1054"/>
      <c r="J703" s="1054"/>
      <c r="K703" s="1054"/>
      <c r="L703" s="1054"/>
      <c r="M703" s="1054"/>
      <c r="N703" s="1054"/>
      <c r="O703" s="1054"/>
      <c r="P703" s="1054"/>
      <c r="Q703" s="1054"/>
      <c r="R703" s="1054"/>
      <c r="S703" s="1054"/>
      <c r="T703" s="1054"/>
      <c r="U703" s="1054"/>
    </row>
    <row r="704" spans="1:21" ht="13.5" thickBot="1" x14ac:dyDescent="0.25">
      <c r="A704" s="594"/>
      <c r="B704" s="2013"/>
      <c r="C704" s="277" t="s">
        <v>274</v>
      </c>
      <c r="D704" s="338" t="str">
        <f t="shared" si="13"/>
        <v>-</v>
      </c>
      <c r="E704" s="1054"/>
      <c r="F704" s="1054"/>
      <c r="G704" s="1054"/>
      <c r="H704" s="1054"/>
      <c r="I704" s="1054"/>
      <c r="J704" s="1054"/>
      <c r="K704" s="1054"/>
      <c r="L704" s="1054"/>
      <c r="M704" s="1054"/>
      <c r="N704" s="1054"/>
      <c r="O704" s="1054"/>
      <c r="P704" s="1054"/>
      <c r="Q704" s="1054"/>
      <c r="R704" s="1054"/>
      <c r="S704" s="1054"/>
      <c r="T704" s="1054"/>
      <c r="U704" s="1054"/>
    </row>
    <row r="705" spans="1:21" ht="13.5" customHeight="1" thickBot="1" x14ac:dyDescent="0.25">
      <c r="A705" s="594"/>
      <c r="B705" s="2013"/>
      <c r="C705" s="286" t="s">
        <v>332</v>
      </c>
      <c r="D705" s="338" t="str">
        <f t="shared" si="13"/>
        <v>-</v>
      </c>
      <c r="E705" s="1054"/>
      <c r="F705" s="1054"/>
      <c r="G705" s="1054"/>
      <c r="H705" s="1054"/>
      <c r="I705" s="1054"/>
      <c r="J705" s="1054"/>
      <c r="K705" s="1054"/>
      <c r="L705" s="1054"/>
      <c r="M705" s="1054"/>
      <c r="N705" s="1054"/>
      <c r="O705" s="1054"/>
      <c r="P705" s="1054"/>
      <c r="Q705" s="1054"/>
      <c r="R705" s="1054"/>
      <c r="S705" s="1054"/>
      <c r="T705" s="1054"/>
      <c r="U705" s="1054"/>
    </row>
    <row r="706" spans="1:21" ht="13.5" thickBot="1" x14ac:dyDescent="0.25">
      <c r="A706" s="594"/>
      <c r="B706" s="2013"/>
      <c r="C706" s="229" t="s">
        <v>333</v>
      </c>
      <c r="D706" s="338">
        <f t="shared" si="13"/>
        <v>0.127</v>
      </c>
      <c r="E706" s="1054"/>
      <c r="F706" s="1054"/>
      <c r="G706" s="1054"/>
      <c r="H706" s="1054"/>
      <c r="I706" s="1054"/>
      <c r="J706" s="1054"/>
      <c r="K706" s="1054"/>
      <c r="L706" s="1054"/>
      <c r="M706" s="1054"/>
      <c r="N706" s="1054"/>
      <c r="O706" s="1054"/>
      <c r="P706" s="1054"/>
      <c r="Q706" s="1054"/>
      <c r="R706" s="1054"/>
      <c r="S706" s="1054"/>
      <c r="T706" s="1054"/>
      <c r="U706" s="1054"/>
    </row>
    <row r="707" spans="1:21" ht="13.5" thickBot="1" x14ac:dyDescent="0.25">
      <c r="A707" s="594"/>
      <c r="B707" s="2013"/>
      <c r="C707" s="287" t="s">
        <v>79</v>
      </c>
      <c r="D707" s="338">
        <f t="shared" si="13"/>
        <v>6.2</v>
      </c>
      <c r="E707" s="1054"/>
      <c r="F707" s="1054"/>
      <c r="G707" s="1054"/>
      <c r="H707" s="1054"/>
      <c r="I707" s="1054"/>
      <c r="J707" s="1054"/>
      <c r="K707" s="1054"/>
      <c r="L707" s="1054"/>
      <c r="M707" s="1054"/>
      <c r="N707" s="1054"/>
      <c r="O707" s="1054"/>
      <c r="P707" s="1054"/>
      <c r="Q707" s="1054"/>
      <c r="R707" s="1054"/>
      <c r="S707" s="1054"/>
      <c r="T707" s="1054"/>
      <c r="U707" s="1054"/>
    </row>
    <row r="708" spans="1:21" ht="13.5" thickBot="1" x14ac:dyDescent="0.25">
      <c r="A708" s="594"/>
      <c r="B708" s="2013"/>
      <c r="C708" s="295" t="s">
        <v>259</v>
      </c>
      <c r="D708" s="338" t="str">
        <f t="shared" si="13"/>
        <v>&lt;0.005</v>
      </c>
      <c r="E708" s="1054"/>
      <c r="F708" s="1054"/>
      <c r="G708" s="1054"/>
      <c r="H708" s="1054"/>
      <c r="I708" s="1054"/>
      <c r="J708" s="1054"/>
      <c r="K708" s="1054"/>
      <c r="L708" s="1054"/>
      <c r="M708" s="1054"/>
      <c r="N708" s="1054"/>
      <c r="O708" s="1054"/>
      <c r="P708" s="1054"/>
      <c r="Q708" s="1054"/>
      <c r="R708" s="1054"/>
      <c r="S708" s="1054"/>
      <c r="T708" s="1054"/>
      <c r="U708" s="1054"/>
    </row>
    <row r="709" spans="1:21" ht="13.5" thickBot="1" x14ac:dyDescent="0.25">
      <c r="A709" s="594"/>
      <c r="B709" s="2013"/>
      <c r="C709" s="240" t="s">
        <v>275</v>
      </c>
      <c r="D709" s="338" t="str">
        <f t="shared" si="13"/>
        <v>&lt;1</v>
      </c>
      <c r="E709" s="1054"/>
      <c r="F709" s="1054"/>
      <c r="G709" s="1054"/>
      <c r="H709" s="1054"/>
      <c r="I709" s="1054"/>
      <c r="J709" s="1054"/>
      <c r="K709" s="1054"/>
      <c r="L709" s="1054"/>
      <c r="M709" s="1054"/>
      <c r="N709" s="1054"/>
      <c r="O709" s="1054"/>
      <c r="P709" s="1054"/>
      <c r="Q709" s="1054"/>
      <c r="R709" s="1054"/>
      <c r="S709" s="1054"/>
      <c r="T709" s="1054"/>
      <c r="U709" s="1054"/>
    </row>
    <row r="710" spans="1:21" ht="13.5" thickBot="1" x14ac:dyDescent="0.25">
      <c r="A710" s="594"/>
      <c r="B710" s="2013"/>
      <c r="C710" s="245" t="s">
        <v>80</v>
      </c>
      <c r="D710" s="338" t="str">
        <f t="shared" si="13"/>
        <v>&lt;0.5</v>
      </c>
      <c r="E710" s="1054"/>
      <c r="F710" s="1054"/>
      <c r="G710" s="1054"/>
      <c r="H710" s="1054"/>
      <c r="I710" s="1054"/>
      <c r="J710" s="1054"/>
      <c r="K710" s="1054"/>
      <c r="L710" s="1054"/>
      <c r="M710" s="1054"/>
      <c r="N710" s="1054"/>
      <c r="O710" s="1054"/>
      <c r="P710" s="1054"/>
      <c r="Q710" s="1054"/>
      <c r="R710" s="1054"/>
      <c r="S710" s="1054"/>
      <c r="T710" s="1054"/>
      <c r="U710" s="1054"/>
    </row>
    <row r="711" spans="1:21" ht="13.5" thickBot="1" x14ac:dyDescent="0.25">
      <c r="A711" s="594"/>
      <c r="B711" s="2013"/>
      <c r="C711" s="227" t="s">
        <v>276</v>
      </c>
      <c r="D711" s="338" t="str">
        <f t="shared" si="13"/>
        <v>-</v>
      </c>
      <c r="E711" s="1054"/>
      <c r="F711" s="1054"/>
      <c r="G711" s="1054"/>
      <c r="H711" s="1054"/>
      <c r="I711" s="1054"/>
      <c r="J711" s="1054"/>
      <c r="K711" s="1054"/>
      <c r="L711" s="1054"/>
      <c r="M711" s="1054"/>
      <c r="N711" s="1054"/>
      <c r="O711" s="1054"/>
      <c r="P711" s="1054"/>
      <c r="Q711" s="1054"/>
      <c r="R711" s="1054"/>
      <c r="S711" s="1054"/>
      <c r="T711" s="1054"/>
      <c r="U711" s="1054"/>
    </row>
    <row r="712" spans="1:21" ht="13.5" thickBot="1" x14ac:dyDescent="0.25">
      <c r="A712" s="594"/>
      <c r="B712" s="2013"/>
      <c r="C712" s="245" t="s">
        <v>277</v>
      </c>
      <c r="D712" s="338" t="str">
        <f t="shared" si="13"/>
        <v>-</v>
      </c>
      <c r="E712" s="1054"/>
      <c r="F712" s="1054"/>
      <c r="G712" s="1054"/>
      <c r="H712" s="1054"/>
      <c r="I712" s="1054"/>
      <c r="J712" s="1054"/>
      <c r="K712" s="1054"/>
      <c r="L712" s="1054"/>
      <c r="M712" s="1054"/>
      <c r="N712" s="1054"/>
      <c r="O712" s="1054"/>
      <c r="P712" s="1054"/>
      <c r="Q712" s="1054"/>
      <c r="R712" s="1054"/>
      <c r="S712" s="1054"/>
      <c r="T712" s="1054"/>
      <c r="U712" s="1054"/>
    </row>
    <row r="713" spans="1:21" ht="13.5" thickBot="1" x14ac:dyDescent="0.25">
      <c r="A713" s="594"/>
      <c r="B713" s="2013"/>
      <c r="C713" s="299" t="s">
        <v>278</v>
      </c>
      <c r="D713" s="338" t="str">
        <f t="shared" si="13"/>
        <v>-</v>
      </c>
      <c r="E713" s="1054"/>
      <c r="F713" s="1054"/>
      <c r="G713" s="1054"/>
      <c r="H713" s="1054"/>
      <c r="I713" s="1054"/>
      <c r="J713" s="1054"/>
      <c r="K713" s="1054"/>
      <c r="L713" s="1054"/>
      <c r="M713" s="1054"/>
      <c r="N713" s="1054"/>
      <c r="O713" s="1054"/>
      <c r="P713" s="1054"/>
      <c r="Q713" s="1054"/>
      <c r="R713" s="1054"/>
      <c r="S713" s="1054"/>
      <c r="T713" s="1054"/>
      <c r="U713" s="1054"/>
    </row>
    <row r="714" spans="1:21" ht="13.5" thickBot="1" x14ac:dyDescent="0.25">
      <c r="A714" s="594"/>
      <c r="B714" s="2013"/>
      <c r="C714" s="245" t="s">
        <v>279</v>
      </c>
      <c r="D714" s="338" t="str">
        <f t="shared" si="13"/>
        <v>-</v>
      </c>
      <c r="E714" s="1054"/>
      <c r="F714" s="1054"/>
      <c r="G714" s="1054"/>
      <c r="H714" s="1054"/>
      <c r="I714" s="1054"/>
      <c r="J714" s="1054"/>
      <c r="K714" s="1054"/>
      <c r="L714" s="1054"/>
      <c r="M714" s="1054"/>
      <c r="N714" s="1054"/>
      <c r="O714" s="1054"/>
      <c r="P714" s="1054"/>
      <c r="Q714" s="1054"/>
      <c r="R714" s="1054"/>
      <c r="S714" s="1054"/>
      <c r="T714" s="1054"/>
      <c r="U714" s="1054"/>
    </row>
    <row r="715" spans="1:21" ht="13.5" thickBot="1" x14ac:dyDescent="0.25">
      <c r="A715" s="594"/>
      <c r="B715" s="2013"/>
      <c r="C715" s="286" t="s">
        <v>280</v>
      </c>
      <c r="D715" s="338" t="str">
        <f t="shared" si="13"/>
        <v>-</v>
      </c>
      <c r="E715" s="1054"/>
      <c r="F715" s="1054"/>
      <c r="G715" s="1054"/>
      <c r="H715" s="1054"/>
      <c r="I715" s="1054"/>
      <c r="J715" s="1054"/>
      <c r="K715" s="1054"/>
      <c r="L715" s="1054"/>
      <c r="M715" s="1054"/>
      <c r="N715" s="1054"/>
      <c r="O715" s="1054"/>
      <c r="P715" s="1054"/>
      <c r="Q715" s="1054"/>
      <c r="R715" s="1054"/>
      <c r="S715" s="1054"/>
      <c r="T715" s="1054"/>
      <c r="U715" s="1054"/>
    </row>
    <row r="716" spans="1:21" ht="13.5" thickBot="1" x14ac:dyDescent="0.25">
      <c r="A716" s="594"/>
      <c r="B716" s="2013"/>
      <c r="C716" s="300" t="s">
        <v>84</v>
      </c>
      <c r="D716" s="338" t="str">
        <f t="shared" si="13"/>
        <v>-</v>
      </c>
      <c r="E716" s="1054"/>
      <c r="F716" s="1054"/>
      <c r="G716" s="1054"/>
      <c r="H716" s="1054"/>
      <c r="I716" s="1054"/>
      <c r="J716" s="1054"/>
      <c r="K716" s="1054"/>
      <c r="L716" s="1054"/>
      <c r="M716" s="1054"/>
      <c r="N716" s="1054"/>
      <c r="O716" s="1054"/>
      <c r="P716" s="1054"/>
      <c r="Q716" s="1054"/>
      <c r="R716" s="1054"/>
      <c r="S716" s="1054"/>
      <c r="T716" s="1054"/>
      <c r="U716" s="1054"/>
    </row>
    <row r="717" spans="1:21" ht="13.5" thickBot="1" x14ac:dyDescent="0.25">
      <c r="A717" s="594"/>
      <c r="B717" s="2013"/>
      <c r="C717" s="227" t="s">
        <v>85</v>
      </c>
      <c r="D717" s="338" t="str">
        <f t="shared" si="13"/>
        <v>-</v>
      </c>
      <c r="E717" s="1054"/>
      <c r="F717" s="1054"/>
      <c r="G717" s="1054"/>
      <c r="H717" s="1054"/>
      <c r="I717" s="1054"/>
      <c r="J717" s="1054"/>
      <c r="K717" s="1054"/>
      <c r="L717" s="1054"/>
      <c r="M717" s="1054"/>
      <c r="N717" s="1054"/>
      <c r="O717" s="1054"/>
      <c r="P717" s="1054"/>
      <c r="Q717" s="1054"/>
      <c r="R717" s="1054"/>
      <c r="S717" s="1054"/>
      <c r="T717" s="1054"/>
      <c r="U717" s="1054"/>
    </row>
    <row r="718" spans="1:21" ht="13.5" thickBot="1" x14ac:dyDescent="0.25">
      <c r="A718" s="594"/>
      <c r="B718" s="2013"/>
      <c r="C718" s="304" t="s">
        <v>86</v>
      </c>
      <c r="D718" s="338" t="str">
        <f t="shared" si="13"/>
        <v>-</v>
      </c>
      <c r="E718" s="1054"/>
      <c r="F718" s="1054"/>
      <c r="G718" s="1054"/>
      <c r="H718" s="1054"/>
      <c r="I718" s="1054"/>
      <c r="J718" s="1054"/>
      <c r="K718" s="1054"/>
      <c r="L718" s="1054"/>
      <c r="M718" s="1054"/>
      <c r="N718" s="1054"/>
      <c r="O718" s="1054"/>
      <c r="P718" s="1054"/>
      <c r="Q718" s="1054"/>
      <c r="R718" s="1054"/>
      <c r="S718" s="1054"/>
      <c r="T718" s="1054"/>
      <c r="U718" s="1054"/>
    </row>
    <row r="719" spans="1:21" ht="13.5" thickBot="1" x14ac:dyDescent="0.25">
      <c r="A719" s="594"/>
      <c r="B719" s="2013"/>
      <c r="C719" s="240" t="s">
        <v>338</v>
      </c>
      <c r="D719" s="338">
        <f t="shared" si="13"/>
        <v>560</v>
      </c>
      <c r="E719" s="1054"/>
      <c r="F719" s="1054"/>
      <c r="G719" s="1054"/>
      <c r="H719" s="1054"/>
      <c r="I719" s="1054"/>
      <c r="J719" s="1054"/>
      <c r="K719" s="1054"/>
      <c r="L719" s="1054"/>
      <c r="M719" s="1054"/>
      <c r="N719" s="1054"/>
      <c r="O719" s="1054"/>
      <c r="P719" s="1054"/>
      <c r="Q719" s="1054"/>
      <c r="R719" s="1054"/>
      <c r="S719" s="1054"/>
      <c r="T719" s="1054"/>
      <c r="U719" s="1054"/>
    </row>
    <row r="720" spans="1:21" ht="13.5" thickBot="1" x14ac:dyDescent="0.25">
      <c r="A720" s="594"/>
      <c r="B720" s="2013"/>
      <c r="C720" s="245" t="s">
        <v>281</v>
      </c>
      <c r="D720" s="338" t="str">
        <f t="shared" si="13"/>
        <v>-</v>
      </c>
      <c r="E720" s="1054"/>
      <c r="F720" s="1054"/>
      <c r="G720" s="1054"/>
      <c r="H720" s="1054"/>
      <c r="I720" s="1054"/>
      <c r="J720" s="1054"/>
      <c r="K720" s="1054"/>
      <c r="L720" s="1054"/>
      <c r="M720" s="1054"/>
      <c r="N720" s="1054"/>
      <c r="O720" s="1054"/>
      <c r="P720" s="1054"/>
      <c r="Q720" s="1054"/>
      <c r="R720" s="1054"/>
      <c r="S720" s="1054"/>
      <c r="T720" s="1054"/>
      <c r="U720" s="1054"/>
    </row>
    <row r="721" spans="1:21" ht="13.5" thickBot="1" x14ac:dyDescent="0.25">
      <c r="A721" s="594"/>
      <c r="B721" s="2013"/>
      <c r="C721" s="305" t="s">
        <v>81</v>
      </c>
      <c r="D721" s="338" t="str">
        <f t="shared" si="13"/>
        <v>-</v>
      </c>
      <c r="E721" s="1054"/>
      <c r="F721" s="1054"/>
      <c r="G721" s="1054"/>
      <c r="H721" s="1054"/>
      <c r="I721" s="1054"/>
      <c r="J721" s="1054"/>
      <c r="K721" s="1054"/>
      <c r="L721" s="1054"/>
      <c r="M721" s="1054"/>
      <c r="N721" s="1054"/>
      <c r="O721" s="1054"/>
      <c r="P721" s="1054"/>
      <c r="Q721" s="1054"/>
      <c r="R721" s="1054"/>
      <c r="S721" s="1054"/>
      <c r="T721" s="1054"/>
      <c r="U721" s="1054"/>
    </row>
    <row r="722" spans="1:21" ht="13.5" thickBot="1" x14ac:dyDescent="0.25">
      <c r="A722" s="594"/>
      <c r="B722" s="2013"/>
      <c r="C722" s="420" t="s">
        <v>151</v>
      </c>
      <c r="D722" s="338" t="str">
        <f t="shared" si="13"/>
        <v>-</v>
      </c>
      <c r="E722" s="1054"/>
      <c r="F722" s="1054"/>
      <c r="G722" s="1054"/>
      <c r="H722" s="1054"/>
      <c r="I722" s="1054"/>
      <c r="J722" s="1054"/>
      <c r="K722" s="1054"/>
      <c r="L722" s="1054"/>
      <c r="M722" s="1054"/>
      <c r="N722" s="1054"/>
      <c r="O722" s="1054"/>
      <c r="P722" s="1054"/>
      <c r="Q722" s="1054"/>
      <c r="R722" s="1054"/>
      <c r="S722" s="1054"/>
      <c r="T722" s="1054"/>
      <c r="U722" s="1054"/>
    </row>
    <row r="723" spans="1:21" ht="13.5" thickBot="1" x14ac:dyDescent="0.25">
      <c r="A723" s="594"/>
      <c r="B723" s="2013"/>
      <c r="C723" s="306" t="s">
        <v>266</v>
      </c>
      <c r="D723" s="338" t="str">
        <f t="shared" si="13"/>
        <v>-</v>
      </c>
      <c r="E723" s="1054"/>
      <c r="F723" s="1054"/>
      <c r="G723" s="1054"/>
      <c r="H723" s="1054"/>
      <c r="I723" s="1054"/>
      <c r="J723" s="1054"/>
      <c r="K723" s="1054"/>
      <c r="L723" s="1054"/>
      <c r="M723" s="1054"/>
      <c r="N723" s="1054"/>
      <c r="O723" s="1054"/>
      <c r="P723" s="1054"/>
      <c r="Q723" s="1054"/>
      <c r="R723" s="1054"/>
      <c r="S723" s="1054"/>
      <c r="T723" s="1054"/>
      <c r="U723" s="1054"/>
    </row>
    <row r="724" spans="1:21" ht="13.5" thickBot="1" x14ac:dyDescent="0.25">
      <c r="A724" s="594"/>
      <c r="B724" s="2013"/>
      <c r="C724" s="553" t="s">
        <v>267</v>
      </c>
      <c r="D724" s="338" t="str">
        <f t="shared" si="13"/>
        <v>-</v>
      </c>
      <c r="E724" s="1054"/>
      <c r="F724" s="1054"/>
      <c r="G724" s="1054"/>
      <c r="H724" s="1054"/>
      <c r="I724" s="1054"/>
      <c r="J724" s="1054"/>
      <c r="K724" s="1054"/>
      <c r="L724" s="1054"/>
      <c r="M724" s="1054"/>
      <c r="N724" s="1054"/>
      <c r="O724" s="1054"/>
      <c r="P724" s="1054"/>
      <c r="Q724" s="1054"/>
      <c r="R724" s="1054"/>
      <c r="S724" s="1054"/>
      <c r="T724" s="1054"/>
      <c r="U724" s="1054"/>
    </row>
    <row r="725" spans="1:21" ht="13.5" thickBot="1" x14ac:dyDescent="0.25">
      <c r="A725" s="594"/>
      <c r="B725" s="2013"/>
      <c r="C725" s="553" t="s">
        <v>579</v>
      </c>
      <c r="D725" s="338" t="str">
        <f t="shared" si="13"/>
        <v>-</v>
      </c>
      <c r="E725" s="1054"/>
      <c r="F725" s="1054"/>
      <c r="G725" s="1054"/>
      <c r="H725" s="1054"/>
      <c r="I725" s="1054"/>
      <c r="J725" s="1054"/>
      <c r="K725" s="1054"/>
      <c r="L725" s="1054"/>
      <c r="M725" s="1054"/>
      <c r="N725" s="1054"/>
      <c r="O725" s="1054"/>
      <c r="P725" s="1054"/>
      <c r="Q725" s="1054"/>
      <c r="R725" s="1054"/>
      <c r="S725" s="1054"/>
      <c r="T725" s="1054"/>
      <c r="U725" s="1054"/>
    </row>
    <row r="726" spans="1:21" ht="13.5" thickBot="1" x14ac:dyDescent="0.25">
      <c r="A726" s="594"/>
      <c r="B726" s="2013"/>
      <c r="C726" s="554" t="s">
        <v>342</v>
      </c>
      <c r="D726" s="338" t="str">
        <f t="shared" si="13"/>
        <v>-</v>
      </c>
      <c r="E726" s="1054"/>
      <c r="F726" s="1054"/>
      <c r="G726" s="1054"/>
      <c r="H726" s="1054"/>
      <c r="I726" s="1054"/>
      <c r="J726" s="1054"/>
      <c r="K726" s="1054"/>
      <c r="L726" s="1054"/>
      <c r="M726" s="1054"/>
      <c r="N726" s="1054"/>
      <c r="O726" s="1054"/>
      <c r="P726" s="1054"/>
      <c r="Q726" s="1054"/>
      <c r="R726" s="1054"/>
      <c r="S726" s="1054"/>
      <c r="T726" s="1054"/>
      <c r="U726" s="1054"/>
    </row>
    <row r="727" spans="1:21" ht="13.5" thickBot="1" x14ac:dyDescent="0.25">
      <c r="A727" s="594"/>
      <c r="B727" s="2013"/>
      <c r="C727" s="555" t="s">
        <v>343</v>
      </c>
      <c r="D727" s="338" t="str">
        <f t="shared" si="13"/>
        <v>-</v>
      </c>
      <c r="E727" s="1054"/>
      <c r="F727" s="1054"/>
      <c r="G727" s="1054"/>
      <c r="H727" s="1054"/>
      <c r="I727" s="1054"/>
      <c r="J727" s="1054"/>
      <c r="K727" s="1054"/>
      <c r="L727" s="1054"/>
      <c r="M727" s="1054"/>
      <c r="N727" s="1054"/>
      <c r="O727" s="1054"/>
      <c r="P727" s="1054"/>
      <c r="Q727" s="1054"/>
      <c r="R727" s="1054"/>
      <c r="S727" s="1054"/>
      <c r="T727" s="1054"/>
      <c r="U727" s="1054"/>
    </row>
    <row r="728" spans="1:21" ht="13.5" thickBot="1" x14ac:dyDescent="0.25">
      <c r="A728" s="594"/>
      <c r="B728" s="2013"/>
      <c r="C728" s="307" t="s">
        <v>258</v>
      </c>
      <c r="D728" s="338">
        <f t="shared" si="13"/>
        <v>110</v>
      </c>
      <c r="E728" s="1054"/>
      <c r="F728" s="1054"/>
      <c r="G728" s="1054"/>
      <c r="H728" s="1054"/>
      <c r="I728" s="1054"/>
      <c r="J728" s="1054"/>
      <c r="K728" s="1054"/>
      <c r="L728" s="1054"/>
      <c r="M728" s="1054"/>
      <c r="N728" s="1054"/>
      <c r="O728" s="1054"/>
      <c r="P728" s="1054"/>
      <c r="Q728" s="1054"/>
      <c r="R728" s="1054"/>
      <c r="S728" s="1054"/>
      <c r="T728" s="1054"/>
      <c r="U728" s="1054"/>
    </row>
    <row r="729" spans="1:21" ht="13.5" thickBot="1" x14ac:dyDescent="0.25">
      <c r="A729" s="594"/>
      <c r="B729" s="2013" t="s">
        <v>368</v>
      </c>
      <c r="C729" s="223" t="s">
        <v>313</v>
      </c>
      <c r="D729" s="338" t="str">
        <f>R5</f>
        <v>-</v>
      </c>
      <c r="E729" s="1054"/>
      <c r="F729" s="1054"/>
      <c r="G729" s="1054"/>
      <c r="H729" s="1054"/>
      <c r="I729" s="1054"/>
      <c r="J729" s="1054"/>
      <c r="K729" s="1054"/>
      <c r="L729" s="1054"/>
      <c r="M729" s="1054"/>
      <c r="N729" s="1054"/>
      <c r="O729" s="1054"/>
      <c r="P729" s="1054"/>
      <c r="Q729" s="1054"/>
      <c r="R729" s="1054"/>
      <c r="S729" s="1054"/>
      <c r="T729" s="1054"/>
      <c r="U729" s="1054"/>
    </row>
    <row r="730" spans="1:21" ht="13.5" thickBot="1" x14ac:dyDescent="0.25">
      <c r="A730" s="594"/>
      <c r="B730" s="2013"/>
      <c r="C730" s="227" t="s">
        <v>339</v>
      </c>
      <c r="D730" s="338" t="str">
        <f t="shared" ref="D730:D776" si="14">R6</f>
        <v>-</v>
      </c>
      <c r="E730" s="1054"/>
      <c r="F730" s="1054"/>
      <c r="G730" s="1054"/>
      <c r="H730" s="1054"/>
      <c r="I730" s="1054"/>
      <c r="J730" s="1054"/>
      <c r="K730" s="1054"/>
      <c r="L730" s="1054"/>
      <c r="M730" s="1054"/>
      <c r="N730" s="1054"/>
      <c r="O730" s="1054"/>
      <c r="P730" s="1054"/>
      <c r="Q730" s="1054"/>
      <c r="R730" s="1054"/>
      <c r="S730" s="1054"/>
      <c r="T730" s="1054"/>
      <c r="U730" s="1054"/>
    </row>
    <row r="731" spans="1:21" ht="13.5" customHeight="1" thickBot="1" x14ac:dyDescent="0.25">
      <c r="A731" s="594"/>
      <c r="B731" s="2013"/>
      <c r="C731" s="229" t="s">
        <v>268</v>
      </c>
      <c r="D731" s="338" t="str">
        <f t="shared" si="14"/>
        <v>-</v>
      </c>
      <c r="E731" s="1054"/>
      <c r="F731" s="1054"/>
      <c r="G731" s="1054"/>
      <c r="H731" s="1054"/>
      <c r="I731" s="1054"/>
      <c r="J731" s="1054"/>
      <c r="K731" s="1054"/>
      <c r="L731" s="1054"/>
      <c r="M731" s="1054"/>
      <c r="N731" s="1054"/>
      <c r="O731" s="1054"/>
      <c r="P731" s="1054"/>
      <c r="Q731" s="1054"/>
      <c r="R731" s="1054"/>
      <c r="S731" s="1054"/>
      <c r="T731" s="1054"/>
      <c r="U731" s="1054"/>
    </row>
    <row r="732" spans="1:21" ht="13.5" thickBot="1" x14ac:dyDescent="0.25">
      <c r="A732" s="594"/>
      <c r="B732" s="2013"/>
      <c r="C732" s="227" t="s">
        <v>269</v>
      </c>
      <c r="D732" s="338" t="str">
        <f t="shared" si="14"/>
        <v>-</v>
      </c>
      <c r="E732" s="1054"/>
      <c r="F732" s="1054"/>
      <c r="G732" s="1054"/>
      <c r="H732" s="1054"/>
      <c r="I732" s="1054"/>
      <c r="J732" s="1054"/>
      <c r="K732" s="1054"/>
      <c r="L732" s="1054"/>
      <c r="M732" s="1054"/>
      <c r="N732" s="1054"/>
      <c r="O732" s="1054"/>
      <c r="P732" s="1054"/>
      <c r="Q732" s="1054"/>
      <c r="R732" s="1054"/>
      <c r="S732" s="1054"/>
      <c r="T732" s="1054"/>
      <c r="U732" s="1054"/>
    </row>
    <row r="733" spans="1:21" ht="13.5" thickBot="1" x14ac:dyDescent="0.25">
      <c r="A733" s="594"/>
      <c r="B733" s="2013"/>
      <c r="C733" s="229" t="s">
        <v>270</v>
      </c>
      <c r="D733" s="338" t="str">
        <f t="shared" si="14"/>
        <v>-</v>
      </c>
      <c r="E733" s="1054"/>
      <c r="F733" s="1054"/>
      <c r="G733" s="1054"/>
      <c r="H733" s="1054"/>
      <c r="I733" s="1054"/>
      <c r="J733" s="1054"/>
      <c r="K733" s="1054"/>
      <c r="L733" s="1054"/>
      <c r="M733" s="1054"/>
      <c r="N733" s="1054"/>
      <c r="O733" s="1054"/>
      <c r="P733" s="1054"/>
      <c r="Q733" s="1054"/>
      <c r="R733" s="1054"/>
      <c r="S733" s="1054"/>
      <c r="T733" s="1054"/>
      <c r="U733" s="1054"/>
    </row>
    <row r="734" spans="1:21" ht="13.5" thickBot="1" x14ac:dyDescent="0.25">
      <c r="A734" s="594"/>
      <c r="B734" s="2013"/>
      <c r="C734" s="232" t="s">
        <v>271</v>
      </c>
      <c r="D734" s="338" t="str">
        <f t="shared" si="14"/>
        <v>-</v>
      </c>
      <c r="E734" s="1054"/>
      <c r="F734" s="1054"/>
      <c r="G734" s="1054"/>
      <c r="H734" s="1054"/>
      <c r="I734" s="1054"/>
      <c r="J734" s="1054"/>
      <c r="K734" s="1054"/>
      <c r="L734" s="1054"/>
      <c r="M734" s="1054"/>
      <c r="N734" s="1054"/>
      <c r="O734" s="1054"/>
      <c r="P734" s="1054"/>
      <c r="Q734" s="1054"/>
      <c r="R734" s="1054"/>
      <c r="S734" s="1054"/>
      <c r="T734" s="1054"/>
      <c r="U734" s="1054"/>
    </row>
    <row r="735" spans="1:21" ht="13.5" thickBot="1" x14ac:dyDescent="0.25">
      <c r="A735" s="594"/>
      <c r="B735" s="2013"/>
      <c r="C735" s="238" t="s">
        <v>337</v>
      </c>
      <c r="D735" s="338" t="str">
        <f t="shared" si="14"/>
        <v>&lt;0.0005</v>
      </c>
      <c r="E735" s="1054"/>
      <c r="F735" s="1054"/>
      <c r="G735" s="1054"/>
      <c r="H735" s="1054"/>
      <c r="I735" s="1054"/>
      <c r="J735" s="1054"/>
      <c r="K735" s="1054"/>
      <c r="L735" s="1054"/>
      <c r="M735" s="1054"/>
      <c r="N735" s="1054"/>
      <c r="O735" s="1054"/>
      <c r="P735" s="1054"/>
      <c r="Q735" s="1054"/>
      <c r="R735" s="1054"/>
      <c r="S735" s="1054"/>
      <c r="T735" s="1054"/>
      <c r="U735" s="1054"/>
    </row>
    <row r="736" spans="1:21" ht="13.5" thickBot="1" x14ac:dyDescent="0.25">
      <c r="A736" s="594"/>
      <c r="B736" s="2013"/>
      <c r="C736" s="227" t="s">
        <v>272</v>
      </c>
      <c r="D736" s="338" t="str">
        <f t="shared" si="14"/>
        <v>-</v>
      </c>
      <c r="E736" s="1054"/>
      <c r="F736" s="1054"/>
      <c r="G736" s="1054"/>
      <c r="H736" s="1054"/>
      <c r="I736" s="1054"/>
      <c r="J736" s="1054"/>
      <c r="K736" s="1054"/>
      <c r="L736" s="1054"/>
      <c r="M736" s="1054"/>
      <c r="N736" s="1054"/>
      <c r="O736" s="1054"/>
      <c r="P736" s="1054"/>
      <c r="Q736" s="1054"/>
      <c r="R736" s="1054"/>
      <c r="S736" s="1054"/>
      <c r="T736" s="1054"/>
      <c r="U736" s="1054"/>
    </row>
    <row r="737" spans="1:21" ht="13.5" thickBot="1" x14ac:dyDescent="0.25">
      <c r="A737" s="594"/>
      <c r="B737" s="2013"/>
      <c r="C737" s="239" t="s">
        <v>273</v>
      </c>
      <c r="D737" s="338" t="str">
        <f t="shared" si="14"/>
        <v>-</v>
      </c>
      <c r="E737" s="1054"/>
      <c r="F737" s="1054"/>
      <c r="G737" s="1054"/>
      <c r="H737" s="1054"/>
      <c r="I737" s="1054"/>
      <c r="J737" s="1054"/>
      <c r="K737" s="1054"/>
      <c r="L737" s="1054"/>
      <c r="M737" s="1054"/>
      <c r="N737" s="1054"/>
      <c r="O737" s="1054"/>
      <c r="P737" s="1054"/>
      <c r="Q737" s="1054"/>
      <c r="R737" s="1054"/>
      <c r="S737" s="1054"/>
      <c r="T737" s="1054"/>
      <c r="U737" s="1054"/>
    </row>
    <row r="738" spans="1:21" ht="13.5" thickBot="1" x14ac:dyDescent="0.25">
      <c r="A738" s="594"/>
      <c r="B738" s="2013"/>
      <c r="C738" s="240" t="s">
        <v>72</v>
      </c>
      <c r="D738" s="338" t="str">
        <f t="shared" si="14"/>
        <v>&lt;0.0005</v>
      </c>
      <c r="E738" s="1054"/>
      <c r="F738" s="1054"/>
      <c r="G738" s="1054"/>
      <c r="H738" s="1054"/>
      <c r="I738" s="1054"/>
      <c r="J738" s="1054"/>
      <c r="K738" s="1054"/>
      <c r="L738" s="1054"/>
      <c r="M738" s="1054"/>
      <c r="N738" s="1054"/>
      <c r="O738" s="1054"/>
      <c r="P738" s="1054"/>
      <c r="Q738" s="1054"/>
      <c r="R738" s="1054"/>
      <c r="S738" s="1054"/>
      <c r="T738" s="1054"/>
      <c r="U738" s="1054"/>
    </row>
    <row r="739" spans="1:21" ht="13.5" thickBot="1" x14ac:dyDescent="0.25">
      <c r="A739" s="594"/>
      <c r="B739" s="2013"/>
      <c r="C739" s="245" t="s">
        <v>73</v>
      </c>
      <c r="D739" s="338" t="str">
        <f t="shared" si="14"/>
        <v>&lt;0.0005</v>
      </c>
      <c r="E739" s="1054"/>
      <c r="F739" s="1054"/>
      <c r="G739" s="1054"/>
      <c r="H739" s="1054"/>
      <c r="I739" s="1054"/>
      <c r="J739" s="1054"/>
      <c r="K739" s="1054"/>
      <c r="L739" s="1054"/>
      <c r="M739" s="1054"/>
      <c r="N739" s="1054"/>
      <c r="O739" s="1054"/>
      <c r="P739" s="1054"/>
      <c r="Q739" s="1054"/>
      <c r="R739" s="1054"/>
      <c r="S739" s="1054"/>
      <c r="T739" s="1054"/>
      <c r="U739" s="1054"/>
    </row>
    <row r="740" spans="1:21" ht="13.5" thickBot="1" x14ac:dyDescent="0.25">
      <c r="A740" s="594"/>
      <c r="B740" s="2013"/>
      <c r="C740" s="250" t="s">
        <v>66</v>
      </c>
      <c r="D740" s="338">
        <f t="shared" si="14"/>
        <v>7.2049999999999989E-4</v>
      </c>
      <c r="E740" s="1054"/>
      <c r="F740" s="1054"/>
      <c r="G740" s="1054"/>
      <c r="H740" s="1054"/>
      <c r="I740" s="1054"/>
      <c r="J740" s="1054"/>
      <c r="K740" s="1054"/>
      <c r="L740" s="1054"/>
      <c r="M740" s="1054"/>
      <c r="N740" s="1054"/>
      <c r="O740" s="1054"/>
      <c r="P740" s="1054"/>
      <c r="Q740" s="1054"/>
      <c r="R740" s="1054"/>
      <c r="S740" s="1054"/>
      <c r="T740" s="1054"/>
      <c r="U740" s="1054"/>
    </row>
    <row r="741" spans="1:21" ht="13.5" thickBot="1" x14ac:dyDescent="0.25">
      <c r="A741" s="594"/>
      <c r="B741" s="2013"/>
      <c r="C741" s="229" t="s">
        <v>331</v>
      </c>
      <c r="D741" s="338" t="str">
        <f t="shared" si="14"/>
        <v>&lt;0.0005</v>
      </c>
      <c r="E741" s="1054"/>
      <c r="F741" s="1054"/>
      <c r="G741" s="1054"/>
      <c r="H741" s="1054"/>
      <c r="I741" s="1054"/>
      <c r="J741" s="1054"/>
      <c r="K741" s="1054"/>
      <c r="L741" s="1054"/>
      <c r="M741" s="1054"/>
      <c r="N741" s="1054"/>
      <c r="O741" s="1054"/>
      <c r="P741" s="1054"/>
      <c r="Q741" s="1054"/>
      <c r="R741" s="1054"/>
      <c r="S741" s="1054"/>
      <c r="T741" s="1054"/>
      <c r="U741" s="1054"/>
    </row>
    <row r="742" spans="1:21" ht="13.5" thickBot="1" x14ac:dyDescent="0.25">
      <c r="A742" s="594"/>
      <c r="B742" s="2013"/>
      <c r="C742" s="227" t="s">
        <v>67</v>
      </c>
      <c r="D742" s="338" t="str">
        <f t="shared" si="14"/>
        <v>&lt;0.0005</v>
      </c>
      <c r="E742" s="1054"/>
      <c r="F742" s="1054"/>
      <c r="G742" s="1054"/>
      <c r="H742" s="1054"/>
      <c r="I742" s="1054"/>
      <c r="J742" s="1054"/>
      <c r="K742" s="1054"/>
      <c r="L742" s="1054"/>
      <c r="M742" s="1054"/>
      <c r="N742" s="1054"/>
      <c r="O742" s="1054"/>
      <c r="P742" s="1054"/>
      <c r="Q742" s="1054"/>
      <c r="R742" s="1054"/>
      <c r="S742" s="1054"/>
      <c r="T742" s="1054"/>
      <c r="U742" s="1054"/>
    </row>
    <row r="743" spans="1:21" ht="13.5" thickBot="1" x14ac:dyDescent="0.25">
      <c r="A743" s="594"/>
      <c r="B743" s="2013"/>
      <c r="C743" s="229" t="s">
        <v>68</v>
      </c>
      <c r="D743" s="338" t="str">
        <f t="shared" si="14"/>
        <v>&lt;0.0005</v>
      </c>
      <c r="E743" s="1054"/>
      <c r="F743" s="1054"/>
      <c r="G743" s="1054"/>
      <c r="H743" s="1054"/>
      <c r="I743" s="1054"/>
      <c r="J743" s="1054"/>
      <c r="K743" s="1054"/>
      <c r="L743" s="1054"/>
      <c r="M743" s="1054"/>
      <c r="N743" s="1054"/>
      <c r="O743" s="1054"/>
      <c r="P743" s="1054"/>
      <c r="Q743" s="1054"/>
      <c r="R743" s="1054"/>
      <c r="S743" s="1054"/>
      <c r="T743" s="1054"/>
      <c r="U743" s="1054"/>
    </row>
    <row r="744" spans="1:21" ht="13.5" thickBot="1" x14ac:dyDescent="0.25">
      <c r="A744" s="594"/>
      <c r="B744" s="2013"/>
      <c r="C744" s="227" t="s">
        <v>69</v>
      </c>
      <c r="D744" s="338" t="str">
        <f t="shared" si="14"/>
        <v>&lt;0.0005</v>
      </c>
      <c r="E744" s="1054"/>
      <c r="F744" s="1054"/>
      <c r="G744" s="1054"/>
      <c r="H744" s="1054"/>
      <c r="I744" s="1054"/>
      <c r="J744" s="1054"/>
      <c r="K744" s="1054"/>
      <c r="L744" s="1054"/>
      <c r="M744" s="1054"/>
      <c r="N744" s="1054"/>
      <c r="O744" s="1054"/>
      <c r="P744" s="1054"/>
      <c r="Q744" s="1054"/>
      <c r="R744" s="1054"/>
      <c r="S744" s="1054"/>
      <c r="T744" s="1054"/>
      <c r="U744" s="1054"/>
    </row>
    <row r="745" spans="1:21" ht="13.5" thickBot="1" x14ac:dyDescent="0.25">
      <c r="A745" s="594"/>
      <c r="B745" s="2013"/>
      <c r="C745" s="229" t="s">
        <v>70</v>
      </c>
      <c r="D745" s="338" t="str">
        <f t="shared" si="14"/>
        <v>&lt;0.0005</v>
      </c>
      <c r="E745" s="1054"/>
      <c r="F745" s="1054"/>
      <c r="G745" s="1054"/>
      <c r="H745" s="1054"/>
      <c r="I745" s="1054"/>
      <c r="J745" s="1054"/>
      <c r="K745" s="1054"/>
      <c r="L745" s="1054"/>
      <c r="M745" s="1054"/>
      <c r="N745" s="1054"/>
      <c r="O745" s="1054"/>
      <c r="P745" s="1054"/>
      <c r="Q745" s="1054"/>
      <c r="R745" s="1054"/>
      <c r="S745" s="1054"/>
      <c r="T745" s="1054"/>
      <c r="U745" s="1054"/>
    </row>
    <row r="746" spans="1:21" ht="13.5" thickBot="1" x14ac:dyDescent="0.25">
      <c r="A746" s="594"/>
      <c r="B746" s="2013"/>
      <c r="C746" s="227" t="s">
        <v>71</v>
      </c>
      <c r="D746" s="338" t="str">
        <f t="shared" si="14"/>
        <v>&lt;0.0005</v>
      </c>
      <c r="E746" s="1054"/>
      <c r="F746" s="1054"/>
      <c r="G746" s="1054"/>
      <c r="H746" s="1054"/>
      <c r="I746" s="1054"/>
      <c r="J746" s="1054"/>
      <c r="K746" s="1054"/>
      <c r="L746" s="1054"/>
      <c r="M746" s="1054"/>
      <c r="N746" s="1054"/>
      <c r="O746" s="1054"/>
      <c r="P746" s="1054"/>
      <c r="Q746" s="1054"/>
      <c r="R746" s="1054"/>
      <c r="S746" s="1054"/>
      <c r="T746" s="1054"/>
      <c r="U746" s="1054"/>
    </row>
    <row r="747" spans="1:21" ht="13.5" thickBot="1" x14ac:dyDescent="0.25">
      <c r="A747" s="594"/>
      <c r="B747" s="2013"/>
      <c r="C747" s="239" t="s">
        <v>74</v>
      </c>
      <c r="D747" s="338" t="str">
        <f t="shared" si="14"/>
        <v>&lt;0.0005</v>
      </c>
      <c r="E747" s="1054"/>
      <c r="F747" s="1054"/>
      <c r="G747" s="1054"/>
      <c r="H747" s="1054"/>
      <c r="I747" s="1054"/>
      <c r="J747" s="1054"/>
      <c r="K747" s="1054"/>
      <c r="L747" s="1054"/>
      <c r="M747" s="1054"/>
      <c r="N747" s="1054"/>
      <c r="O747" s="1054"/>
      <c r="P747" s="1054"/>
      <c r="Q747" s="1054"/>
      <c r="R747" s="1054"/>
      <c r="S747" s="1054"/>
      <c r="T747" s="1054"/>
      <c r="U747" s="1054"/>
    </row>
    <row r="748" spans="1:21" ht="13.5" thickBot="1" x14ac:dyDescent="0.25">
      <c r="A748" s="594"/>
      <c r="B748" s="2013"/>
      <c r="C748" s="262" t="s">
        <v>76</v>
      </c>
      <c r="D748" s="338" t="str">
        <f t="shared" si="14"/>
        <v>-</v>
      </c>
      <c r="E748" s="1054"/>
      <c r="F748" s="1054"/>
      <c r="G748" s="1054"/>
      <c r="H748" s="1054"/>
      <c r="I748" s="1054"/>
      <c r="J748" s="1054"/>
      <c r="K748" s="1054"/>
      <c r="L748" s="1054"/>
      <c r="M748" s="1054"/>
      <c r="N748" s="1054"/>
      <c r="O748" s="1054"/>
      <c r="P748" s="1054"/>
      <c r="Q748" s="1054"/>
      <c r="R748" s="1054"/>
      <c r="S748" s="1054"/>
      <c r="T748" s="1054"/>
      <c r="U748" s="1054"/>
    </row>
    <row r="749" spans="1:21" ht="13.5" thickBot="1" x14ac:dyDescent="0.25">
      <c r="A749" s="594"/>
      <c r="B749" s="2013"/>
      <c r="C749" s="227" t="s">
        <v>77</v>
      </c>
      <c r="D749" s="338" t="str">
        <f t="shared" si="14"/>
        <v>-</v>
      </c>
      <c r="E749" s="1054"/>
      <c r="F749" s="1054"/>
      <c r="G749" s="1054"/>
      <c r="H749" s="1054"/>
      <c r="I749" s="1054"/>
      <c r="J749" s="1054"/>
      <c r="K749" s="1054"/>
      <c r="L749" s="1054"/>
      <c r="M749" s="1054"/>
      <c r="N749" s="1054"/>
      <c r="O749" s="1054"/>
      <c r="P749" s="1054"/>
      <c r="Q749" s="1054"/>
      <c r="R749" s="1054"/>
      <c r="S749" s="1054"/>
      <c r="T749" s="1054"/>
      <c r="U749" s="1054"/>
    </row>
    <row r="750" spans="1:21" ht="13.5" thickBot="1" x14ac:dyDescent="0.25">
      <c r="A750" s="594"/>
      <c r="B750" s="2013"/>
      <c r="C750" s="267" t="s">
        <v>78</v>
      </c>
      <c r="D750" s="338" t="str">
        <f t="shared" si="14"/>
        <v>-</v>
      </c>
      <c r="E750" s="1054"/>
      <c r="F750" s="1054"/>
      <c r="G750" s="1054"/>
      <c r="H750" s="1054"/>
      <c r="I750" s="1054"/>
      <c r="J750" s="1054"/>
      <c r="K750" s="1054"/>
      <c r="L750" s="1054"/>
      <c r="M750" s="1054"/>
      <c r="N750" s="1054"/>
      <c r="O750" s="1054"/>
      <c r="P750" s="1054"/>
      <c r="Q750" s="1054"/>
      <c r="R750" s="1054"/>
      <c r="S750" s="1054"/>
      <c r="T750" s="1054"/>
      <c r="U750" s="1054"/>
    </row>
    <row r="751" spans="1:21" ht="13.5" thickBot="1" x14ac:dyDescent="0.25">
      <c r="A751" s="594"/>
      <c r="B751" s="2013"/>
      <c r="C751" s="271" t="s">
        <v>75</v>
      </c>
      <c r="D751" s="338" t="str">
        <f t="shared" si="14"/>
        <v>&lt;0.0005</v>
      </c>
      <c r="E751" s="1054"/>
      <c r="F751" s="1054"/>
      <c r="G751" s="1054"/>
      <c r="H751" s="1054"/>
      <c r="I751" s="1054"/>
      <c r="J751" s="1054"/>
      <c r="K751" s="1054"/>
      <c r="L751" s="1054"/>
      <c r="M751" s="1054"/>
      <c r="N751" s="1054"/>
      <c r="O751" s="1054"/>
      <c r="P751" s="1054"/>
      <c r="Q751" s="1054"/>
      <c r="R751" s="1054"/>
      <c r="S751" s="1054"/>
      <c r="T751" s="1054"/>
      <c r="U751" s="1054"/>
    </row>
    <row r="752" spans="1:21" ht="13.5" thickBot="1" x14ac:dyDescent="0.25">
      <c r="A752" s="594"/>
      <c r="B752" s="2013"/>
      <c r="C752" s="277" t="s">
        <v>274</v>
      </c>
      <c r="D752" s="338" t="str">
        <f t="shared" si="14"/>
        <v>-</v>
      </c>
      <c r="E752" s="1054"/>
      <c r="F752" s="1054"/>
      <c r="G752" s="1054"/>
      <c r="H752" s="1054"/>
      <c r="I752" s="1054"/>
      <c r="J752" s="1054"/>
      <c r="K752" s="1054"/>
      <c r="L752" s="1054"/>
      <c r="M752" s="1054"/>
      <c r="N752" s="1054"/>
      <c r="O752" s="1054"/>
      <c r="P752" s="1054"/>
      <c r="Q752" s="1054"/>
      <c r="R752" s="1054"/>
      <c r="S752" s="1054"/>
      <c r="T752" s="1054"/>
      <c r="U752" s="1054"/>
    </row>
    <row r="753" spans="1:21" ht="13.5" thickBot="1" x14ac:dyDescent="0.25">
      <c r="A753" s="594"/>
      <c r="B753" s="2013"/>
      <c r="C753" s="286" t="s">
        <v>332</v>
      </c>
      <c r="D753" s="338" t="str">
        <f t="shared" si="14"/>
        <v>-</v>
      </c>
      <c r="E753" s="1054"/>
      <c r="F753" s="1054"/>
      <c r="G753" s="1054"/>
      <c r="H753" s="1054"/>
      <c r="I753" s="1054"/>
      <c r="J753" s="1054"/>
      <c r="K753" s="1054"/>
      <c r="L753" s="1054"/>
      <c r="M753" s="1054"/>
      <c r="N753" s="1054"/>
      <c r="O753" s="1054"/>
      <c r="P753" s="1054"/>
      <c r="Q753" s="1054"/>
      <c r="R753" s="1054"/>
      <c r="S753" s="1054"/>
      <c r="T753" s="1054"/>
      <c r="U753" s="1054"/>
    </row>
    <row r="754" spans="1:21" ht="13.5" thickBot="1" x14ac:dyDescent="0.25">
      <c r="A754" s="594"/>
      <c r="B754" s="2013"/>
      <c r="C754" s="229" t="s">
        <v>333</v>
      </c>
      <c r="D754" s="338">
        <f t="shared" si="14"/>
        <v>0.13300000000000001</v>
      </c>
      <c r="E754" s="1054"/>
      <c r="F754" s="1054"/>
      <c r="G754" s="1054"/>
      <c r="H754" s="1054"/>
      <c r="I754" s="1054"/>
      <c r="J754" s="1054"/>
      <c r="K754" s="1054"/>
      <c r="L754" s="1054"/>
      <c r="M754" s="1054"/>
      <c r="N754" s="1054"/>
      <c r="O754" s="1054"/>
      <c r="P754" s="1054"/>
      <c r="Q754" s="1054"/>
      <c r="R754" s="1054"/>
      <c r="S754" s="1054"/>
      <c r="T754" s="1054"/>
      <c r="U754" s="1054"/>
    </row>
    <row r="755" spans="1:21" ht="13.5" thickBot="1" x14ac:dyDescent="0.25">
      <c r="A755" s="594"/>
      <c r="B755" s="2013"/>
      <c r="C755" s="287" t="s">
        <v>79</v>
      </c>
      <c r="D755" s="338" t="str">
        <f t="shared" si="14"/>
        <v>-</v>
      </c>
      <c r="E755" s="1054"/>
      <c r="F755" s="1054"/>
      <c r="G755" s="1054"/>
      <c r="H755" s="1054"/>
      <c r="I755" s="1054"/>
      <c r="J755" s="1054"/>
      <c r="K755" s="1054"/>
      <c r="L755" s="1054"/>
      <c r="M755" s="1054"/>
      <c r="N755" s="1054"/>
      <c r="O755" s="1054"/>
      <c r="P755" s="1054"/>
      <c r="Q755" s="1054"/>
      <c r="R755" s="1054"/>
      <c r="S755" s="1054"/>
      <c r="T755" s="1054"/>
      <c r="U755" s="1054"/>
    </row>
    <row r="756" spans="1:21" ht="13.5" thickBot="1" x14ac:dyDescent="0.25">
      <c r="A756" s="594"/>
      <c r="B756" s="2013"/>
      <c r="C756" s="295" t="s">
        <v>259</v>
      </c>
      <c r="D756" s="338" t="str">
        <f t="shared" si="14"/>
        <v>&lt;0.005</v>
      </c>
      <c r="E756" s="1054"/>
      <c r="F756" s="1054"/>
      <c r="G756" s="1054"/>
      <c r="H756" s="1054"/>
      <c r="I756" s="1054"/>
      <c r="J756" s="1054"/>
      <c r="K756" s="1054"/>
      <c r="L756" s="1054"/>
      <c r="M756" s="1054"/>
      <c r="N756" s="1054"/>
      <c r="O756" s="1054"/>
      <c r="P756" s="1054"/>
      <c r="Q756" s="1054"/>
      <c r="R756" s="1054"/>
      <c r="S756" s="1054"/>
      <c r="T756" s="1054"/>
      <c r="U756" s="1054"/>
    </row>
    <row r="757" spans="1:21" ht="13.5" thickBot="1" x14ac:dyDescent="0.25">
      <c r="A757" s="594"/>
      <c r="B757" s="2013"/>
      <c r="C757" s="240" t="s">
        <v>275</v>
      </c>
      <c r="D757" s="338" t="str">
        <f t="shared" si="14"/>
        <v>-</v>
      </c>
      <c r="E757" s="1054"/>
      <c r="F757" s="1054"/>
      <c r="G757" s="1054"/>
      <c r="H757" s="1054"/>
      <c r="I757" s="1054"/>
      <c r="J757" s="1054"/>
      <c r="K757" s="1054"/>
      <c r="L757" s="1054"/>
      <c r="M757" s="1054"/>
      <c r="N757" s="1054"/>
      <c r="O757" s="1054"/>
      <c r="P757" s="1054"/>
      <c r="Q757" s="1054"/>
      <c r="R757" s="1054"/>
      <c r="S757" s="1054"/>
      <c r="T757" s="1054"/>
      <c r="U757" s="1054"/>
    </row>
    <row r="758" spans="1:21" ht="13.5" thickBot="1" x14ac:dyDescent="0.25">
      <c r="A758" s="594"/>
      <c r="B758" s="2013"/>
      <c r="C758" s="245" t="s">
        <v>80</v>
      </c>
      <c r="D758" s="338" t="str">
        <f t="shared" si="14"/>
        <v>&lt;0.5</v>
      </c>
      <c r="E758" s="1054"/>
      <c r="F758" s="1054"/>
      <c r="G758" s="1054"/>
      <c r="H758" s="1054"/>
      <c r="I758" s="1054"/>
      <c r="J758" s="1054"/>
      <c r="K758" s="1054"/>
      <c r="L758" s="1054"/>
      <c r="M758" s="1054"/>
      <c r="N758" s="1054"/>
      <c r="O758" s="1054"/>
      <c r="P758" s="1054"/>
      <c r="Q758" s="1054"/>
      <c r="R758" s="1054"/>
      <c r="S758" s="1054"/>
      <c r="T758" s="1054"/>
      <c r="U758" s="1054"/>
    </row>
    <row r="759" spans="1:21" ht="13.5" thickBot="1" x14ac:dyDescent="0.25">
      <c r="A759" s="594"/>
      <c r="B759" s="2013"/>
      <c r="C759" s="227" t="s">
        <v>276</v>
      </c>
      <c r="D759" s="338" t="str">
        <f t="shared" si="14"/>
        <v>-</v>
      </c>
      <c r="E759" s="1054"/>
      <c r="F759" s="1054"/>
      <c r="G759" s="1054"/>
      <c r="H759" s="1054"/>
      <c r="I759" s="1054"/>
      <c r="J759" s="1054"/>
      <c r="K759" s="1054"/>
      <c r="L759" s="1054"/>
      <c r="M759" s="1054"/>
      <c r="N759" s="1054"/>
      <c r="O759" s="1054"/>
      <c r="P759" s="1054"/>
      <c r="Q759" s="1054"/>
      <c r="R759" s="1054"/>
      <c r="S759" s="1054"/>
      <c r="T759" s="1054"/>
      <c r="U759" s="1054"/>
    </row>
    <row r="760" spans="1:21" ht="13.5" thickBot="1" x14ac:dyDescent="0.25">
      <c r="A760" s="594"/>
      <c r="B760" s="2013"/>
      <c r="C760" s="245" t="s">
        <v>277</v>
      </c>
      <c r="D760" s="338" t="str">
        <f t="shared" si="14"/>
        <v>-</v>
      </c>
      <c r="E760" s="1054"/>
      <c r="F760" s="1054"/>
      <c r="G760" s="1054"/>
      <c r="H760" s="1054"/>
      <c r="I760" s="1054"/>
      <c r="J760" s="1054"/>
      <c r="K760" s="1054"/>
      <c r="L760" s="1054"/>
      <c r="M760" s="1054"/>
      <c r="N760" s="1054"/>
      <c r="O760" s="1054"/>
      <c r="P760" s="1054"/>
      <c r="Q760" s="1054"/>
      <c r="R760" s="1054"/>
      <c r="S760" s="1054"/>
      <c r="T760" s="1054"/>
      <c r="U760" s="1054"/>
    </row>
    <row r="761" spans="1:21" ht="13.5" thickBot="1" x14ac:dyDescent="0.25">
      <c r="A761" s="594"/>
      <c r="B761" s="2013"/>
      <c r="C761" s="299" t="s">
        <v>278</v>
      </c>
      <c r="D761" s="338" t="str">
        <f t="shared" si="14"/>
        <v>-</v>
      </c>
      <c r="E761" s="1054"/>
      <c r="F761" s="1054"/>
      <c r="G761" s="1054"/>
      <c r="H761" s="1054"/>
      <c r="I761" s="1054"/>
      <c r="J761" s="1054"/>
      <c r="K761" s="1054"/>
      <c r="L761" s="1054"/>
      <c r="M761" s="1054"/>
      <c r="N761" s="1054"/>
      <c r="O761" s="1054"/>
      <c r="P761" s="1054"/>
      <c r="Q761" s="1054"/>
      <c r="R761" s="1054"/>
      <c r="S761" s="1054"/>
      <c r="T761" s="1054"/>
      <c r="U761" s="1054"/>
    </row>
    <row r="762" spans="1:21" ht="13.5" thickBot="1" x14ac:dyDescent="0.25">
      <c r="A762" s="594"/>
      <c r="B762" s="2013"/>
      <c r="C762" s="245" t="s">
        <v>279</v>
      </c>
      <c r="D762" s="338" t="str">
        <f t="shared" si="14"/>
        <v>-</v>
      </c>
      <c r="E762" s="1054"/>
      <c r="F762" s="1054"/>
      <c r="G762" s="1054"/>
      <c r="H762" s="1054"/>
      <c r="I762" s="1054"/>
      <c r="J762" s="1054"/>
      <c r="K762" s="1054"/>
      <c r="L762" s="1054"/>
      <c r="M762" s="1054"/>
      <c r="N762" s="1054"/>
      <c r="O762" s="1054"/>
      <c r="P762" s="1054"/>
      <c r="Q762" s="1054"/>
      <c r="R762" s="1054"/>
      <c r="S762" s="1054"/>
      <c r="T762" s="1054"/>
      <c r="U762" s="1054"/>
    </row>
    <row r="763" spans="1:21" ht="13.5" thickBot="1" x14ac:dyDescent="0.25">
      <c r="A763" s="594"/>
      <c r="B763" s="2013"/>
      <c r="C763" s="286" t="s">
        <v>280</v>
      </c>
      <c r="D763" s="338" t="str">
        <f t="shared" si="14"/>
        <v>-</v>
      </c>
      <c r="E763" s="1054"/>
      <c r="F763" s="1054"/>
      <c r="G763" s="1054"/>
      <c r="H763" s="1054"/>
      <c r="I763" s="1054"/>
      <c r="J763" s="1054"/>
      <c r="K763" s="1054"/>
      <c r="L763" s="1054"/>
      <c r="M763" s="1054"/>
      <c r="N763" s="1054"/>
      <c r="O763" s="1054"/>
      <c r="P763" s="1054"/>
      <c r="Q763" s="1054"/>
      <c r="R763" s="1054"/>
      <c r="S763" s="1054"/>
      <c r="T763" s="1054"/>
      <c r="U763" s="1054"/>
    </row>
    <row r="764" spans="1:21" ht="13.5" thickBot="1" x14ac:dyDescent="0.25">
      <c r="A764" s="594"/>
      <c r="B764" s="2013"/>
      <c r="C764" s="300" t="s">
        <v>84</v>
      </c>
      <c r="D764" s="338" t="str">
        <f t="shared" si="14"/>
        <v>-</v>
      </c>
      <c r="E764" s="1054"/>
      <c r="F764" s="1054"/>
      <c r="G764" s="1054"/>
      <c r="H764" s="1054"/>
      <c r="I764" s="1054"/>
      <c r="J764" s="1054"/>
      <c r="K764" s="1054"/>
      <c r="L764" s="1054"/>
      <c r="M764" s="1054"/>
      <c r="N764" s="1054"/>
      <c r="O764" s="1054"/>
      <c r="P764" s="1054"/>
      <c r="Q764" s="1054"/>
      <c r="R764" s="1054"/>
      <c r="S764" s="1054"/>
      <c r="T764" s="1054"/>
      <c r="U764" s="1054"/>
    </row>
    <row r="765" spans="1:21" ht="13.5" thickBot="1" x14ac:dyDescent="0.25">
      <c r="A765" s="594"/>
      <c r="B765" s="2013"/>
      <c r="C765" s="227" t="s">
        <v>85</v>
      </c>
      <c r="D765" s="338" t="str">
        <f t="shared" si="14"/>
        <v>-</v>
      </c>
      <c r="E765" s="1054"/>
      <c r="F765" s="1054"/>
      <c r="G765" s="1054"/>
      <c r="H765" s="1054"/>
      <c r="I765" s="1054"/>
      <c r="J765" s="1054"/>
      <c r="K765" s="1054"/>
      <c r="L765" s="1054"/>
      <c r="M765" s="1054"/>
      <c r="N765" s="1054"/>
      <c r="O765" s="1054"/>
      <c r="P765" s="1054"/>
      <c r="Q765" s="1054"/>
      <c r="R765" s="1054"/>
      <c r="S765" s="1054"/>
      <c r="T765" s="1054"/>
      <c r="U765" s="1054"/>
    </row>
    <row r="766" spans="1:21" ht="13.5" thickBot="1" x14ac:dyDescent="0.25">
      <c r="A766" s="594"/>
      <c r="B766" s="2013"/>
      <c r="C766" s="304" t="s">
        <v>86</v>
      </c>
      <c r="D766" s="338" t="str">
        <f t="shared" si="14"/>
        <v>-</v>
      </c>
      <c r="E766" s="1054"/>
      <c r="F766" s="1054"/>
      <c r="G766" s="1054"/>
      <c r="H766" s="1054"/>
      <c r="I766" s="1054"/>
      <c r="J766" s="1054"/>
      <c r="K766" s="1054"/>
      <c r="L766" s="1054"/>
      <c r="M766" s="1054"/>
      <c r="N766" s="1054"/>
      <c r="O766" s="1054"/>
      <c r="P766" s="1054"/>
      <c r="Q766" s="1054"/>
      <c r="R766" s="1054"/>
      <c r="S766" s="1054"/>
      <c r="T766" s="1054"/>
      <c r="U766" s="1054"/>
    </row>
    <row r="767" spans="1:21" ht="13.5" thickBot="1" x14ac:dyDescent="0.25">
      <c r="A767" s="594"/>
      <c r="B767" s="2013"/>
      <c r="C767" s="240" t="s">
        <v>338</v>
      </c>
      <c r="D767" s="338" t="str">
        <f t="shared" si="14"/>
        <v>-</v>
      </c>
      <c r="E767" s="1054"/>
      <c r="F767" s="1054"/>
      <c r="G767" s="1054"/>
      <c r="H767" s="1054"/>
      <c r="I767" s="1054"/>
      <c r="J767" s="1054"/>
      <c r="K767" s="1054"/>
      <c r="L767" s="1054"/>
      <c r="M767" s="1054"/>
      <c r="N767" s="1054"/>
      <c r="O767" s="1054"/>
      <c r="P767" s="1054"/>
      <c r="Q767" s="1054"/>
      <c r="R767" s="1054"/>
      <c r="S767" s="1054"/>
      <c r="T767" s="1054"/>
      <c r="U767" s="1054"/>
    </row>
    <row r="768" spans="1:21" ht="13.5" thickBot="1" x14ac:dyDescent="0.25">
      <c r="A768" s="594"/>
      <c r="B768" s="2013"/>
      <c r="C768" s="245" t="s">
        <v>281</v>
      </c>
      <c r="D768" s="338" t="str">
        <f t="shared" si="14"/>
        <v>-</v>
      </c>
      <c r="E768" s="1054"/>
      <c r="F768" s="1054"/>
      <c r="G768" s="1054"/>
      <c r="H768" s="1054"/>
      <c r="I768" s="1054"/>
      <c r="J768" s="1054"/>
      <c r="K768" s="1054"/>
      <c r="L768" s="1054"/>
      <c r="M768" s="1054"/>
      <c r="N768" s="1054"/>
      <c r="O768" s="1054"/>
      <c r="P768" s="1054"/>
      <c r="Q768" s="1054"/>
      <c r="R768" s="1054"/>
      <c r="S768" s="1054"/>
      <c r="T768" s="1054"/>
      <c r="U768" s="1054"/>
    </row>
    <row r="769" spans="1:21" ht="13.5" thickBot="1" x14ac:dyDescent="0.25">
      <c r="A769" s="594"/>
      <c r="B769" s="2013"/>
      <c r="C769" s="305" t="s">
        <v>81</v>
      </c>
      <c r="D769" s="338" t="str">
        <f t="shared" si="14"/>
        <v>-</v>
      </c>
      <c r="E769" s="1054"/>
      <c r="F769" s="1054"/>
      <c r="G769" s="1054"/>
      <c r="H769" s="1054"/>
      <c r="I769" s="1054"/>
      <c r="J769" s="1054"/>
      <c r="K769" s="1054"/>
      <c r="L769" s="1054"/>
      <c r="M769" s="1054"/>
      <c r="N769" s="1054"/>
      <c r="O769" s="1054"/>
      <c r="P769" s="1054"/>
      <c r="Q769" s="1054"/>
      <c r="R769" s="1054"/>
      <c r="S769" s="1054"/>
      <c r="T769" s="1054"/>
      <c r="U769" s="1054"/>
    </row>
    <row r="770" spans="1:21" ht="13.5" thickBot="1" x14ac:dyDescent="0.25">
      <c r="A770" s="594"/>
      <c r="B770" s="2013"/>
      <c r="C770" s="420" t="s">
        <v>151</v>
      </c>
      <c r="D770" s="338" t="str">
        <f t="shared" si="14"/>
        <v>-</v>
      </c>
      <c r="E770" s="1054"/>
      <c r="F770" s="1054"/>
      <c r="G770" s="1054"/>
      <c r="H770" s="1054"/>
      <c r="I770" s="1054"/>
      <c r="J770" s="1054"/>
      <c r="K770" s="1054"/>
      <c r="L770" s="1054"/>
      <c r="M770" s="1054"/>
      <c r="N770" s="1054"/>
      <c r="O770" s="1054"/>
      <c r="P770" s="1054"/>
      <c r="Q770" s="1054"/>
      <c r="R770" s="1054"/>
      <c r="S770" s="1054"/>
      <c r="T770" s="1054"/>
      <c r="U770" s="1054"/>
    </row>
    <row r="771" spans="1:21" ht="13.5" thickBot="1" x14ac:dyDescent="0.25">
      <c r="A771" s="594"/>
      <c r="B771" s="2013"/>
      <c r="C771" s="306" t="s">
        <v>266</v>
      </c>
      <c r="D771" s="338" t="str">
        <f t="shared" si="14"/>
        <v>-</v>
      </c>
      <c r="E771" s="1054"/>
      <c r="F771" s="1054"/>
      <c r="G771" s="1054"/>
      <c r="H771" s="1054"/>
      <c r="I771" s="1054"/>
      <c r="J771" s="1054"/>
      <c r="K771" s="1054"/>
      <c r="L771" s="1054"/>
      <c r="M771" s="1054"/>
      <c r="N771" s="1054"/>
      <c r="O771" s="1054"/>
      <c r="P771" s="1054"/>
      <c r="Q771" s="1054"/>
      <c r="R771" s="1054"/>
      <c r="S771" s="1054"/>
      <c r="T771" s="1054"/>
      <c r="U771" s="1054"/>
    </row>
    <row r="772" spans="1:21" ht="13.5" customHeight="1" thickBot="1" x14ac:dyDescent="0.25">
      <c r="A772" s="594"/>
      <c r="B772" s="2013"/>
      <c r="C772" s="553" t="s">
        <v>267</v>
      </c>
      <c r="D772" s="338" t="str">
        <f t="shared" si="14"/>
        <v>-</v>
      </c>
      <c r="E772" s="1054"/>
      <c r="F772" s="1054"/>
      <c r="G772" s="1054"/>
      <c r="H772" s="1054"/>
      <c r="I772" s="1054"/>
      <c r="J772" s="1054"/>
      <c r="K772" s="1054"/>
      <c r="L772" s="1054"/>
      <c r="M772" s="1054"/>
      <c r="N772" s="1054"/>
      <c r="O772" s="1054"/>
      <c r="P772" s="1054"/>
      <c r="Q772" s="1054"/>
      <c r="R772" s="1054"/>
      <c r="S772" s="1054"/>
      <c r="T772" s="1054"/>
      <c r="U772" s="1054"/>
    </row>
    <row r="773" spans="1:21" ht="13.5" thickBot="1" x14ac:dyDescent="0.25">
      <c r="A773" s="594"/>
      <c r="B773" s="2013"/>
      <c r="C773" s="553" t="s">
        <v>579</v>
      </c>
      <c r="D773" s="338" t="str">
        <f t="shared" si="14"/>
        <v>-</v>
      </c>
      <c r="E773" s="1054"/>
      <c r="F773" s="1054"/>
      <c r="G773" s="1054"/>
      <c r="H773" s="1054"/>
      <c r="I773" s="1054"/>
      <c r="J773" s="1054"/>
      <c r="K773" s="1054"/>
      <c r="L773" s="1054"/>
      <c r="M773" s="1054"/>
      <c r="N773" s="1054"/>
      <c r="O773" s="1054"/>
      <c r="P773" s="1054"/>
      <c r="Q773" s="1054"/>
      <c r="R773" s="1054"/>
      <c r="S773" s="1054"/>
      <c r="T773" s="1054"/>
      <c r="U773" s="1054"/>
    </row>
    <row r="774" spans="1:21" ht="13.5" thickBot="1" x14ac:dyDescent="0.25">
      <c r="A774" s="594"/>
      <c r="B774" s="2013"/>
      <c r="C774" s="554" t="s">
        <v>342</v>
      </c>
      <c r="D774" s="338" t="str">
        <f t="shared" si="14"/>
        <v>-</v>
      </c>
      <c r="E774" s="1054"/>
      <c r="F774" s="1054"/>
      <c r="G774" s="1054"/>
      <c r="H774" s="1054"/>
      <c r="I774" s="1054"/>
      <c r="J774" s="1054"/>
      <c r="K774" s="1054"/>
      <c r="L774" s="1054"/>
      <c r="M774" s="1054"/>
      <c r="N774" s="1054"/>
      <c r="O774" s="1054"/>
      <c r="P774" s="1054"/>
      <c r="Q774" s="1054"/>
      <c r="R774" s="1054"/>
      <c r="S774" s="1054"/>
      <c r="T774" s="1054"/>
      <c r="U774" s="1054"/>
    </row>
    <row r="775" spans="1:21" ht="13.5" thickBot="1" x14ac:dyDescent="0.25">
      <c r="A775" s="594"/>
      <c r="B775" s="2013"/>
      <c r="C775" s="555" t="s">
        <v>343</v>
      </c>
      <c r="D775" s="338" t="str">
        <f t="shared" si="14"/>
        <v>-</v>
      </c>
      <c r="E775" s="1054"/>
      <c r="F775" s="1054"/>
      <c r="G775" s="1054"/>
      <c r="H775" s="1054"/>
      <c r="I775" s="1054"/>
      <c r="J775" s="1054"/>
      <c r="K775" s="1054"/>
      <c r="L775" s="1054"/>
      <c r="M775" s="1054"/>
      <c r="N775" s="1054"/>
      <c r="O775" s="1054"/>
      <c r="P775" s="1054"/>
      <c r="Q775" s="1054"/>
      <c r="R775" s="1054"/>
      <c r="S775" s="1054"/>
      <c r="T775" s="1054"/>
      <c r="U775" s="1054"/>
    </row>
    <row r="776" spans="1:21" ht="13.5" thickBot="1" x14ac:dyDescent="0.25">
      <c r="A776" s="594"/>
      <c r="B776" s="2013"/>
      <c r="C776" s="307" t="s">
        <v>258</v>
      </c>
      <c r="D776" s="338" t="str">
        <f t="shared" si="14"/>
        <v>-</v>
      </c>
      <c r="E776" s="1054"/>
      <c r="F776" s="1054"/>
      <c r="G776" s="1054"/>
      <c r="H776" s="1054"/>
      <c r="I776" s="1054"/>
      <c r="J776" s="1054"/>
      <c r="K776" s="1054"/>
      <c r="L776" s="1054"/>
      <c r="M776" s="1054"/>
      <c r="N776" s="1054"/>
      <c r="O776" s="1054"/>
      <c r="P776" s="1054"/>
      <c r="Q776" s="1054"/>
      <c r="R776" s="1054"/>
      <c r="S776" s="1054"/>
      <c r="T776" s="1054"/>
      <c r="U776" s="1054"/>
    </row>
    <row r="777" spans="1:21" ht="13.5" thickBot="1" x14ac:dyDescent="0.25">
      <c r="A777" s="594"/>
      <c r="B777" s="2013" t="s">
        <v>370</v>
      </c>
      <c r="C777" s="223" t="s">
        <v>313</v>
      </c>
      <c r="D777" s="338" t="str">
        <f>S5</f>
        <v>-</v>
      </c>
      <c r="E777" s="1054"/>
      <c r="F777" s="1054"/>
      <c r="G777" s="1054"/>
      <c r="H777" s="1054"/>
      <c r="I777" s="1054"/>
      <c r="J777" s="1054"/>
      <c r="K777" s="1054"/>
      <c r="L777" s="1054"/>
      <c r="M777" s="1054"/>
      <c r="N777" s="1054"/>
      <c r="O777" s="1054"/>
      <c r="P777" s="1054"/>
      <c r="Q777" s="1054"/>
      <c r="R777" s="1054"/>
      <c r="S777" s="1054"/>
      <c r="T777" s="1054"/>
      <c r="U777" s="1054"/>
    </row>
    <row r="778" spans="1:21" ht="13.5" thickBot="1" x14ac:dyDescent="0.25">
      <c r="A778" s="594"/>
      <c r="B778" s="2013"/>
      <c r="C778" s="227" t="s">
        <v>339</v>
      </c>
      <c r="D778" s="338" t="str">
        <f t="shared" ref="D778:D824" si="15">S6</f>
        <v>-</v>
      </c>
      <c r="E778" s="1054"/>
      <c r="F778" s="1054"/>
      <c r="G778" s="1054"/>
      <c r="H778" s="1054"/>
      <c r="I778" s="1054"/>
      <c r="J778" s="1054"/>
      <c r="K778" s="1054"/>
      <c r="L778" s="1054"/>
      <c r="M778" s="1054"/>
      <c r="N778" s="1054"/>
      <c r="O778" s="1054"/>
      <c r="P778" s="1054"/>
      <c r="Q778" s="1054"/>
      <c r="R778" s="1054"/>
      <c r="S778" s="1054"/>
      <c r="T778" s="1054"/>
      <c r="U778" s="1054"/>
    </row>
    <row r="779" spans="1:21" ht="13.5" thickBot="1" x14ac:dyDescent="0.25">
      <c r="A779" s="594"/>
      <c r="B779" s="2013"/>
      <c r="C779" s="229" t="s">
        <v>268</v>
      </c>
      <c r="D779" s="338" t="str">
        <f t="shared" si="15"/>
        <v>-</v>
      </c>
      <c r="E779" s="1054"/>
      <c r="F779" s="1054"/>
      <c r="G779" s="1054"/>
      <c r="H779" s="1054"/>
      <c r="I779" s="1054"/>
      <c r="J779" s="1054"/>
      <c r="K779" s="1054"/>
      <c r="L779" s="1054"/>
      <c r="M779" s="1054"/>
      <c r="N779" s="1054"/>
      <c r="O779" s="1054"/>
      <c r="P779" s="1054"/>
      <c r="Q779" s="1054"/>
      <c r="R779" s="1054"/>
      <c r="S779" s="1054"/>
      <c r="T779" s="1054"/>
      <c r="U779" s="1054"/>
    </row>
    <row r="780" spans="1:21" ht="13.5" thickBot="1" x14ac:dyDescent="0.25">
      <c r="A780" s="594"/>
      <c r="B780" s="2013"/>
      <c r="C780" s="227" t="s">
        <v>269</v>
      </c>
      <c r="D780" s="338" t="str">
        <f t="shared" si="15"/>
        <v>-</v>
      </c>
      <c r="E780" s="1054"/>
      <c r="F780" s="1054"/>
      <c r="G780" s="1054"/>
      <c r="H780" s="1054"/>
      <c r="I780" s="1054"/>
      <c r="J780" s="1054"/>
      <c r="K780" s="1054"/>
      <c r="L780" s="1054"/>
      <c r="M780" s="1054"/>
      <c r="N780" s="1054"/>
      <c r="O780" s="1054"/>
      <c r="P780" s="1054"/>
      <c r="Q780" s="1054"/>
      <c r="R780" s="1054"/>
      <c r="S780" s="1054"/>
      <c r="T780" s="1054"/>
      <c r="U780" s="1054"/>
    </row>
    <row r="781" spans="1:21" ht="13.5" thickBot="1" x14ac:dyDescent="0.25">
      <c r="A781" s="594"/>
      <c r="B781" s="2013"/>
      <c r="C781" s="229" t="s">
        <v>270</v>
      </c>
      <c r="D781" s="338" t="str">
        <f t="shared" si="15"/>
        <v>-</v>
      </c>
      <c r="E781" s="1054"/>
      <c r="F781" s="1054"/>
      <c r="G781" s="1054"/>
      <c r="H781" s="1054"/>
      <c r="I781" s="1054"/>
      <c r="J781" s="1054"/>
      <c r="K781" s="1054"/>
      <c r="L781" s="1054"/>
      <c r="M781" s="1054"/>
      <c r="N781" s="1054"/>
      <c r="O781" s="1054"/>
      <c r="P781" s="1054"/>
      <c r="Q781" s="1054"/>
      <c r="R781" s="1054"/>
      <c r="S781" s="1054"/>
      <c r="T781" s="1054"/>
      <c r="U781" s="1054"/>
    </row>
    <row r="782" spans="1:21" ht="13.5" thickBot="1" x14ac:dyDescent="0.25">
      <c r="A782" s="594"/>
      <c r="B782" s="2013"/>
      <c r="C782" s="232" t="s">
        <v>271</v>
      </c>
      <c r="D782" s="338" t="str">
        <f t="shared" si="15"/>
        <v>-</v>
      </c>
      <c r="E782" s="1054"/>
      <c r="F782" s="1054"/>
      <c r="G782" s="1054"/>
      <c r="H782" s="1054"/>
      <c r="I782" s="1054"/>
      <c r="J782" s="1054"/>
      <c r="K782" s="1054"/>
      <c r="L782" s="1054"/>
      <c r="M782" s="1054"/>
      <c r="N782" s="1054"/>
      <c r="O782" s="1054"/>
      <c r="P782" s="1054"/>
      <c r="Q782" s="1054"/>
      <c r="R782" s="1054"/>
      <c r="S782" s="1054"/>
      <c r="T782" s="1054"/>
      <c r="U782" s="1054"/>
    </row>
    <row r="783" spans="1:21" ht="13.5" thickBot="1" x14ac:dyDescent="0.25">
      <c r="A783" s="594"/>
      <c r="B783" s="2013"/>
      <c r="C783" s="238" t="s">
        <v>337</v>
      </c>
      <c r="D783" s="338" t="str">
        <f t="shared" si="15"/>
        <v xml:space="preserve">－    </v>
      </c>
      <c r="E783" s="1054"/>
      <c r="F783" s="1054"/>
      <c r="G783" s="1054"/>
      <c r="H783" s="1054"/>
      <c r="I783" s="1054"/>
      <c r="J783" s="1054"/>
      <c r="K783" s="1054"/>
      <c r="L783" s="1054"/>
      <c r="M783" s="1054"/>
      <c r="N783" s="1054"/>
      <c r="O783" s="1054"/>
      <c r="P783" s="1054"/>
      <c r="Q783" s="1054"/>
      <c r="R783" s="1054"/>
      <c r="S783" s="1054"/>
      <c r="T783" s="1054"/>
      <c r="U783" s="1054"/>
    </row>
    <row r="784" spans="1:21" ht="13.5" thickBot="1" x14ac:dyDescent="0.25">
      <c r="A784" s="594"/>
      <c r="B784" s="2013"/>
      <c r="C784" s="227" t="s">
        <v>272</v>
      </c>
      <c r="D784" s="338" t="str">
        <f t="shared" si="15"/>
        <v>-</v>
      </c>
      <c r="E784" s="1054"/>
      <c r="F784" s="1054"/>
      <c r="G784" s="1054"/>
      <c r="H784" s="1054"/>
      <c r="I784" s="1054"/>
      <c r="J784" s="1054"/>
      <c r="K784" s="1054"/>
      <c r="L784" s="1054"/>
      <c r="M784" s="1054"/>
      <c r="N784" s="1054"/>
      <c r="O784" s="1054"/>
      <c r="P784" s="1054"/>
      <c r="Q784" s="1054"/>
      <c r="R784" s="1054"/>
      <c r="S784" s="1054"/>
      <c r="T784" s="1054"/>
      <c r="U784" s="1054"/>
    </row>
    <row r="785" spans="1:21" ht="13.5" thickBot="1" x14ac:dyDescent="0.25">
      <c r="A785" s="594"/>
      <c r="B785" s="2013"/>
      <c r="C785" s="239" t="s">
        <v>273</v>
      </c>
      <c r="D785" s="338" t="str">
        <f t="shared" si="15"/>
        <v>-</v>
      </c>
      <c r="E785" s="1054"/>
      <c r="F785" s="1054"/>
      <c r="G785" s="1054"/>
      <c r="H785" s="1054"/>
      <c r="I785" s="1054"/>
      <c r="J785" s="1054"/>
      <c r="K785" s="1054"/>
      <c r="L785" s="1054"/>
      <c r="M785" s="1054"/>
      <c r="N785" s="1054"/>
      <c r="O785" s="1054"/>
      <c r="P785" s="1054"/>
      <c r="Q785" s="1054"/>
      <c r="R785" s="1054"/>
      <c r="S785" s="1054"/>
      <c r="T785" s="1054"/>
      <c r="U785" s="1054"/>
    </row>
    <row r="786" spans="1:21" ht="13.5" thickBot="1" x14ac:dyDescent="0.25">
      <c r="A786" s="594"/>
      <c r="B786" s="2013"/>
      <c r="C786" s="240" t="s">
        <v>72</v>
      </c>
      <c r="D786" s="338" t="str">
        <f t="shared" si="15"/>
        <v>&lt;0.0005</v>
      </c>
      <c r="E786" s="1054"/>
      <c r="F786" s="1054"/>
      <c r="G786" s="1054"/>
      <c r="H786" s="1054"/>
      <c r="I786" s="1054"/>
      <c r="J786" s="1054"/>
      <c r="K786" s="1054"/>
      <c r="L786" s="1054"/>
      <c r="M786" s="1054"/>
      <c r="N786" s="1054"/>
      <c r="O786" s="1054"/>
      <c r="P786" s="1054"/>
      <c r="Q786" s="1054"/>
      <c r="R786" s="1054"/>
      <c r="S786" s="1054"/>
      <c r="T786" s="1054"/>
      <c r="U786" s="1054"/>
    </row>
    <row r="787" spans="1:21" ht="13.5" thickBot="1" x14ac:dyDescent="0.25">
      <c r="A787" s="594"/>
      <c r="B787" s="2013"/>
      <c r="C787" s="245" t="s">
        <v>73</v>
      </c>
      <c r="D787" s="338" t="str">
        <f t="shared" si="15"/>
        <v>&lt;0.0005</v>
      </c>
      <c r="E787" s="1054"/>
      <c r="F787" s="1054"/>
      <c r="G787" s="1054"/>
      <c r="H787" s="1054"/>
      <c r="I787" s="1054"/>
      <c r="J787" s="1054"/>
      <c r="K787" s="1054"/>
      <c r="L787" s="1054"/>
      <c r="M787" s="1054"/>
      <c r="N787" s="1054"/>
      <c r="O787" s="1054"/>
      <c r="P787" s="1054"/>
      <c r="Q787" s="1054"/>
      <c r="R787" s="1054"/>
      <c r="S787" s="1054"/>
      <c r="T787" s="1054"/>
      <c r="U787" s="1054"/>
    </row>
    <row r="788" spans="1:21" ht="13.5" thickBot="1" x14ac:dyDescent="0.25">
      <c r="A788" s="594"/>
      <c r="B788" s="2013"/>
      <c r="C788" s="250" t="s">
        <v>66</v>
      </c>
      <c r="D788" s="338" t="str">
        <f t="shared" si="15"/>
        <v>&lt;0.0005</v>
      </c>
      <c r="E788" s="1054"/>
      <c r="F788" s="1054"/>
      <c r="G788" s="1054"/>
      <c r="H788" s="1054"/>
      <c r="I788" s="1054"/>
      <c r="J788" s="1054"/>
      <c r="K788" s="1054"/>
      <c r="L788" s="1054"/>
      <c r="M788" s="1054"/>
      <c r="N788" s="1054"/>
      <c r="O788" s="1054"/>
      <c r="P788" s="1054"/>
      <c r="Q788" s="1054"/>
      <c r="R788" s="1054"/>
      <c r="S788" s="1054"/>
      <c r="T788" s="1054"/>
      <c r="U788" s="1054"/>
    </row>
    <row r="789" spans="1:21" ht="13.5" thickBot="1" x14ac:dyDescent="0.25">
      <c r="A789" s="594"/>
      <c r="B789" s="2013"/>
      <c r="C789" s="229" t="s">
        <v>331</v>
      </c>
      <c r="D789" s="338" t="str">
        <f t="shared" si="15"/>
        <v>&lt;0.0005</v>
      </c>
      <c r="E789" s="1054"/>
      <c r="F789" s="1054"/>
      <c r="G789" s="1054"/>
      <c r="H789" s="1054"/>
      <c r="I789" s="1054"/>
      <c r="J789" s="1054"/>
      <c r="K789" s="1054"/>
      <c r="L789" s="1054"/>
      <c r="M789" s="1054"/>
      <c r="N789" s="1054"/>
      <c r="O789" s="1054"/>
      <c r="P789" s="1054"/>
      <c r="Q789" s="1054"/>
      <c r="R789" s="1054"/>
      <c r="S789" s="1054"/>
      <c r="T789" s="1054"/>
      <c r="U789" s="1054"/>
    </row>
    <row r="790" spans="1:21" ht="13.5" thickBot="1" x14ac:dyDescent="0.25">
      <c r="A790" s="594"/>
      <c r="B790" s="2013"/>
      <c r="C790" s="227" t="s">
        <v>67</v>
      </c>
      <c r="D790" s="338" t="str">
        <f t="shared" si="15"/>
        <v>&lt;0.0005</v>
      </c>
      <c r="E790" s="1054"/>
      <c r="F790" s="1054"/>
      <c r="G790" s="1054"/>
      <c r="H790" s="1054"/>
      <c r="I790" s="1054"/>
      <c r="J790" s="1054"/>
      <c r="K790" s="1054"/>
      <c r="L790" s="1054"/>
      <c r="M790" s="1054"/>
      <c r="N790" s="1054"/>
      <c r="O790" s="1054"/>
      <c r="P790" s="1054"/>
      <c r="Q790" s="1054"/>
      <c r="R790" s="1054"/>
      <c r="S790" s="1054"/>
      <c r="T790" s="1054"/>
      <c r="U790" s="1054"/>
    </row>
    <row r="791" spans="1:21" ht="13.5" thickBot="1" x14ac:dyDescent="0.25">
      <c r="A791" s="594"/>
      <c r="B791" s="2013"/>
      <c r="C791" s="229" t="s">
        <v>68</v>
      </c>
      <c r="D791" s="338" t="str">
        <f t="shared" si="15"/>
        <v>&lt;0.0005</v>
      </c>
      <c r="E791" s="1054"/>
      <c r="F791" s="1054"/>
      <c r="G791" s="1054"/>
      <c r="H791" s="1054"/>
      <c r="I791" s="1054"/>
      <c r="J791" s="1054"/>
      <c r="K791" s="1054"/>
      <c r="L791" s="1054"/>
      <c r="M791" s="1054"/>
      <c r="N791" s="1054"/>
      <c r="O791" s="1054"/>
      <c r="P791" s="1054"/>
      <c r="Q791" s="1054"/>
      <c r="R791" s="1054"/>
      <c r="S791" s="1054"/>
      <c r="T791" s="1054"/>
      <c r="U791" s="1054"/>
    </row>
    <row r="792" spans="1:21" ht="13.5" thickBot="1" x14ac:dyDescent="0.25">
      <c r="A792" s="594"/>
      <c r="B792" s="2013"/>
      <c r="C792" s="227" t="s">
        <v>69</v>
      </c>
      <c r="D792" s="338" t="str">
        <f t="shared" si="15"/>
        <v>&lt;0.0005</v>
      </c>
      <c r="E792" s="1054"/>
      <c r="F792" s="1054"/>
      <c r="G792" s="1054"/>
      <c r="H792" s="1054"/>
      <c r="I792" s="1054"/>
      <c r="J792" s="1054"/>
      <c r="K792" s="1054"/>
      <c r="L792" s="1054"/>
      <c r="M792" s="1054"/>
      <c r="N792" s="1054"/>
      <c r="O792" s="1054"/>
      <c r="P792" s="1054"/>
      <c r="Q792" s="1054"/>
      <c r="R792" s="1054"/>
      <c r="S792" s="1054"/>
      <c r="T792" s="1054"/>
      <c r="U792" s="1054"/>
    </row>
    <row r="793" spans="1:21" ht="13.5" thickBot="1" x14ac:dyDescent="0.25">
      <c r="A793" s="594"/>
      <c r="B793" s="2013"/>
      <c r="C793" s="229" t="s">
        <v>70</v>
      </c>
      <c r="D793" s="338" t="str">
        <f t="shared" si="15"/>
        <v>&lt;0.0005</v>
      </c>
      <c r="E793" s="1054"/>
      <c r="F793" s="1054"/>
      <c r="G793" s="1054"/>
      <c r="H793" s="1054"/>
      <c r="I793" s="1054"/>
      <c r="J793" s="1054"/>
      <c r="K793" s="1054"/>
      <c r="L793" s="1054"/>
      <c r="M793" s="1054"/>
      <c r="N793" s="1054"/>
      <c r="O793" s="1054"/>
      <c r="P793" s="1054"/>
      <c r="Q793" s="1054"/>
      <c r="R793" s="1054"/>
      <c r="S793" s="1054"/>
      <c r="T793" s="1054"/>
      <c r="U793" s="1054"/>
    </row>
    <row r="794" spans="1:21" ht="13.5" thickBot="1" x14ac:dyDescent="0.25">
      <c r="A794" s="594"/>
      <c r="B794" s="2013"/>
      <c r="C794" s="227" t="s">
        <v>71</v>
      </c>
      <c r="D794" s="338" t="str">
        <f t="shared" si="15"/>
        <v>&lt;0.0005</v>
      </c>
      <c r="E794" s="1054"/>
      <c r="F794" s="1054"/>
      <c r="G794" s="1054"/>
      <c r="H794" s="1054"/>
      <c r="I794" s="1054"/>
      <c r="J794" s="1054"/>
      <c r="K794" s="1054"/>
      <c r="L794" s="1054"/>
      <c r="M794" s="1054"/>
      <c r="N794" s="1054"/>
      <c r="O794" s="1054"/>
      <c r="P794" s="1054"/>
      <c r="Q794" s="1054"/>
      <c r="R794" s="1054"/>
      <c r="S794" s="1054"/>
      <c r="T794" s="1054"/>
      <c r="U794" s="1054"/>
    </row>
    <row r="795" spans="1:21" ht="13.5" thickBot="1" x14ac:dyDescent="0.25">
      <c r="A795" s="594"/>
      <c r="B795" s="2013"/>
      <c r="C795" s="239" t="s">
        <v>74</v>
      </c>
      <c r="D795" s="338" t="str">
        <f t="shared" si="15"/>
        <v>&lt;0.0005</v>
      </c>
      <c r="E795" s="1054"/>
      <c r="F795" s="1054"/>
      <c r="G795" s="1054"/>
      <c r="H795" s="1054"/>
      <c r="I795" s="1054"/>
      <c r="J795" s="1054"/>
      <c r="K795" s="1054"/>
      <c r="L795" s="1054"/>
      <c r="M795" s="1054"/>
      <c r="N795" s="1054"/>
      <c r="O795" s="1054"/>
      <c r="P795" s="1054"/>
      <c r="Q795" s="1054"/>
      <c r="R795" s="1054"/>
      <c r="S795" s="1054"/>
      <c r="T795" s="1054"/>
      <c r="U795" s="1054"/>
    </row>
    <row r="796" spans="1:21" ht="13.5" thickBot="1" x14ac:dyDescent="0.25">
      <c r="A796" s="594"/>
      <c r="B796" s="2013"/>
      <c r="C796" s="262" t="s">
        <v>76</v>
      </c>
      <c r="D796" s="338" t="str">
        <f t="shared" si="15"/>
        <v>-</v>
      </c>
      <c r="E796" s="1054"/>
      <c r="F796" s="1054"/>
      <c r="G796" s="1054"/>
      <c r="H796" s="1054"/>
      <c r="I796" s="1054"/>
      <c r="J796" s="1054"/>
      <c r="K796" s="1054"/>
      <c r="L796" s="1054"/>
      <c r="M796" s="1054"/>
      <c r="N796" s="1054"/>
      <c r="O796" s="1054"/>
      <c r="P796" s="1054"/>
      <c r="Q796" s="1054"/>
      <c r="R796" s="1054"/>
      <c r="S796" s="1054"/>
      <c r="T796" s="1054"/>
      <c r="U796" s="1054"/>
    </row>
    <row r="797" spans="1:21" ht="13.5" thickBot="1" x14ac:dyDescent="0.25">
      <c r="A797" s="594"/>
      <c r="B797" s="2013"/>
      <c r="C797" s="227" t="s">
        <v>77</v>
      </c>
      <c r="D797" s="338" t="str">
        <f t="shared" si="15"/>
        <v>-</v>
      </c>
      <c r="E797" s="1054"/>
      <c r="F797" s="1054"/>
      <c r="G797" s="1054"/>
      <c r="H797" s="1054"/>
      <c r="I797" s="1054"/>
      <c r="J797" s="1054"/>
      <c r="K797" s="1054"/>
      <c r="L797" s="1054"/>
      <c r="M797" s="1054"/>
      <c r="N797" s="1054"/>
      <c r="O797" s="1054"/>
      <c r="P797" s="1054"/>
      <c r="Q797" s="1054"/>
      <c r="R797" s="1054"/>
      <c r="S797" s="1054"/>
      <c r="T797" s="1054"/>
      <c r="U797" s="1054"/>
    </row>
    <row r="798" spans="1:21" ht="13.5" thickBot="1" x14ac:dyDescent="0.25">
      <c r="A798" s="594"/>
      <c r="B798" s="2013"/>
      <c r="C798" s="267" t="s">
        <v>78</v>
      </c>
      <c r="D798" s="338" t="str">
        <f t="shared" si="15"/>
        <v>-</v>
      </c>
      <c r="E798" s="1054"/>
      <c r="F798" s="1054"/>
      <c r="G798" s="1054"/>
      <c r="H798" s="1054"/>
      <c r="I798" s="1054"/>
      <c r="J798" s="1054"/>
      <c r="K798" s="1054"/>
      <c r="L798" s="1054"/>
      <c r="M798" s="1054"/>
      <c r="N798" s="1054"/>
      <c r="O798" s="1054"/>
      <c r="P798" s="1054"/>
      <c r="Q798" s="1054"/>
      <c r="R798" s="1054"/>
      <c r="S798" s="1054"/>
      <c r="T798" s="1054"/>
      <c r="U798" s="1054"/>
    </row>
    <row r="799" spans="1:21" ht="13.5" thickBot="1" x14ac:dyDescent="0.25">
      <c r="A799" s="594"/>
      <c r="B799" s="2013"/>
      <c r="C799" s="271" t="s">
        <v>75</v>
      </c>
      <c r="D799" s="338" t="str">
        <f t="shared" si="15"/>
        <v>&lt;0.0005</v>
      </c>
      <c r="E799" s="1054"/>
      <c r="F799" s="1054"/>
      <c r="G799" s="1054"/>
      <c r="H799" s="1054"/>
      <c r="I799" s="1054"/>
      <c r="J799" s="1054"/>
      <c r="K799" s="1054"/>
      <c r="L799" s="1054"/>
      <c r="M799" s="1054"/>
      <c r="N799" s="1054"/>
      <c r="O799" s="1054"/>
      <c r="P799" s="1054"/>
      <c r="Q799" s="1054"/>
      <c r="R799" s="1054"/>
      <c r="S799" s="1054"/>
      <c r="T799" s="1054"/>
      <c r="U799" s="1054"/>
    </row>
    <row r="800" spans="1:21" ht="13.5" thickBot="1" x14ac:dyDescent="0.25">
      <c r="A800" s="594"/>
      <c r="B800" s="2013"/>
      <c r="C800" s="277" t="s">
        <v>274</v>
      </c>
      <c r="D800" s="338" t="str">
        <f t="shared" si="15"/>
        <v>-</v>
      </c>
      <c r="E800" s="1054"/>
      <c r="F800" s="1054"/>
      <c r="G800" s="1054"/>
      <c r="H800" s="1054"/>
      <c r="I800" s="1054"/>
      <c r="J800" s="1054"/>
      <c r="K800" s="1054"/>
      <c r="L800" s="1054"/>
      <c r="M800" s="1054"/>
      <c r="N800" s="1054"/>
      <c r="O800" s="1054"/>
      <c r="P800" s="1054"/>
      <c r="Q800" s="1054"/>
      <c r="R800" s="1054"/>
      <c r="S800" s="1054"/>
      <c r="T800" s="1054"/>
      <c r="U800" s="1054"/>
    </row>
    <row r="801" spans="1:21" ht="13.5" thickBot="1" x14ac:dyDescent="0.25">
      <c r="A801" s="594"/>
      <c r="B801" s="2013"/>
      <c r="C801" s="286" t="s">
        <v>332</v>
      </c>
      <c r="D801" s="338" t="str">
        <f t="shared" si="15"/>
        <v>-</v>
      </c>
      <c r="E801" s="1054"/>
      <c r="F801" s="1054"/>
      <c r="G801" s="1054"/>
      <c r="H801" s="1054"/>
      <c r="I801" s="1054"/>
      <c r="J801" s="1054"/>
      <c r="K801" s="1054"/>
      <c r="L801" s="1054"/>
      <c r="M801" s="1054"/>
      <c r="N801" s="1054"/>
      <c r="O801" s="1054"/>
      <c r="P801" s="1054"/>
      <c r="Q801" s="1054"/>
      <c r="R801" s="1054"/>
      <c r="S801" s="1054"/>
      <c r="T801" s="1054"/>
      <c r="U801" s="1054"/>
    </row>
    <row r="802" spans="1:21" ht="13.5" thickBot="1" x14ac:dyDescent="0.25">
      <c r="A802" s="594"/>
      <c r="B802" s="2013"/>
      <c r="C802" s="229" t="s">
        <v>333</v>
      </c>
      <c r="D802" s="338">
        <f t="shared" si="15"/>
        <v>0.11899999999999999</v>
      </c>
      <c r="E802" s="1054"/>
      <c r="F802" s="1054"/>
      <c r="G802" s="1054"/>
      <c r="H802" s="1054"/>
      <c r="I802" s="1054"/>
      <c r="J802" s="1054"/>
      <c r="K802" s="1054"/>
      <c r="L802" s="1054"/>
      <c r="M802" s="1054"/>
      <c r="N802" s="1054"/>
      <c r="O802" s="1054"/>
      <c r="P802" s="1054"/>
      <c r="Q802" s="1054"/>
      <c r="R802" s="1054"/>
      <c r="S802" s="1054"/>
      <c r="T802" s="1054"/>
      <c r="U802" s="1054"/>
    </row>
    <row r="803" spans="1:21" ht="13.5" thickBot="1" x14ac:dyDescent="0.25">
      <c r="A803" s="594"/>
      <c r="B803" s="2013"/>
      <c r="C803" s="287" t="s">
        <v>79</v>
      </c>
      <c r="D803" s="338">
        <f t="shared" si="15"/>
        <v>8.94</v>
      </c>
      <c r="E803" s="1054"/>
      <c r="F803" s="1054"/>
      <c r="G803" s="1054"/>
      <c r="H803" s="1054"/>
      <c r="I803" s="1054"/>
      <c r="J803" s="1054"/>
      <c r="K803" s="1054"/>
      <c r="L803" s="1054"/>
      <c r="M803" s="1054"/>
      <c r="N803" s="1054"/>
      <c r="O803" s="1054"/>
      <c r="P803" s="1054"/>
      <c r="Q803" s="1054"/>
      <c r="R803" s="1054"/>
      <c r="S803" s="1054"/>
      <c r="T803" s="1054"/>
      <c r="U803" s="1054"/>
    </row>
    <row r="804" spans="1:21" ht="13.5" thickBot="1" x14ac:dyDescent="0.25">
      <c r="A804" s="594"/>
      <c r="B804" s="2013"/>
      <c r="C804" s="295" t="s">
        <v>259</v>
      </c>
      <c r="D804" s="338" t="str">
        <f t="shared" si="15"/>
        <v>&lt;0.005</v>
      </c>
      <c r="E804" s="1054"/>
      <c r="F804" s="1054"/>
      <c r="G804" s="1054"/>
      <c r="H804" s="1054"/>
      <c r="I804" s="1054"/>
      <c r="J804" s="1054"/>
      <c r="K804" s="1054"/>
      <c r="L804" s="1054"/>
      <c r="M804" s="1054"/>
      <c r="N804" s="1054"/>
      <c r="O804" s="1054"/>
      <c r="P804" s="1054"/>
      <c r="Q804" s="1054"/>
      <c r="R804" s="1054"/>
      <c r="S804" s="1054"/>
      <c r="T804" s="1054"/>
      <c r="U804" s="1054"/>
    </row>
    <row r="805" spans="1:21" ht="13.5" thickBot="1" x14ac:dyDescent="0.25">
      <c r="A805" s="594"/>
      <c r="B805" s="2013"/>
      <c r="C805" s="240" t="s">
        <v>275</v>
      </c>
      <c r="D805" s="338" t="str">
        <f t="shared" si="15"/>
        <v>&lt;1</v>
      </c>
      <c r="E805" s="1054"/>
      <c r="F805" s="1054"/>
      <c r="G805" s="1054"/>
      <c r="H805" s="1054"/>
      <c r="I805" s="1054"/>
      <c r="J805" s="1054"/>
      <c r="K805" s="1054"/>
      <c r="L805" s="1054"/>
      <c r="M805" s="1054"/>
      <c r="N805" s="1054"/>
      <c r="O805" s="1054"/>
      <c r="P805" s="1054"/>
      <c r="Q805" s="1054"/>
      <c r="R805" s="1054"/>
      <c r="S805" s="1054"/>
      <c r="T805" s="1054"/>
      <c r="U805" s="1054"/>
    </row>
    <row r="806" spans="1:21" ht="13.5" thickBot="1" x14ac:dyDescent="0.25">
      <c r="A806" s="594"/>
      <c r="B806" s="2013"/>
      <c r="C806" s="245" t="s">
        <v>80</v>
      </c>
      <c r="D806" s="338" t="str">
        <f t="shared" si="15"/>
        <v>&lt;0.5</v>
      </c>
      <c r="E806" s="1054"/>
      <c r="F806" s="1054"/>
      <c r="G806" s="1054"/>
      <c r="H806" s="1054"/>
      <c r="I806" s="1054"/>
      <c r="J806" s="1054"/>
      <c r="K806" s="1054"/>
      <c r="L806" s="1054"/>
      <c r="M806" s="1054"/>
      <c r="N806" s="1054"/>
      <c r="O806" s="1054"/>
      <c r="P806" s="1054"/>
      <c r="Q806" s="1054"/>
      <c r="R806" s="1054"/>
      <c r="S806" s="1054"/>
      <c r="T806" s="1054"/>
      <c r="U806" s="1054"/>
    </row>
    <row r="807" spans="1:21" ht="13.5" thickBot="1" x14ac:dyDescent="0.25">
      <c r="A807" s="594"/>
      <c r="B807" s="2013"/>
      <c r="C807" s="227" t="s">
        <v>276</v>
      </c>
      <c r="D807" s="338" t="str">
        <f t="shared" si="15"/>
        <v>-</v>
      </c>
      <c r="E807" s="1054"/>
      <c r="F807" s="1054"/>
      <c r="G807" s="1054"/>
      <c r="H807" s="1054"/>
      <c r="I807" s="1054"/>
      <c r="J807" s="1054"/>
      <c r="K807" s="1054"/>
      <c r="L807" s="1054"/>
      <c r="M807" s="1054"/>
      <c r="N807" s="1054"/>
      <c r="O807" s="1054"/>
      <c r="P807" s="1054"/>
      <c r="Q807" s="1054"/>
      <c r="R807" s="1054"/>
      <c r="S807" s="1054"/>
      <c r="T807" s="1054"/>
      <c r="U807" s="1054"/>
    </row>
    <row r="808" spans="1:21" ht="13.5" customHeight="1" thickBot="1" x14ac:dyDescent="0.25">
      <c r="A808" s="594"/>
      <c r="B808" s="2013"/>
      <c r="C808" s="245" t="s">
        <v>277</v>
      </c>
      <c r="D808" s="338" t="str">
        <f t="shared" si="15"/>
        <v>-</v>
      </c>
      <c r="E808" s="1054"/>
      <c r="F808" s="1054"/>
      <c r="G808" s="1054"/>
      <c r="H808" s="1054"/>
      <c r="I808" s="1054"/>
      <c r="J808" s="1054"/>
      <c r="K808" s="1054"/>
      <c r="L808" s="1054"/>
      <c r="M808" s="1054"/>
      <c r="N808" s="1054"/>
      <c r="O808" s="1054"/>
      <c r="P808" s="1054"/>
      <c r="Q808" s="1054"/>
      <c r="R808" s="1054"/>
      <c r="S808" s="1054"/>
      <c r="T808" s="1054"/>
      <c r="U808" s="1054"/>
    </row>
    <row r="809" spans="1:21" ht="13.5" thickBot="1" x14ac:dyDescent="0.25">
      <c r="A809" s="594"/>
      <c r="B809" s="2013"/>
      <c r="C809" s="299" t="s">
        <v>278</v>
      </c>
      <c r="D809" s="338" t="str">
        <f t="shared" si="15"/>
        <v>-</v>
      </c>
      <c r="E809" s="1054"/>
      <c r="F809" s="1054"/>
      <c r="G809" s="1054"/>
      <c r="H809" s="1054"/>
      <c r="I809" s="1054"/>
      <c r="J809" s="1054"/>
      <c r="K809" s="1054"/>
      <c r="L809" s="1054"/>
      <c r="M809" s="1054"/>
      <c r="N809" s="1054"/>
      <c r="O809" s="1054"/>
      <c r="P809" s="1054"/>
      <c r="Q809" s="1054"/>
      <c r="R809" s="1054"/>
      <c r="S809" s="1054"/>
      <c r="T809" s="1054"/>
      <c r="U809" s="1054"/>
    </row>
    <row r="810" spans="1:21" ht="13.5" thickBot="1" x14ac:dyDescent="0.25">
      <c r="A810" s="594"/>
      <c r="B810" s="2013"/>
      <c r="C810" s="245" t="s">
        <v>279</v>
      </c>
      <c r="D810" s="338" t="str">
        <f t="shared" si="15"/>
        <v>-</v>
      </c>
      <c r="E810" s="1054"/>
      <c r="F810" s="1054"/>
      <c r="G810" s="1054"/>
      <c r="H810" s="1054"/>
      <c r="I810" s="1054"/>
      <c r="J810" s="1054"/>
      <c r="K810" s="1054"/>
      <c r="L810" s="1054"/>
      <c r="M810" s="1054"/>
      <c r="N810" s="1054"/>
      <c r="O810" s="1054"/>
      <c r="P810" s="1054"/>
      <c r="Q810" s="1054"/>
      <c r="R810" s="1054"/>
      <c r="S810" s="1054"/>
      <c r="T810" s="1054"/>
      <c r="U810" s="1054"/>
    </row>
    <row r="811" spans="1:21" ht="13.5" thickBot="1" x14ac:dyDescent="0.25">
      <c r="A811" s="594"/>
      <c r="B811" s="2013"/>
      <c r="C811" s="286" t="s">
        <v>280</v>
      </c>
      <c r="D811" s="338" t="str">
        <f t="shared" si="15"/>
        <v>-</v>
      </c>
      <c r="E811" s="1054"/>
      <c r="F811" s="1054"/>
      <c r="G811" s="1054"/>
      <c r="H811" s="1054"/>
      <c r="I811" s="1054"/>
      <c r="J811" s="1054"/>
      <c r="K811" s="1054"/>
      <c r="L811" s="1054"/>
      <c r="M811" s="1054"/>
      <c r="N811" s="1054"/>
      <c r="O811" s="1054"/>
      <c r="P811" s="1054"/>
      <c r="Q811" s="1054"/>
      <c r="R811" s="1054"/>
      <c r="S811" s="1054"/>
      <c r="T811" s="1054"/>
      <c r="U811" s="1054"/>
    </row>
    <row r="812" spans="1:21" ht="13.5" thickBot="1" x14ac:dyDescent="0.25">
      <c r="A812" s="594"/>
      <c r="B812" s="2013"/>
      <c r="C812" s="300" t="s">
        <v>84</v>
      </c>
      <c r="D812" s="338" t="str">
        <f t="shared" si="15"/>
        <v>-</v>
      </c>
      <c r="E812" s="1054"/>
      <c r="F812" s="1054"/>
      <c r="G812" s="1054"/>
      <c r="H812" s="1054"/>
      <c r="I812" s="1054"/>
      <c r="J812" s="1054"/>
      <c r="K812" s="1054"/>
      <c r="L812" s="1054"/>
      <c r="M812" s="1054"/>
      <c r="N812" s="1054"/>
      <c r="O812" s="1054"/>
      <c r="P812" s="1054"/>
      <c r="Q812" s="1054"/>
      <c r="R812" s="1054"/>
      <c r="S812" s="1054"/>
      <c r="T812" s="1054"/>
      <c r="U812" s="1054"/>
    </row>
    <row r="813" spans="1:21" ht="13.5" thickBot="1" x14ac:dyDescent="0.25">
      <c r="A813" s="594"/>
      <c r="B813" s="2013"/>
      <c r="C813" s="227" t="s">
        <v>85</v>
      </c>
      <c r="D813" s="338" t="str">
        <f t="shared" si="15"/>
        <v>-</v>
      </c>
      <c r="E813" s="1054"/>
      <c r="F813" s="1054"/>
      <c r="G813" s="1054"/>
      <c r="H813" s="1054"/>
      <c r="I813" s="1054"/>
      <c r="J813" s="1054"/>
      <c r="K813" s="1054"/>
      <c r="L813" s="1054"/>
      <c r="M813" s="1054"/>
      <c r="N813" s="1054"/>
      <c r="O813" s="1054"/>
      <c r="P813" s="1054"/>
      <c r="Q813" s="1054"/>
      <c r="R813" s="1054"/>
      <c r="S813" s="1054"/>
      <c r="T813" s="1054"/>
      <c r="U813" s="1054"/>
    </row>
    <row r="814" spans="1:21" ht="13.5" thickBot="1" x14ac:dyDescent="0.25">
      <c r="A814" s="594"/>
      <c r="B814" s="2013"/>
      <c r="C814" s="304" t="s">
        <v>86</v>
      </c>
      <c r="D814" s="338" t="str">
        <f t="shared" si="15"/>
        <v>-</v>
      </c>
      <c r="E814" s="1054"/>
      <c r="F814" s="1054"/>
      <c r="G814" s="1054"/>
      <c r="H814" s="1054"/>
      <c r="I814" s="1054"/>
      <c r="J814" s="1054"/>
      <c r="K814" s="1054"/>
      <c r="L814" s="1054"/>
      <c r="M814" s="1054"/>
      <c r="N814" s="1054"/>
      <c r="O814" s="1054"/>
      <c r="P814" s="1054"/>
      <c r="Q814" s="1054"/>
      <c r="R814" s="1054"/>
      <c r="S814" s="1054"/>
      <c r="T814" s="1054"/>
      <c r="U814" s="1054"/>
    </row>
    <row r="815" spans="1:21" ht="13.5" thickBot="1" x14ac:dyDescent="0.25">
      <c r="A815" s="594"/>
      <c r="B815" s="2013"/>
      <c r="C815" s="240" t="s">
        <v>338</v>
      </c>
      <c r="D815" s="338" t="str">
        <f t="shared" si="15"/>
        <v>-</v>
      </c>
      <c r="E815" s="1054"/>
      <c r="F815" s="1054"/>
      <c r="G815" s="1054"/>
      <c r="H815" s="1054"/>
      <c r="I815" s="1054"/>
      <c r="J815" s="1054"/>
      <c r="K815" s="1054"/>
      <c r="L815" s="1054"/>
      <c r="M815" s="1054"/>
      <c r="N815" s="1054"/>
      <c r="O815" s="1054"/>
      <c r="P815" s="1054"/>
      <c r="Q815" s="1054"/>
      <c r="R815" s="1054"/>
      <c r="S815" s="1054"/>
      <c r="T815" s="1054"/>
      <c r="U815" s="1054"/>
    </row>
    <row r="816" spans="1:21" ht="13.5" thickBot="1" x14ac:dyDescent="0.25">
      <c r="A816" s="594"/>
      <c r="B816" s="2013"/>
      <c r="C816" s="245" t="s">
        <v>281</v>
      </c>
      <c r="D816" s="338" t="str">
        <f t="shared" si="15"/>
        <v>-</v>
      </c>
      <c r="E816" s="1054"/>
      <c r="F816" s="1054"/>
      <c r="G816" s="1054"/>
      <c r="H816" s="1054"/>
      <c r="I816" s="1054"/>
      <c r="J816" s="1054"/>
      <c r="K816" s="1054"/>
      <c r="L816" s="1054"/>
      <c r="M816" s="1054"/>
      <c r="N816" s="1054"/>
      <c r="O816" s="1054"/>
      <c r="P816" s="1054"/>
      <c r="Q816" s="1054"/>
      <c r="R816" s="1054"/>
      <c r="S816" s="1054"/>
      <c r="T816" s="1054"/>
      <c r="U816" s="1054"/>
    </row>
    <row r="817" spans="1:21" ht="13.5" thickBot="1" x14ac:dyDescent="0.25">
      <c r="A817" s="594"/>
      <c r="B817" s="2013"/>
      <c r="C817" s="305" t="s">
        <v>81</v>
      </c>
      <c r="D817" s="338" t="str">
        <f t="shared" si="15"/>
        <v>-</v>
      </c>
      <c r="E817" s="1054"/>
      <c r="F817" s="1054"/>
      <c r="G817" s="1054"/>
      <c r="H817" s="1054"/>
      <c r="I817" s="1054"/>
      <c r="J817" s="1054"/>
      <c r="K817" s="1054"/>
      <c r="L817" s="1054"/>
      <c r="M817" s="1054"/>
      <c r="N817" s="1054"/>
      <c r="O817" s="1054"/>
      <c r="P817" s="1054"/>
      <c r="Q817" s="1054"/>
      <c r="R817" s="1054"/>
      <c r="S817" s="1054"/>
      <c r="T817" s="1054"/>
      <c r="U817" s="1054"/>
    </row>
    <row r="818" spans="1:21" ht="13.5" thickBot="1" x14ac:dyDescent="0.25">
      <c r="A818" s="594"/>
      <c r="B818" s="2013"/>
      <c r="C818" s="420" t="s">
        <v>151</v>
      </c>
      <c r="D818" s="338" t="str">
        <f t="shared" si="15"/>
        <v>-</v>
      </c>
      <c r="E818" s="1054"/>
      <c r="F818" s="1054"/>
      <c r="G818" s="1054"/>
      <c r="H818" s="1054"/>
      <c r="I818" s="1054"/>
      <c r="J818" s="1054"/>
      <c r="K818" s="1054"/>
      <c r="L818" s="1054"/>
      <c r="M818" s="1054"/>
      <c r="N818" s="1054"/>
      <c r="O818" s="1054"/>
      <c r="P818" s="1054"/>
      <c r="Q818" s="1054"/>
      <c r="R818" s="1054"/>
      <c r="S818" s="1054"/>
      <c r="T818" s="1054"/>
      <c r="U818" s="1054"/>
    </row>
    <row r="819" spans="1:21" ht="13.5" thickBot="1" x14ac:dyDescent="0.25">
      <c r="A819" s="594"/>
      <c r="B819" s="2013"/>
      <c r="C819" s="306" t="s">
        <v>266</v>
      </c>
      <c r="D819" s="338" t="str">
        <f t="shared" si="15"/>
        <v>-</v>
      </c>
      <c r="E819" s="1054"/>
      <c r="F819" s="1054"/>
      <c r="G819" s="1054"/>
      <c r="H819" s="1054"/>
      <c r="I819" s="1054"/>
      <c r="J819" s="1054"/>
      <c r="K819" s="1054"/>
      <c r="L819" s="1054"/>
      <c r="M819" s="1054"/>
      <c r="N819" s="1054"/>
      <c r="O819" s="1054"/>
      <c r="P819" s="1054"/>
      <c r="Q819" s="1054"/>
      <c r="R819" s="1054"/>
      <c r="S819" s="1054"/>
      <c r="T819" s="1054"/>
      <c r="U819" s="1054"/>
    </row>
    <row r="820" spans="1:21" ht="13.5" thickBot="1" x14ac:dyDescent="0.25">
      <c r="A820" s="594"/>
      <c r="B820" s="2013"/>
      <c r="C820" s="553" t="s">
        <v>267</v>
      </c>
      <c r="D820" s="338" t="str">
        <f t="shared" si="15"/>
        <v>-</v>
      </c>
      <c r="E820" s="1054"/>
      <c r="F820" s="1054"/>
      <c r="G820" s="1054"/>
      <c r="H820" s="1054"/>
      <c r="I820" s="1054"/>
      <c r="J820" s="1054"/>
      <c r="K820" s="1054"/>
      <c r="L820" s="1054"/>
      <c r="M820" s="1054"/>
      <c r="N820" s="1054"/>
      <c r="O820" s="1054"/>
      <c r="P820" s="1054"/>
      <c r="Q820" s="1054"/>
      <c r="R820" s="1054"/>
      <c r="S820" s="1054"/>
      <c r="T820" s="1054"/>
      <c r="U820" s="1054"/>
    </row>
    <row r="821" spans="1:21" ht="13.5" thickBot="1" x14ac:dyDescent="0.25">
      <c r="A821" s="594"/>
      <c r="B821" s="2013"/>
      <c r="C821" s="553" t="s">
        <v>579</v>
      </c>
      <c r="D821" s="338" t="str">
        <f t="shared" si="15"/>
        <v>-</v>
      </c>
      <c r="E821" s="1054"/>
      <c r="F821" s="1054"/>
      <c r="G821" s="1054"/>
      <c r="H821" s="1054"/>
      <c r="I821" s="1054"/>
      <c r="J821" s="1054"/>
      <c r="K821" s="1054"/>
      <c r="L821" s="1054"/>
      <c r="M821" s="1054"/>
      <c r="N821" s="1054"/>
      <c r="O821" s="1054"/>
      <c r="P821" s="1054"/>
      <c r="Q821" s="1054"/>
      <c r="R821" s="1054"/>
      <c r="S821" s="1054"/>
      <c r="T821" s="1054"/>
      <c r="U821" s="1054"/>
    </row>
    <row r="822" spans="1:21" ht="13.5" thickBot="1" x14ac:dyDescent="0.25">
      <c r="A822" s="594"/>
      <c r="B822" s="2013"/>
      <c r="C822" s="554" t="s">
        <v>342</v>
      </c>
      <c r="D822" s="338" t="str">
        <f t="shared" si="15"/>
        <v>-</v>
      </c>
      <c r="E822" s="1054"/>
      <c r="F822" s="1054"/>
      <c r="G822" s="1054"/>
      <c r="H822" s="1054"/>
      <c r="I822" s="1054"/>
      <c r="J822" s="1054"/>
      <c r="K822" s="1054"/>
      <c r="L822" s="1054"/>
      <c r="M822" s="1054"/>
      <c r="N822" s="1054"/>
      <c r="O822" s="1054"/>
      <c r="P822" s="1054"/>
      <c r="Q822" s="1054"/>
      <c r="R822" s="1054"/>
      <c r="S822" s="1054"/>
      <c r="T822" s="1054"/>
      <c r="U822" s="1054"/>
    </row>
    <row r="823" spans="1:21" ht="13.5" thickBot="1" x14ac:dyDescent="0.25">
      <c r="A823" s="594"/>
      <c r="B823" s="2013"/>
      <c r="C823" s="555" t="s">
        <v>343</v>
      </c>
      <c r="D823" s="338" t="str">
        <f t="shared" si="15"/>
        <v>-</v>
      </c>
      <c r="E823" s="1054"/>
      <c r="F823" s="1054"/>
      <c r="G823" s="1054"/>
      <c r="H823" s="1054"/>
      <c r="I823" s="1054"/>
      <c r="J823" s="1054"/>
      <c r="K823" s="1054"/>
      <c r="L823" s="1054"/>
      <c r="M823" s="1054"/>
      <c r="N823" s="1054"/>
      <c r="O823" s="1054"/>
      <c r="P823" s="1054"/>
      <c r="Q823" s="1054"/>
      <c r="R823" s="1054"/>
      <c r="S823" s="1054"/>
      <c r="T823" s="1054"/>
      <c r="U823" s="1054"/>
    </row>
    <row r="824" spans="1:21" ht="13.5" thickBot="1" x14ac:dyDescent="0.25">
      <c r="A824" s="594"/>
      <c r="B824" s="2013"/>
      <c r="C824" s="307" t="s">
        <v>258</v>
      </c>
      <c r="D824" s="338">
        <f t="shared" si="15"/>
        <v>33</v>
      </c>
      <c r="E824" s="1054"/>
      <c r="F824" s="1054"/>
      <c r="G824" s="1054"/>
      <c r="H824" s="1054"/>
      <c r="I824" s="1054"/>
      <c r="J824" s="1054"/>
      <c r="K824" s="1054"/>
      <c r="L824" s="1054"/>
      <c r="M824" s="1054"/>
      <c r="N824" s="1054"/>
      <c r="O824" s="1054"/>
      <c r="P824" s="1054"/>
      <c r="Q824" s="1054"/>
      <c r="R824" s="1054"/>
      <c r="S824" s="1054"/>
      <c r="T824" s="1054"/>
      <c r="U824" s="1054"/>
    </row>
    <row r="825" spans="1:21" ht="13.5" thickBot="1" x14ac:dyDescent="0.25">
      <c r="A825" s="594"/>
      <c r="B825" s="2013" t="s">
        <v>372</v>
      </c>
      <c r="C825" s="223" t="s">
        <v>313</v>
      </c>
      <c r="D825" s="1069" t="str">
        <f>T5</f>
        <v>-</v>
      </c>
      <c r="E825" s="1054"/>
      <c r="F825" s="1054"/>
      <c r="G825" s="1054"/>
      <c r="H825" s="1054"/>
      <c r="I825" s="1054"/>
      <c r="J825" s="1054"/>
      <c r="K825" s="1054"/>
      <c r="L825" s="1054"/>
      <c r="M825" s="1054"/>
      <c r="N825" s="1054"/>
      <c r="O825" s="1054"/>
      <c r="P825" s="1054"/>
      <c r="Q825" s="1054"/>
      <c r="R825" s="1054"/>
      <c r="S825" s="1054"/>
      <c r="T825" s="1054"/>
      <c r="U825" s="1054"/>
    </row>
    <row r="826" spans="1:21" ht="13.5" thickBot="1" x14ac:dyDescent="0.25">
      <c r="A826" s="594"/>
      <c r="B826" s="2013"/>
      <c r="C826" s="227" t="s">
        <v>339</v>
      </c>
      <c r="D826" s="1069" t="str">
        <f t="shared" ref="D826:D872" si="16">T6</f>
        <v>-</v>
      </c>
      <c r="E826" s="1054"/>
      <c r="F826" s="1054"/>
      <c r="G826" s="1054"/>
      <c r="H826" s="1054"/>
      <c r="I826" s="1054"/>
      <c r="J826" s="1054"/>
      <c r="K826" s="1054"/>
      <c r="L826" s="1054"/>
      <c r="M826" s="1054"/>
      <c r="N826" s="1054"/>
      <c r="O826" s="1054"/>
      <c r="P826" s="1054"/>
      <c r="Q826" s="1054"/>
      <c r="R826" s="1054"/>
      <c r="S826" s="1054"/>
      <c r="T826" s="1054"/>
      <c r="U826" s="1054"/>
    </row>
    <row r="827" spans="1:21" ht="13.5" thickBot="1" x14ac:dyDescent="0.25">
      <c r="A827" s="594"/>
      <c r="B827" s="2013"/>
      <c r="C827" s="229" t="s">
        <v>268</v>
      </c>
      <c r="D827" s="1069" t="str">
        <f t="shared" si="16"/>
        <v>-</v>
      </c>
      <c r="E827" s="1054"/>
      <c r="F827" s="1054"/>
      <c r="G827" s="1054"/>
      <c r="H827" s="1054"/>
      <c r="I827" s="1054"/>
      <c r="J827" s="1054"/>
      <c r="K827" s="1054"/>
      <c r="L827" s="1054"/>
      <c r="M827" s="1054"/>
      <c r="N827" s="1054"/>
      <c r="O827" s="1054"/>
      <c r="P827" s="1054"/>
      <c r="Q827" s="1054"/>
      <c r="R827" s="1054"/>
      <c r="S827" s="1054"/>
      <c r="T827" s="1054"/>
      <c r="U827" s="1054"/>
    </row>
    <row r="828" spans="1:21" ht="13.5" thickBot="1" x14ac:dyDescent="0.25">
      <c r="A828" s="594"/>
      <c r="B828" s="2013"/>
      <c r="C828" s="227" t="s">
        <v>269</v>
      </c>
      <c r="D828" s="1069" t="str">
        <f t="shared" si="16"/>
        <v>-</v>
      </c>
      <c r="E828" s="1054"/>
      <c r="F828" s="1054"/>
      <c r="G828" s="1054"/>
      <c r="H828" s="1054"/>
      <c r="I828" s="1054"/>
      <c r="J828" s="1054"/>
      <c r="K828" s="1054"/>
      <c r="L828" s="1054"/>
      <c r="M828" s="1054"/>
      <c r="N828" s="1054"/>
      <c r="O828" s="1054"/>
      <c r="P828" s="1054"/>
      <c r="Q828" s="1054"/>
      <c r="R828" s="1054"/>
      <c r="S828" s="1054"/>
      <c r="T828" s="1054"/>
      <c r="U828" s="1054"/>
    </row>
    <row r="829" spans="1:21" ht="13.5" thickBot="1" x14ac:dyDescent="0.25">
      <c r="A829" s="594"/>
      <c r="B829" s="2013"/>
      <c r="C829" s="229" t="s">
        <v>270</v>
      </c>
      <c r="D829" s="1069" t="str">
        <f t="shared" si="16"/>
        <v>-</v>
      </c>
      <c r="E829" s="1054"/>
      <c r="F829" s="1054"/>
      <c r="G829" s="1054"/>
      <c r="H829" s="1054"/>
      <c r="I829" s="1054"/>
      <c r="J829" s="1054"/>
      <c r="K829" s="1054"/>
      <c r="L829" s="1054"/>
      <c r="M829" s="1054"/>
      <c r="N829" s="1054"/>
      <c r="O829" s="1054"/>
      <c r="P829" s="1054"/>
      <c r="Q829" s="1054"/>
      <c r="R829" s="1054"/>
      <c r="S829" s="1054"/>
      <c r="T829" s="1054"/>
      <c r="U829" s="1054"/>
    </row>
    <row r="830" spans="1:21" ht="13.5" thickBot="1" x14ac:dyDescent="0.25">
      <c r="A830" s="594"/>
      <c r="B830" s="2013"/>
      <c r="C830" s="232" t="s">
        <v>271</v>
      </c>
      <c r="D830" s="1069" t="str">
        <f t="shared" si="16"/>
        <v>-</v>
      </c>
      <c r="E830" s="1054"/>
      <c r="F830" s="1054"/>
      <c r="G830" s="1054"/>
      <c r="H830" s="1054"/>
      <c r="I830" s="1054"/>
      <c r="J830" s="1054"/>
      <c r="K830" s="1054"/>
      <c r="L830" s="1054"/>
      <c r="M830" s="1054"/>
      <c r="N830" s="1054"/>
      <c r="O830" s="1054"/>
      <c r="P830" s="1054"/>
      <c r="Q830" s="1054"/>
      <c r="R830" s="1054"/>
      <c r="S830" s="1054"/>
      <c r="T830" s="1054"/>
      <c r="U830" s="1054"/>
    </row>
    <row r="831" spans="1:21" ht="13.5" thickBot="1" x14ac:dyDescent="0.25">
      <c r="A831" s="594"/>
      <c r="B831" s="2013"/>
      <c r="C831" s="238" t="s">
        <v>337</v>
      </c>
      <c r="D831" s="1069" t="str">
        <f t="shared" si="16"/>
        <v>&lt;0.0005</v>
      </c>
      <c r="E831" s="1054"/>
      <c r="F831" s="1054"/>
      <c r="G831" s="1054"/>
      <c r="H831" s="1054"/>
      <c r="I831" s="1054"/>
      <c r="J831" s="1054"/>
      <c r="K831" s="1054"/>
      <c r="L831" s="1054"/>
      <c r="M831" s="1054"/>
      <c r="N831" s="1054"/>
      <c r="O831" s="1054"/>
      <c r="P831" s="1054"/>
      <c r="Q831" s="1054"/>
      <c r="R831" s="1054"/>
      <c r="S831" s="1054"/>
      <c r="T831" s="1054"/>
      <c r="U831" s="1054"/>
    </row>
    <row r="832" spans="1:21" ht="13.5" thickBot="1" x14ac:dyDescent="0.25">
      <c r="A832" s="594"/>
      <c r="B832" s="2013"/>
      <c r="C832" s="227" t="s">
        <v>272</v>
      </c>
      <c r="D832" s="1069" t="str">
        <f t="shared" si="16"/>
        <v>-</v>
      </c>
      <c r="E832" s="1054"/>
      <c r="F832" s="1054"/>
      <c r="G832" s="1054"/>
      <c r="H832" s="1054"/>
      <c r="I832" s="1054"/>
      <c r="J832" s="1054"/>
      <c r="K832" s="1054"/>
      <c r="L832" s="1054"/>
      <c r="M832" s="1054"/>
      <c r="N832" s="1054"/>
      <c r="O832" s="1054"/>
      <c r="P832" s="1054"/>
      <c r="Q832" s="1054"/>
      <c r="R832" s="1054"/>
      <c r="S832" s="1054"/>
      <c r="T832" s="1054"/>
      <c r="U832" s="1054"/>
    </row>
    <row r="833" spans="1:21" ht="13.5" thickBot="1" x14ac:dyDescent="0.25">
      <c r="A833" s="594"/>
      <c r="B833" s="2013"/>
      <c r="C833" s="239" t="s">
        <v>273</v>
      </c>
      <c r="D833" s="1069" t="str">
        <f t="shared" si="16"/>
        <v>-</v>
      </c>
      <c r="E833" s="1054"/>
      <c r="F833" s="1054"/>
      <c r="G833" s="1054"/>
      <c r="H833" s="1054"/>
      <c r="I833" s="1054"/>
      <c r="J833" s="1054"/>
      <c r="K833" s="1054"/>
      <c r="L833" s="1054"/>
      <c r="M833" s="1054"/>
      <c r="N833" s="1054"/>
      <c r="O833" s="1054"/>
      <c r="P833" s="1054"/>
      <c r="Q833" s="1054"/>
      <c r="R833" s="1054"/>
      <c r="S833" s="1054"/>
      <c r="T833" s="1054"/>
      <c r="U833" s="1054"/>
    </row>
    <row r="834" spans="1:21" ht="13.5" thickBot="1" x14ac:dyDescent="0.25">
      <c r="A834" s="594"/>
      <c r="B834" s="2013"/>
      <c r="C834" s="240" t="s">
        <v>72</v>
      </c>
      <c r="D834" s="1069" t="str">
        <f t="shared" si="16"/>
        <v>&lt;0.0005</v>
      </c>
      <c r="E834" s="1054"/>
      <c r="F834" s="1054"/>
      <c r="G834" s="1054"/>
      <c r="H834" s="1054"/>
      <c r="I834" s="1054"/>
      <c r="J834" s="1054"/>
      <c r="K834" s="1054"/>
      <c r="L834" s="1054"/>
      <c r="M834" s="1054"/>
      <c r="N834" s="1054"/>
      <c r="O834" s="1054"/>
      <c r="P834" s="1054"/>
      <c r="Q834" s="1054"/>
      <c r="R834" s="1054"/>
      <c r="S834" s="1054"/>
      <c r="T834" s="1054"/>
      <c r="U834" s="1054"/>
    </row>
    <row r="835" spans="1:21" ht="13.5" thickBot="1" x14ac:dyDescent="0.25">
      <c r="A835" s="594"/>
      <c r="B835" s="2013"/>
      <c r="C835" s="245" t="s">
        <v>73</v>
      </c>
      <c r="D835" s="1069" t="str">
        <f t="shared" si="16"/>
        <v>&lt;0.0005</v>
      </c>
      <c r="E835" s="1054"/>
      <c r="F835" s="1054"/>
      <c r="G835" s="1054"/>
      <c r="H835" s="1054"/>
      <c r="I835" s="1054"/>
      <c r="J835" s="1054"/>
      <c r="K835" s="1054"/>
      <c r="L835" s="1054"/>
      <c r="M835" s="1054"/>
      <c r="N835" s="1054"/>
      <c r="O835" s="1054"/>
      <c r="P835" s="1054"/>
      <c r="Q835" s="1054"/>
      <c r="R835" s="1054"/>
      <c r="S835" s="1054"/>
      <c r="T835" s="1054"/>
      <c r="U835" s="1054"/>
    </row>
    <row r="836" spans="1:21" ht="13.5" thickBot="1" x14ac:dyDescent="0.25">
      <c r="A836" s="594"/>
      <c r="B836" s="2013"/>
      <c r="C836" s="250" t="s">
        <v>66</v>
      </c>
      <c r="D836" s="1069" t="str">
        <f t="shared" si="16"/>
        <v>&lt;0.0005</v>
      </c>
      <c r="E836" s="1054"/>
      <c r="F836" s="1054"/>
      <c r="G836" s="1054"/>
      <c r="H836" s="1054"/>
      <c r="I836" s="1054"/>
      <c r="J836" s="1054"/>
      <c r="K836" s="1054"/>
      <c r="L836" s="1054"/>
      <c r="M836" s="1054"/>
      <c r="N836" s="1054"/>
      <c r="O836" s="1054"/>
      <c r="P836" s="1054"/>
      <c r="Q836" s="1054"/>
      <c r="R836" s="1054"/>
      <c r="S836" s="1054"/>
      <c r="T836" s="1054"/>
      <c r="U836" s="1054"/>
    </row>
    <row r="837" spans="1:21" ht="13.5" thickBot="1" x14ac:dyDescent="0.25">
      <c r="A837" s="594"/>
      <c r="B837" s="2013"/>
      <c r="C837" s="229" t="s">
        <v>331</v>
      </c>
      <c r="D837" s="1069" t="str">
        <f t="shared" si="16"/>
        <v>&lt;0.0005</v>
      </c>
      <c r="E837" s="1054"/>
      <c r="F837" s="1054"/>
      <c r="G837" s="1054"/>
      <c r="H837" s="1054"/>
      <c r="I837" s="1054"/>
      <c r="J837" s="1054"/>
      <c r="K837" s="1054"/>
      <c r="L837" s="1054"/>
      <c r="M837" s="1054"/>
      <c r="N837" s="1054"/>
      <c r="O837" s="1054"/>
      <c r="P837" s="1054"/>
      <c r="Q837" s="1054"/>
      <c r="R837" s="1054"/>
      <c r="S837" s="1054"/>
      <c r="T837" s="1054"/>
      <c r="U837" s="1054"/>
    </row>
    <row r="838" spans="1:21" ht="13.5" thickBot="1" x14ac:dyDescent="0.25">
      <c r="A838" s="594"/>
      <c r="B838" s="2013"/>
      <c r="C838" s="227" t="s">
        <v>67</v>
      </c>
      <c r="D838" s="1069" t="str">
        <f t="shared" si="16"/>
        <v>&lt;0.0005</v>
      </c>
      <c r="E838" s="1054"/>
      <c r="F838" s="1054"/>
      <c r="G838" s="1054"/>
      <c r="H838" s="1054"/>
      <c r="I838" s="1054"/>
      <c r="J838" s="1054"/>
      <c r="K838" s="1054"/>
      <c r="L838" s="1054"/>
      <c r="M838" s="1054"/>
      <c r="N838" s="1054"/>
      <c r="O838" s="1054"/>
      <c r="P838" s="1054"/>
      <c r="Q838" s="1054"/>
      <c r="R838" s="1054"/>
      <c r="S838" s="1054"/>
      <c r="T838" s="1054"/>
      <c r="U838" s="1054"/>
    </row>
    <row r="839" spans="1:21" ht="13.5" thickBot="1" x14ac:dyDescent="0.25">
      <c r="A839" s="594"/>
      <c r="B839" s="2013"/>
      <c r="C839" s="229" t="s">
        <v>68</v>
      </c>
      <c r="D839" s="1069" t="str">
        <f t="shared" si="16"/>
        <v>&lt;0.0005</v>
      </c>
      <c r="E839" s="1054"/>
      <c r="F839" s="1054"/>
      <c r="G839" s="1054"/>
      <c r="H839" s="1054"/>
      <c r="I839" s="1054"/>
      <c r="J839" s="1054"/>
      <c r="K839" s="1054"/>
      <c r="L839" s="1054"/>
      <c r="M839" s="1054"/>
      <c r="N839" s="1054"/>
      <c r="O839" s="1054"/>
      <c r="P839" s="1054"/>
      <c r="Q839" s="1054"/>
      <c r="R839" s="1054"/>
      <c r="S839" s="1054"/>
      <c r="T839" s="1054"/>
      <c r="U839" s="1054"/>
    </row>
    <row r="840" spans="1:21" ht="13.5" thickBot="1" x14ac:dyDescent="0.25">
      <c r="A840" s="594"/>
      <c r="B840" s="2013"/>
      <c r="C840" s="227" t="s">
        <v>69</v>
      </c>
      <c r="D840" s="1069" t="str">
        <f t="shared" si="16"/>
        <v>&lt;0.0005</v>
      </c>
      <c r="E840" s="1054"/>
      <c r="F840" s="1054"/>
      <c r="G840" s="1054"/>
      <c r="H840" s="1054"/>
      <c r="I840" s="1054"/>
      <c r="J840" s="1054"/>
      <c r="K840" s="1054"/>
      <c r="L840" s="1054"/>
      <c r="M840" s="1054"/>
      <c r="N840" s="1054"/>
      <c r="O840" s="1054"/>
      <c r="P840" s="1054"/>
      <c r="Q840" s="1054"/>
      <c r="R840" s="1054"/>
      <c r="S840" s="1054"/>
      <c r="T840" s="1054"/>
      <c r="U840" s="1054"/>
    </row>
    <row r="841" spans="1:21" ht="13.5" thickBot="1" x14ac:dyDescent="0.25">
      <c r="A841" s="594"/>
      <c r="B841" s="2013"/>
      <c r="C841" s="229" t="s">
        <v>70</v>
      </c>
      <c r="D841" s="1069">
        <f t="shared" si="16"/>
        <v>5.9449999999999998E-4</v>
      </c>
      <c r="E841" s="1054"/>
      <c r="F841" s="1054"/>
      <c r="G841" s="1054"/>
      <c r="H841" s="1054"/>
      <c r="I841" s="1054"/>
      <c r="J841" s="1054"/>
      <c r="K841" s="1054"/>
      <c r="L841" s="1054"/>
      <c r="M841" s="1054"/>
      <c r="N841" s="1054"/>
      <c r="O841" s="1054"/>
      <c r="P841" s="1054"/>
      <c r="Q841" s="1054"/>
      <c r="R841" s="1054"/>
      <c r="S841" s="1054"/>
      <c r="T841" s="1054"/>
      <c r="U841" s="1054"/>
    </row>
    <row r="842" spans="1:21" ht="14.25" customHeight="1" thickBot="1" x14ac:dyDescent="0.25">
      <c r="A842" s="594"/>
      <c r="B842" s="2013"/>
      <c r="C842" s="227" t="s">
        <v>71</v>
      </c>
      <c r="D842" s="1069" t="str">
        <f t="shared" si="16"/>
        <v>&lt;0.0005</v>
      </c>
      <c r="E842" s="1054"/>
      <c r="F842" s="1054"/>
      <c r="G842" s="1054"/>
      <c r="H842" s="1054"/>
      <c r="I842" s="1054"/>
      <c r="J842" s="1054"/>
      <c r="K842" s="1054"/>
      <c r="L842" s="1054"/>
      <c r="M842" s="1054"/>
      <c r="N842" s="1054"/>
      <c r="O842" s="1054"/>
      <c r="P842" s="1054"/>
      <c r="Q842" s="1054"/>
      <c r="R842" s="1054"/>
      <c r="S842" s="1054"/>
      <c r="T842" s="1054"/>
      <c r="U842" s="1054"/>
    </row>
    <row r="843" spans="1:21" ht="13.5" thickBot="1" x14ac:dyDescent="0.25">
      <c r="A843" s="594"/>
      <c r="B843" s="2013"/>
      <c r="C843" s="239" t="s">
        <v>74</v>
      </c>
      <c r="D843" s="1069" t="str">
        <f t="shared" si="16"/>
        <v>&lt;0.0005</v>
      </c>
      <c r="E843" s="1054"/>
      <c r="F843" s="1054"/>
      <c r="G843" s="1054"/>
      <c r="H843" s="1054"/>
      <c r="I843" s="1054"/>
      <c r="J843" s="1054"/>
      <c r="K843" s="1054"/>
      <c r="L843" s="1054"/>
      <c r="M843" s="1054"/>
      <c r="N843" s="1054"/>
      <c r="O843" s="1054"/>
      <c r="P843" s="1054"/>
      <c r="Q843" s="1054"/>
      <c r="R843" s="1054"/>
      <c r="S843" s="1054"/>
      <c r="T843" s="1054"/>
      <c r="U843" s="1054"/>
    </row>
    <row r="844" spans="1:21" ht="13.5" thickBot="1" x14ac:dyDescent="0.25">
      <c r="A844" s="594"/>
      <c r="B844" s="2013"/>
      <c r="C844" s="262" t="s">
        <v>76</v>
      </c>
      <c r="D844" s="1069" t="str">
        <f t="shared" si="16"/>
        <v>-</v>
      </c>
      <c r="E844" s="1054"/>
      <c r="F844" s="1054"/>
      <c r="G844" s="1054"/>
      <c r="H844" s="1054"/>
      <c r="I844" s="1054"/>
      <c r="J844" s="1054"/>
      <c r="K844" s="1054"/>
      <c r="L844" s="1054"/>
      <c r="M844" s="1054"/>
      <c r="N844" s="1054"/>
      <c r="O844" s="1054"/>
      <c r="P844" s="1054"/>
      <c r="Q844" s="1054"/>
      <c r="R844" s="1054"/>
      <c r="S844" s="1054"/>
      <c r="T844" s="1054"/>
      <c r="U844" s="1054"/>
    </row>
    <row r="845" spans="1:21" ht="13.5" thickBot="1" x14ac:dyDescent="0.25">
      <c r="A845" s="594"/>
      <c r="B845" s="2013"/>
      <c r="C845" s="227" t="s">
        <v>77</v>
      </c>
      <c r="D845" s="1069" t="str">
        <f t="shared" si="16"/>
        <v>-</v>
      </c>
      <c r="E845" s="1054"/>
      <c r="F845" s="1054"/>
      <c r="G845" s="1054"/>
      <c r="H845" s="1054"/>
      <c r="I845" s="1054"/>
      <c r="J845" s="1054"/>
      <c r="K845" s="1054"/>
      <c r="L845" s="1054"/>
      <c r="M845" s="1054"/>
      <c r="N845" s="1054"/>
      <c r="O845" s="1054"/>
      <c r="P845" s="1054"/>
      <c r="Q845" s="1054"/>
      <c r="R845" s="1054"/>
      <c r="S845" s="1054"/>
      <c r="T845" s="1054"/>
      <c r="U845" s="1054"/>
    </row>
    <row r="846" spans="1:21" ht="13.5" thickBot="1" x14ac:dyDescent="0.25">
      <c r="A846" s="594"/>
      <c r="B846" s="2013"/>
      <c r="C846" s="267" t="s">
        <v>78</v>
      </c>
      <c r="D846" s="1069" t="str">
        <f t="shared" si="16"/>
        <v>-</v>
      </c>
      <c r="E846" s="1054"/>
      <c r="F846" s="1054"/>
      <c r="G846" s="1054"/>
      <c r="H846" s="1054"/>
      <c r="I846" s="1054"/>
      <c r="J846" s="1054"/>
      <c r="K846" s="1054"/>
      <c r="L846" s="1054"/>
      <c r="M846" s="1054"/>
      <c r="N846" s="1054"/>
      <c r="O846" s="1054"/>
      <c r="P846" s="1054"/>
      <c r="Q846" s="1054"/>
      <c r="R846" s="1054"/>
      <c r="S846" s="1054"/>
      <c r="T846" s="1054"/>
      <c r="U846" s="1054"/>
    </row>
    <row r="847" spans="1:21" ht="13.5" thickBot="1" x14ac:dyDescent="0.25">
      <c r="A847" s="594"/>
      <c r="B847" s="2013"/>
      <c r="C847" s="271" t="s">
        <v>75</v>
      </c>
      <c r="D847" s="1069" t="str">
        <f t="shared" si="16"/>
        <v>&lt;0.0005</v>
      </c>
      <c r="E847" s="1054"/>
      <c r="F847" s="1054"/>
      <c r="G847" s="1054"/>
      <c r="H847" s="1054"/>
      <c r="I847" s="1054"/>
      <c r="J847" s="1054"/>
      <c r="K847" s="1054"/>
      <c r="L847" s="1054"/>
      <c r="M847" s="1054"/>
      <c r="N847" s="1054"/>
      <c r="O847" s="1054"/>
      <c r="P847" s="1054"/>
      <c r="Q847" s="1054"/>
      <c r="R847" s="1054"/>
      <c r="S847" s="1054"/>
      <c r="T847" s="1054"/>
      <c r="U847" s="1054"/>
    </row>
    <row r="848" spans="1:21" ht="13.5" thickBot="1" x14ac:dyDescent="0.25">
      <c r="A848" s="594"/>
      <c r="B848" s="2013"/>
      <c r="C848" s="277" t="s">
        <v>274</v>
      </c>
      <c r="D848" s="1069" t="str">
        <f t="shared" si="16"/>
        <v>-</v>
      </c>
      <c r="E848" s="1054"/>
      <c r="F848" s="1054"/>
      <c r="G848" s="1054"/>
      <c r="H848" s="1054"/>
      <c r="I848" s="1054"/>
      <c r="J848" s="1054"/>
      <c r="K848" s="1054"/>
      <c r="L848" s="1054"/>
      <c r="M848" s="1054"/>
      <c r="N848" s="1054"/>
      <c r="O848" s="1054"/>
      <c r="P848" s="1054"/>
      <c r="Q848" s="1054"/>
      <c r="R848" s="1054"/>
      <c r="S848" s="1054"/>
      <c r="T848" s="1054"/>
      <c r="U848" s="1054"/>
    </row>
    <row r="849" spans="1:21" ht="13.5" thickBot="1" x14ac:dyDescent="0.25">
      <c r="A849" s="594"/>
      <c r="B849" s="2013"/>
      <c r="C849" s="286" t="s">
        <v>332</v>
      </c>
      <c r="D849" s="1069" t="str">
        <f t="shared" si="16"/>
        <v>-</v>
      </c>
      <c r="E849" s="1054"/>
      <c r="F849" s="1054"/>
      <c r="G849" s="1054"/>
      <c r="H849" s="1054"/>
      <c r="I849" s="1054"/>
      <c r="J849" s="1054"/>
      <c r="K849" s="1054"/>
      <c r="L849" s="1054"/>
      <c r="M849" s="1054"/>
      <c r="N849" s="1054"/>
      <c r="O849" s="1054"/>
      <c r="P849" s="1054"/>
      <c r="Q849" s="1054"/>
      <c r="R849" s="1054"/>
      <c r="S849" s="1054"/>
      <c r="T849" s="1054"/>
      <c r="U849" s="1054"/>
    </row>
    <row r="850" spans="1:21" ht="13.5" thickBot="1" x14ac:dyDescent="0.25">
      <c r="A850" s="594"/>
      <c r="B850" s="2013"/>
      <c r="C850" s="229" t="s">
        <v>333</v>
      </c>
      <c r="D850" s="1069">
        <f t="shared" si="16"/>
        <v>0.16400000000000001</v>
      </c>
      <c r="E850" s="1054"/>
      <c r="F850" s="1054"/>
      <c r="G850" s="1054"/>
      <c r="H850" s="1054"/>
      <c r="I850" s="1054"/>
      <c r="J850" s="1054"/>
      <c r="K850" s="1054"/>
      <c r="L850" s="1054"/>
      <c r="M850" s="1054"/>
      <c r="N850" s="1054"/>
      <c r="O850" s="1054"/>
      <c r="P850" s="1054"/>
      <c r="Q850" s="1054"/>
      <c r="R850" s="1054"/>
      <c r="S850" s="1054"/>
      <c r="T850" s="1054"/>
      <c r="U850" s="1054"/>
    </row>
    <row r="851" spans="1:21" ht="13.5" thickBot="1" x14ac:dyDescent="0.25">
      <c r="A851" s="594"/>
      <c r="B851" s="2013"/>
      <c r="C851" s="287" t="s">
        <v>79</v>
      </c>
      <c r="D851" s="1069" t="str">
        <f t="shared" si="16"/>
        <v>-</v>
      </c>
      <c r="E851" s="1054"/>
      <c r="F851" s="1054"/>
      <c r="G851" s="1054"/>
      <c r="H851" s="1054"/>
      <c r="I851" s="1054"/>
      <c r="J851" s="1054"/>
      <c r="K851" s="1054"/>
      <c r="L851" s="1054"/>
      <c r="M851" s="1054"/>
      <c r="N851" s="1054"/>
      <c r="O851" s="1054"/>
      <c r="P851" s="1054"/>
      <c r="Q851" s="1054"/>
      <c r="R851" s="1054"/>
      <c r="S851" s="1054"/>
      <c r="T851" s="1054"/>
      <c r="U851" s="1054"/>
    </row>
    <row r="852" spans="1:21" ht="13.5" thickBot="1" x14ac:dyDescent="0.25">
      <c r="A852" s="594"/>
      <c r="B852" s="2013"/>
      <c r="C852" s="295" t="s">
        <v>259</v>
      </c>
      <c r="D852" s="1069" t="str">
        <f t="shared" si="16"/>
        <v>&lt;0.005</v>
      </c>
      <c r="E852" s="1054"/>
      <c r="F852" s="1054"/>
      <c r="G852" s="1054"/>
      <c r="H852" s="1054"/>
      <c r="I852" s="1054"/>
      <c r="J852" s="1054"/>
      <c r="K852" s="1054"/>
      <c r="L852" s="1054"/>
      <c r="M852" s="1054"/>
      <c r="N852" s="1054"/>
      <c r="O852" s="1054"/>
      <c r="P852" s="1054"/>
      <c r="Q852" s="1054"/>
      <c r="R852" s="1054"/>
      <c r="S852" s="1054"/>
      <c r="T852" s="1054"/>
      <c r="U852" s="1054"/>
    </row>
    <row r="853" spans="1:21" ht="13.5" thickBot="1" x14ac:dyDescent="0.25">
      <c r="A853" s="594"/>
      <c r="B853" s="2013"/>
      <c r="C853" s="240" t="s">
        <v>275</v>
      </c>
      <c r="D853" s="1069" t="str">
        <f t="shared" si="16"/>
        <v>-</v>
      </c>
      <c r="E853" s="1054"/>
      <c r="F853" s="1054"/>
      <c r="G853" s="1054"/>
      <c r="H853" s="1054"/>
      <c r="I853" s="1054"/>
      <c r="J853" s="1054"/>
      <c r="K853" s="1054"/>
      <c r="L853" s="1054"/>
      <c r="M853" s="1054"/>
      <c r="N853" s="1054"/>
      <c r="O853" s="1054"/>
      <c r="P853" s="1054"/>
      <c r="Q853" s="1054"/>
      <c r="R853" s="1054"/>
      <c r="S853" s="1054"/>
      <c r="T853" s="1054"/>
      <c r="U853" s="1054"/>
    </row>
    <row r="854" spans="1:21" ht="13.5" thickBot="1" x14ac:dyDescent="0.25">
      <c r="A854" s="594"/>
      <c r="B854" s="2013"/>
      <c r="C854" s="245" t="s">
        <v>80</v>
      </c>
      <c r="D854" s="1069" t="str">
        <f t="shared" si="16"/>
        <v>&lt;0.5</v>
      </c>
      <c r="E854" s="1054"/>
      <c r="F854" s="1054"/>
      <c r="G854" s="1054"/>
      <c r="H854" s="1054"/>
      <c r="I854" s="1054"/>
      <c r="J854" s="1054"/>
      <c r="K854" s="1054"/>
      <c r="L854" s="1054"/>
      <c r="M854" s="1054"/>
      <c r="N854" s="1054"/>
      <c r="O854" s="1054"/>
      <c r="P854" s="1054"/>
      <c r="Q854" s="1054"/>
      <c r="R854" s="1054"/>
      <c r="S854" s="1054"/>
      <c r="T854" s="1054"/>
      <c r="U854" s="1054"/>
    </row>
    <row r="855" spans="1:21" ht="13.5" thickBot="1" x14ac:dyDescent="0.25">
      <c r="A855" s="594"/>
      <c r="B855" s="2013"/>
      <c r="C855" s="227" t="s">
        <v>276</v>
      </c>
      <c r="D855" s="1069" t="str">
        <f t="shared" si="16"/>
        <v>-</v>
      </c>
      <c r="E855" s="1054"/>
      <c r="F855" s="1054"/>
      <c r="G855" s="1054"/>
      <c r="H855" s="1054"/>
      <c r="I855" s="1054"/>
      <c r="J855" s="1054"/>
      <c r="K855" s="1054"/>
      <c r="L855" s="1054"/>
      <c r="M855" s="1054"/>
      <c r="N855" s="1054"/>
      <c r="O855" s="1054"/>
      <c r="P855" s="1054"/>
      <c r="Q855" s="1054"/>
      <c r="R855" s="1054"/>
      <c r="S855" s="1054"/>
      <c r="T855" s="1054"/>
      <c r="U855" s="1054"/>
    </row>
    <row r="856" spans="1:21" ht="13.5" thickBot="1" x14ac:dyDescent="0.25">
      <c r="A856" s="594"/>
      <c r="B856" s="2013"/>
      <c r="C856" s="245" t="s">
        <v>277</v>
      </c>
      <c r="D856" s="1069" t="str">
        <f t="shared" si="16"/>
        <v>-</v>
      </c>
      <c r="E856" s="1054"/>
      <c r="F856" s="1054"/>
      <c r="G856" s="1054"/>
      <c r="H856" s="1054"/>
      <c r="I856" s="1054"/>
      <c r="J856" s="1054"/>
      <c r="K856" s="1054"/>
      <c r="L856" s="1054"/>
      <c r="M856" s="1054"/>
      <c r="N856" s="1054"/>
      <c r="O856" s="1054"/>
      <c r="P856" s="1054"/>
      <c r="Q856" s="1054"/>
      <c r="R856" s="1054"/>
      <c r="S856" s="1054"/>
      <c r="T856" s="1054"/>
      <c r="U856" s="1054"/>
    </row>
    <row r="857" spans="1:21" ht="13.5" thickBot="1" x14ac:dyDescent="0.25">
      <c r="A857" s="594"/>
      <c r="B857" s="2013"/>
      <c r="C857" s="299" t="s">
        <v>278</v>
      </c>
      <c r="D857" s="1069" t="str">
        <f t="shared" si="16"/>
        <v>-</v>
      </c>
      <c r="E857" s="1054"/>
      <c r="F857" s="1054"/>
      <c r="G857" s="1054"/>
      <c r="H857" s="1054"/>
      <c r="I857" s="1054"/>
      <c r="J857" s="1054"/>
      <c r="K857" s="1054"/>
      <c r="L857" s="1054"/>
      <c r="M857" s="1054"/>
      <c r="N857" s="1054"/>
      <c r="O857" s="1054"/>
      <c r="P857" s="1054"/>
      <c r="Q857" s="1054"/>
      <c r="R857" s="1054"/>
      <c r="S857" s="1054"/>
      <c r="T857" s="1054"/>
      <c r="U857" s="1054"/>
    </row>
    <row r="858" spans="1:21" ht="13.5" thickBot="1" x14ac:dyDescent="0.25">
      <c r="A858" s="594"/>
      <c r="B858" s="2013"/>
      <c r="C858" s="245" t="s">
        <v>279</v>
      </c>
      <c r="D858" s="1069" t="str">
        <f t="shared" si="16"/>
        <v>-</v>
      </c>
      <c r="E858" s="1054"/>
      <c r="F858" s="1054"/>
      <c r="G858" s="1054"/>
      <c r="H858" s="1054"/>
      <c r="I858" s="1054"/>
      <c r="J858" s="1054"/>
      <c r="K858" s="1054"/>
      <c r="L858" s="1054"/>
      <c r="M858" s="1054"/>
      <c r="N858" s="1054"/>
      <c r="O858" s="1054"/>
      <c r="P858" s="1054"/>
      <c r="Q858" s="1054"/>
      <c r="R858" s="1054"/>
      <c r="S858" s="1054"/>
      <c r="T858" s="1054"/>
      <c r="U858" s="1054"/>
    </row>
    <row r="859" spans="1:21" ht="13.5" thickBot="1" x14ac:dyDescent="0.25">
      <c r="A859" s="594"/>
      <c r="B859" s="2013"/>
      <c r="C859" s="286" t="s">
        <v>280</v>
      </c>
      <c r="D859" s="1069" t="str">
        <f t="shared" si="16"/>
        <v>-</v>
      </c>
      <c r="E859" s="1054"/>
      <c r="F859" s="1054"/>
      <c r="G859" s="1054"/>
      <c r="H859" s="1054"/>
      <c r="I859" s="1054"/>
      <c r="J859" s="1054"/>
      <c r="K859" s="1054"/>
      <c r="L859" s="1054"/>
      <c r="M859" s="1054"/>
      <c r="N859" s="1054"/>
      <c r="O859" s="1054"/>
      <c r="P859" s="1054"/>
      <c r="Q859" s="1054"/>
      <c r="R859" s="1054"/>
      <c r="S859" s="1054"/>
      <c r="T859" s="1054"/>
      <c r="U859" s="1054"/>
    </row>
    <row r="860" spans="1:21" ht="13.5" thickBot="1" x14ac:dyDescent="0.25">
      <c r="A860" s="594"/>
      <c r="B860" s="2013"/>
      <c r="C860" s="300" t="s">
        <v>84</v>
      </c>
      <c r="D860" s="1069" t="str">
        <f t="shared" si="16"/>
        <v>-</v>
      </c>
      <c r="E860" s="1054"/>
      <c r="F860" s="1054"/>
      <c r="G860" s="1054"/>
      <c r="H860" s="1054"/>
      <c r="I860" s="1054"/>
      <c r="J860" s="1054"/>
      <c r="K860" s="1054"/>
      <c r="L860" s="1054"/>
      <c r="M860" s="1054"/>
      <c r="N860" s="1054"/>
      <c r="O860" s="1054"/>
      <c r="P860" s="1054"/>
      <c r="Q860" s="1054"/>
      <c r="R860" s="1054"/>
      <c r="S860" s="1054"/>
      <c r="T860" s="1054"/>
      <c r="U860" s="1054"/>
    </row>
    <row r="861" spans="1:21" ht="13.5" thickBot="1" x14ac:dyDescent="0.25">
      <c r="A861" s="594"/>
      <c r="B861" s="2013"/>
      <c r="C861" s="227" t="s">
        <v>85</v>
      </c>
      <c r="D861" s="1069" t="str">
        <f t="shared" si="16"/>
        <v>-</v>
      </c>
      <c r="E861" s="1054"/>
      <c r="F861" s="1054"/>
      <c r="G861" s="1054"/>
      <c r="H861" s="1054"/>
      <c r="I861" s="1054"/>
      <c r="J861" s="1054"/>
      <c r="K861" s="1054"/>
      <c r="L861" s="1054"/>
      <c r="M861" s="1054"/>
      <c r="N861" s="1054"/>
      <c r="O861" s="1054"/>
      <c r="P861" s="1054"/>
      <c r="Q861" s="1054"/>
      <c r="R861" s="1054"/>
      <c r="S861" s="1054"/>
      <c r="T861" s="1054"/>
      <c r="U861" s="1054"/>
    </row>
    <row r="862" spans="1:21" ht="13.5" thickBot="1" x14ac:dyDescent="0.25">
      <c r="A862" s="594"/>
      <c r="B862" s="2013"/>
      <c r="C862" s="304" t="s">
        <v>86</v>
      </c>
      <c r="D862" s="1069" t="str">
        <f t="shared" si="16"/>
        <v>-</v>
      </c>
      <c r="E862" s="1054"/>
      <c r="F862" s="1054"/>
      <c r="G862" s="1054"/>
      <c r="H862" s="1054"/>
      <c r="I862" s="1054"/>
      <c r="J862" s="1054"/>
      <c r="K862" s="1054"/>
      <c r="L862" s="1054"/>
      <c r="M862" s="1054"/>
      <c r="N862" s="1054"/>
      <c r="O862" s="1054"/>
      <c r="P862" s="1054"/>
      <c r="Q862" s="1054"/>
      <c r="R862" s="1054"/>
      <c r="S862" s="1054"/>
      <c r="T862" s="1054"/>
      <c r="U862" s="1054"/>
    </row>
    <row r="863" spans="1:21" ht="13.5" thickBot="1" x14ac:dyDescent="0.25">
      <c r="A863" s="594"/>
      <c r="B863" s="2013"/>
      <c r="C863" s="240" t="s">
        <v>338</v>
      </c>
      <c r="D863" s="1069" t="str">
        <f t="shared" si="16"/>
        <v>-</v>
      </c>
      <c r="E863" s="1054"/>
      <c r="F863" s="1054"/>
      <c r="G863" s="1054"/>
      <c r="H863" s="1054"/>
      <c r="I863" s="1054"/>
      <c r="J863" s="1054"/>
      <c r="K863" s="1054"/>
      <c r="L863" s="1054"/>
      <c r="M863" s="1054"/>
      <c r="N863" s="1054"/>
      <c r="O863" s="1054"/>
      <c r="P863" s="1054"/>
      <c r="Q863" s="1054"/>
      <c r="R863" s="1054"/>
      <c r="S863" s="1054"/>
      <c r="T863" s="1054"/>
      <c r="U863" s="1054"/>
    </row>
    <row r="864" spans="1:21" ht="13.5" thickBot="1" x14ac:dyDescent="0.25">
      <c r="A864" s="594"/>
      <c r="B864" s="2013"/>
      <c r="C864" s="245" t="s">
        <v>281</v>
      </c>
      <c r="D864" s="1069" t="str">
        <f t="shared" si="16"/>
        <v>-</v>
      </c>
      <c r="E864" s="1054"/>
      <c r="F864" s="1054"/>
      <c r="G864" s="1054"/>
      <c r="H864" s="1054"/>
      <c r="I864" s="1054"/>
      <c r="J864" s="1054"/>
      <c r="K864" s="1054"/>
      <c r="L864" s="1054"/>
      <c r="M864" s="1054"/>
      <c r="N864" s="1054"/>
      <c r="O864" s="1054"/>
      <c r="P864" s="1054"/>
      <c r="Q864" s="1054"/>
      <c r="R864" s="1054"/>
      <c r="S864" s="1054"/>
      <c r="T864" s="1054"/>
      <c r="U864" s="1054"/>
    </row>
    <row r="865" spans="1:21" ht="13.5" thickBot="1" x14ac:dyDescent="0.25">
      <c r="A865" s="594"/>
      <c r="B865" s="2013"/>
      <c r="C865" s="305" t="s">
        <v>81</v>
      </c>
      <c r="D865" s="1069" t="str">
        <f t="shared" si="16"/>
        <v>-</v>
      </c>
      <c r="E865" s="1054"/>
      <c r="F865" s="1054"/>
      <c r="G865" s="1054"/>
      <c r="H865" s="1054"/>
      <c r="I865" s="1054"/>
      <c r="J865" s="1054"/>
      <c r="K865" s="1054"/>
      <c r="L865" s="1054"/>
      <c r="M865" s="1054"/>
      <c r="N865" s="1054"/>
      <c r="O865" s="1054"/>
      <c r="P865" s="1054"/>
      <c r="Q865" s="1054"/>
      <c r="R865" s="1054"/>
      <c r="S865" s="1054"/>
      <c r="T865" s="1054"/>
      <c r="U865" s="1054"/>
    </row>
    <row r="866" spans="1:21" ht="13.5" thickBot="1" x14ac:dyDescent="0.25">
      <c r="A866" s="594"/>
      <c r="B866" s="2013"/>
      <c r="C866" s="420" t="s">
        <v>151</v>
      </c>
      <c r="D866" s="1069" t="str">
        <f t="shared" si="16"/>
        <v>-</v>
      </c>
      <c r="E866" s="1054"/>
      <c r="F866" s="1054"/>
      <c r="G866" s="1054"/>
      <c r="H866" s="1054"/>
      <c r="I866" s="1054"/>
      <c r="J866" s="1054"/>
      <c r="K866" s="1054"/>
      <c r="L866" s="1054"/>
      <c r="M866" s="1054"/>
      <c r="N866" s="1054"/>
      <c r="O866" s="1054"/>
      <c r="P866" s="1054"/>
      <c r="Q866" s="1054"/>
      <c r="R866" s="1054"/>
      <c r="S866" s="1054"/>
      <c r="T866" s="1054"/>
      <c r="U866" s="1054"/>
    </row>
    <row r="867" spans="1:21" ht="13.5" thickBot="1" x14ac:dyDescent="0.25">
      <c r="A867" s="594"/>
      <c r="B867" s="2013"/>
      <c r="C867" s="306" t="s">
        <v>266</v>
      </c>
      <c r="D867" s="1069" t="str">
        <f t="shared" si="16"/>
        <v>-</v>
      </c>
      <c r="E867" s="1054"/>
      <c r="F867" s="1054"/>
      <c r="G867" s="1054"/>
      <c r="H867" s="1054"/>
      <c r="I867" s="1054"/>
      <c r="J867" s="1054"/>
      <c r="K867" s="1054"/>
      <c r="L867" s="1054"/>
      <c r="M867" s="1054"/>
      <c r="N867" s="1054"/>
      <c r="O867" s="1054"/>
      <c r="P867" s="1054"/>
      <c r="Q867" s="1054"/>
      <c r="R867" s="1054"/>
      <c r="S867" s="1054"/>
      <c r="T867" s="1054"/>
      <c r="U867" s="1054"/>
    </row>
    <row r="868" spans="1:21" ht="13.5" thickBot="1" x14ac:dyDescent="0.25">
      <c r="A868" s="594"/>
      <c r="B868" s="2013"/>
      <c r="C868" s="553" t="s">
        <v>267</v>
      </c>
      <c r="D868" s="1069" t="str">
        <f t="shared" si="16"/>
        <v>-</v>
      </c>
      <c r="E868" s="1054"/>
      <c r="F868" s="1054"/>
      <c r="G868" s="1054"/>
      <c r="H868" s="1054"/>
      <c r="I868" s="1054"/>
      <c r="J868" s="1054"/>
      <c r="K868" s="1054"/>
      <c r="L868" s="1054"/>
      <c r="M868" s="1054"/>
      <c r="N868" s="1054"/>
      <c r="O868" s="1054"/>
      <c r="P868" s="1054"/>
      <c r="Q868" s="1054"/>
      <c r="R868" s="1054"/>
      <c r="S868" s="1054"/>
      <c r="T868" s="1054"/>
      <c r="U868" s="1054"/>
    </row>
    <row r="869" spans="1:21" ht="13.5" thickBot="1" x14ac:dyDescent="0.25">
      <c r="A869" s="594"/>
      <c r="B869" s="2013"/>
      <c r="C869" s="553" t="s">
        <v>579</v>
      </c>
      <c r="D869" s="1069" t="str">
        <f t="shared" si="16"/>
        <v>-</v>
      </c>
      <c r="E869" s="1054"/>
      <c r="F869" s="1054"/>
      <c r="G869" s="1054"/>
      <c r="H869" s="1054"/>
      <c r="I869" s="1054"/>
      <c r="J869" s="1054"/>
      <c r="K869" s="1054"/>
      <c r="L869" s="1054"/>
      <c r="M869" s="1054"/>
      <c r="N869" s="1054"/>
      <c r="O869" s="1054"/>
      <c r="P869" s="1054"/>
      <c r="Q869" s="1054"/>
      <c r="R869" s="1054"/>
      <c r="S869" s="1054"/>
      <c r="T869" s="1054"/>
      <c r="U869" s="1054"/>
    </row>
    <row r="870" spans="1:21" ht="13.5" thickBot="1" x14ac:dyDescent="0.25">
      <c r="A870" s="594"/>
      <c r="B870" s="2013"/>
      <c r="C870" s="554" t="s">
        <v>342</v>
      </c>
      <c r="D870" s="1069" t="str">
        <f t="shared" si="16"/>
        <v>-</v>
      </c>
      <c r="E870" s="1054"/>
      <c r="F870" s="1054"/>
      <c r="G870" s="1054"/>
      <c r="H870" s="1054"/>
      <c r="I870" s="1054"/>
      <c r="J870" s="1054"/>
      <c r="K870" s="1054"/>
      <c r="L870" s="1054"/>
      <c r="M870" s="1054"/>
      <c r="N870" s="1054"/>
      <c r="O870" s="1054"/>
      <c r="P870" s="1054"/>
      <c r="Q870" s="1054"/>
      <c r="R870" s="1054"/>
      <c r="S870" s="1054"/>
      <c r="T870" s="1054"/>
      <c r="U870" s="1054"/>
    </row>
    <row r="871" spans="1:21" ht="13.5" thickBot="1" x14ac:dyDescent="0.25">
      <c r="A871" s="594"/>
      <c r="B871" s="2013"/>
      <c r="C871" s="555" t="s">
        <v>343</v>
      </c>
      <c r="D871" s="1069" t="str">
        <f t="shared" si="16"/>
        <v>-</v>
      </c>
      <c r="E871" s="1054"/>
      <c r="F871" s="1054"/>
      <c r="G871" s="1054"/>
      <c r="H871" s="1054"/>
      <c r="I871" s="1054"/>
      <c r="J871" s="1054"/>
      <c r="K871" s="1054"/>
      <c r="L871" s="1054"/>
      <c r="M871" s="1054"/>
      <c r="N871" s="1054"/>
      <c r="O871" s="1054"/>
      <c r="P871" s="1054"/>
      <c r="Q871" s="1054"/>
      <c r="R871" s="1054"/>
      <c r="S871" s="1054"/>
      <c r="T871" s="1054"/>
      <c r="U871" s="1054"/>
    </row>
    <row r="872" spans="1:21" ht="13.5" thickBot="1" x14ac:dyDescent="0.25">
      <c r="A872" s="594"/>
      <c r="B872" s="2013"/>
      <c r="C872" s="307" t="s">
        <v>258</v>
      </c>
      <c r="D872" s="1069" t="str">
        <f t="shared" si="16"/>
        <v>-</v>
      </c>
      <c r="E872" s="1054"/>
      <c r="F872" s="1054"/>
      <c r="G872" s="1054"/>
      <c r="H872" s="1054"/>
      <c r="I872" s="1054"/>
      <c r="J872" s="1054"/>
      <c r="K872" s="1054"/>
      <c r="L872" s="1054"/>
      <c r="M872" s="1054"/>
      <c r="N872" s="1054"/>
      <c r="O872" s="1054"/>
      <c r="P872" s="1054"/>
      <c r="Q872" s="1054"/>
      <c r="R872" s="1054"/>
      <c r="S872" s="1054"/>
      <c r="T872" s="1054"/>
      <c r="U872" s="1054"/>
    </row>
    <row r="873" spans="1:21" ht="13.5" thickBot="1" x14ac:dyDescent="0.25">
      <c r="A873" s="594"/>
      <c r="B873" s="2013" t="s">
        <v>373</v>
      </c>
      <c r="C873" s="223" t="s">
        <v>313</v>
      </c>
      <c r="D873" s="338" t="str">
        <f>U5</f>
        <v>-</v>
      </c>
      <c r="E873" s="1054"/>
      <c r="F873" s="1054"/>
      <c r="G873" s="1054"/>
      <c r="H873" s="1054"/>
      <c r="I873" s="1054"/>
      <c r="J873" s="1054"/>
      <c r="K873" s="1054"/>
      <c r="L873" s="1054"/>
      <c r="M873" s="1054"/>
      <c r="N873" s="1054"/>
      <c r="O873" s="1054"/>
      <c r="P873" s="1054"/>
      <c r="Q873" s="1054"/>
      <c r="R873" s="1054"/>
      <c r="S873" s="1054"/>
      <c r="T873" s="1054"/>
      <c r="U873" s="1054"/>
    </row>
    <row r="874" spans="1:21" ht="13.5" thickBot="1" x14ac:dyDescent="0.25">
      <c r="A874" s="594"/>
      <c r="B874" s="2013"/>
      <c r="C874" s="227" t="s">
        <v>339</v>
      </c>
      <c r="D874" s="338" t="str">
        <f t="shared" ref="D874:D920" si="17">U6</f>
        <v>-</v>
      </c>
      <c r="E874" s="1054"/>
      <c r="F874" s="1054"/>
      <c r="G874" s="1054"/>
      <c r="H874" s="1054"/>
      <c r="I874" s="1054"/>
      <c r="J874" s="1054"/>
      <c r="K874" s="1054"/>
      <c r="L874" s="1054"/>
      <c r="M874" s="1054"/>
      <c r="N874" s="1054"/>
      <c r="O874" s="1054"/>
      <c r="P874" s="1054"/>
      <c r="Q874" s="1054"/>
      <c r="R874" s="1054"/>
      <c r="S874" s="1054"/>
      <c r="T874" s="1054"/>
      <c r="U874" s="1054"/>
    </row>
    <row r="875" spans="1:21" ht="13.5" thickBot="1" x14ac:dyDescent="0.25">
      <c r="A875" s="594"/>
      <c r="B875" s="2013"/>
      <c r="C875" s="229" t="s">
        <v>268</v>
      </c>
      <c r="D875" s="338" t="str">
        <f t="shared" si="17"/>
        <v>-</v>
      </c>
      <c r="E875" s="1054"/>
      <c r="F875" s="1054"/>
      <c r="G875" s="1054"/>
      <c r="H875" s="1054"/>
      <c r="I875" s="1054"/>
      <c r="J875" s="1054"/>
      <c r="K875" s="1054"/>
      <c r="L875" s="1054"/>
      <c r="M875" s="1054"/>
      <c r="N875" s="1054"/>
      <c r="O875" s="1054"/>
      <c r="P875" s="1054"/>
      <c r="Q875" s="1054"/>
      <c r="R875" s="1054"/>
      <c r="S875" s="1054"/>
      <c r="T875" s="1054"/>
      <c r="U875" s="1054"/>
    </row>
    <row r="876" spans="1:21" ht="13.5" thickBot="1" x14ac:dyDescent="0.25">
      <c r="A876" s="594"/>
      <c r="B876" s="2013"/>
      <c r="C876" s="227" t="s">
        <v>269</v>
      </c>
      <c r="D876" s="338" t="str">
        <f t="shared" si="17"/>
        <v>-</v>
      </c>
      <c r="E876" s="1054"/>
      <c r="F876" s="1054"/>
      <c r="G876" s="1054"/>
      <c r="H876" s="1054"/>
      <c r="I876" s="1054"/>
      <c r="J876" s="1054"/>
      <c r="K876" s="1054"/>
      <c r="L876" s="1054"/>
      <c r="M876" s="1054"/>
      <c r="N876" s="1054"/>
      <c r="O876" s="1054"/>
      <c r="P876" s="1054"/>
      <c r="Q876" s="1054"/>
      <c r="R876" s="1054"/>
      <c r="S876" s="1054"/>
      <c r="T876" s="1054"/>
      <c r="U876" s="1054"/>
    </row>
    <row r="877" spans="1:21" ht="13.5" thickBot="1" x14ac:dyDescent="0.25">
      <c r="A877" s="594"/>
      <c r="B877" s="2013"/>
      <c r="C877" s="229" t="s">
        <v>270</v>
      </c>
      <c r="D877" s="338" t="str">
        <f t="shared" si="17"/>
        <v>-</v>
      </c>
      <c r="E877" s="1054"/>
      <c r="F877" s="1054"/>
      <c r="G877" s="1054"/>
      <c r="H877" s="1054"/>
      <c r="I877" s="1054"/>
      <c r="J877" s="1054"/>
      <c r="K877" s="1054"/>
      <c r="L877" s="1054"/>
      <c r="M877" s="1054"/>
      <c r="N877" s="1054"/>
      <c r="O877" s="1054"/>
      <c r="P877" s="1054"/>
      <c r="Q877" s="1054"/>
      <c r="R877" s="1054"/>
      <c r="S877" s="1054"/>
      <c r="T877" s="1054"/>
      <c r="U877" s="1054"/>
    </row>
    <row r="878" spans="1:21" ht="13.5" thickBot="1" x14ac:dyDescent="0.25">
      <c r="A878" s="594"/>
      <c r="B878" s="2013"/>
      <c r="C878" s="232" t="s">
        <v>271</v>
      </c>
      <c r="D878" s="338" t="str">
        <f t="shared" si="17"/>
        <v>-</v>
      </c>
      <c r="E878" s="1054"/>
      <c r="F878" s="1054"/>
      <c r="G878" s="1054"/>
      <c r="H878" s="1054"/>
      <c r="I878" s="1054"/>
      <c r="J878" s="1054"/>
      <c r="K878" s="1054"/>
      <c r="L878" s="1054"/>
      <c r="M878" s="1054"/>
      <c r="N878" s="1054"/>
      <c r="O878" s="1054"/>
      <c r="P878" s="1054"/>
      <c r="Q878" s="1054"/>
      <c r="R878" s="1054"/>
      <c r="S878" s="1054"/>
      <c r="T878" s="1054"/>
      <c r="U878" s="1054"/>
    </row>
    <row r="879" spans="1:21" ht="13.5" thickBot="1" x14ac:dyDescent="0.25">
      <c r="A879" s="594"/>
      <c r="B879" s="2013"/>
      <c r="C879" s="238" t="s">
        <v>337</v>
      </c>
      <c r="D879" s="338" t="str">
        <f t="shared" si="17"/>
        <v xml:space="preserve">－    </v>
      </c>
      <c r="E879" s="1054"/>
      <c r="F879" s="1054"/>
      <c r="G879" s="1054"/>
      <c r="H879" s="1054"/>
      <c r="I879" s="1054"/>
      <c r="J879" s="1054"/>
      <c r="K879" s="1054"/>
      <c r="L879" s="1054"/>
      <c r="M879" s="1054"/>
      <c r="N879" s="1054"/>
      <c r="O879" s="1054"/>
      <c r="P879" s="1054"/>
      <c r="Q879" s="1054"/>
      <c r="R879" s="1054"/>
      <c r="S879" s="1054"/>
      <c r="T879" s="1054"/>
      <c r="U879" s="1054"/>
    </row>
    <row r="880" spans="1:21" ht="13.5" thickBot="1" x14ac:dyDescent="0.25">
      <c r="A880" s="594"/>
      <c r="B880" s="2013"/>
      <c r="C880" s="227" t="s">
        <v>272</v>
      </c>
      <c r="D880" s="338" t="str">
        <f t="shared" si="17"/>
        <v>-</v>
      </c>
      <c r="E880" s="1054"/>
      <c r="F880" s="1054"/>
      <c r="G880" s="1054"/>
      <c r="H880" s="1054"/>
      <c r="I880" s="1054"/>
      <c r="J880" s="1054"/>
      <c r="K880" s="1054"/>
      <c r="L880" s="1054"/>
      <c r="M880" s="1054"/>
      <c r="N880" s="1054"/>
      <c r="O880" s="1054"/>
      <c r="P880" s="1054"/>
      <c r="Q880" s="1054"/>
      <c r="R880" s="1054"/>
      <c r="S880" s="1054"/>
      <c r="T880" s="1054"/>
      <c r="U880" s="1054"/>
    </row>
    <row r="881" spans="1:21" ht="13.5" thickBot="1" x14ac:dyDescent="0.25">
      <c r="A881" s="594"/>
      <c r="B881" s="2013"/>
      <c r="C881" s="239" t="s">
        <v>273</v>
      </c>
      <c r="D881" s="338" t="str">
        <f t="shared" si="17"/>
        <v>-</v>
      </c>
      <c r="E881" s="1054"/>
      <c r="F881" s="1054"/>
      <c r="G881" s="1054"/>
      <c r="H881" s="1054"/>
      <c r="I881" s="1054"/>
      <c r="J881" s="1054"/>
      <c r="K881" s="1054"/>
      <c r="L881" s="1054"/>
      <c r="M881" s="1054"/>
      <c r="N881" s="1054"/>
      <c r="O881" s="1054"/>
      <c r="P881" s="1054"/>
      <c r="Q881" s="1054"/>
      <c r="R881" s="1054"/>
      <c r="S881" s="1054"/>
      <c r="T881" s="1054"/>
      <c r="U881" s="1054"/>
    </row>
    <row r="882" spans="1:21" ht="13.5" thickBot="1" x14ac:dyDescent="0.25">
      <c r="A882" s="594"/>
      <c r="B882" s="2013"/>
      <c r="C882" s="240" t="s">
        <v>72</v>
      </c>
      <c r="D882" s="338" t="str">
        <f t="shared" si="17"/>
        <v>&lt;0.0005</v>
      </c>
      <c r="E882" s="1054"/>
      <c r="F882" s="1054"/>
      <c r="G882" s="1054"/>
      <c r="H882" s="1054"/>
      <c r="I882" s="1054"/>
      <c r="J882" s="1054"/>
      <c r="K882" s="1054"/>
      <c r="L882" s="1054"/>
      <c r="M882" s="1054"/>
      <c r="N882" s="1054"/>
      <c r="O882" s="1054"/>
      <c r="P882" s="1054"/>
      <c r="Q882" s="1054"/>
      <c r="R882" s="1054"/>
      <c r="S882" s="1054"/>
      <c r="T882" s="1054"/>
      <c r="U882" s="1054"/>
    </row>
    <row r="883" spans="1:21" ht="14.25" customHeight="1" thickBot="1" x14ac:dyDescent="0.25">
      <c r="A883" s="594"/>
      <c r="B883" s="2013"/>
      <c r="C883" s="245" t="s">
        <v>73</v>
      </c>
      <c r="D883" s="338" t="str">
        <f t="shared" si="17"/>
        <v>&lt;0.0005</v>
      </c>
      <c r="E883" s="1054"/>
      <c r="F883" s="1054"/>
      <c r="G883" s="1054"/>
      <c r="H883" s="1054"/>
      <c r="I883" s="1054"/>
      <c r="J883" s="1054"/>
      <c r="K883" s="1054"/>
      <c r="L883" s="1054"/>
      <c r="M883" s="1054"/>
      <c r="N883" s="1054"/>
      <c r="O883" s="1054"/>
      <c r="P883" s="1054"/>
      <c r="Q883" s="1054"/>
      <c r="R883" s="1054"/>
      <c r="S883" s="1054"/>
      <c r="T883" s="1054"/>
      <c r="U883" s="1054"/>
    </row>
    <row r="884" spans="1:21" ht="13.5" thickBot="1" x14ac:dyDescent="0.25">
      <c r="A884" s="594"/>
      <c r="B884" s="2013"/>
      <c r="C884" s="250" t="s">
        <v>66</v>
      </c>
      <c r="D884" s="338" t="str">
        <f t="shared" si="17"/>
        <v>&lt;0.0005</v>
      </c>
      <c r="E884" s="1054"/>
      <c r="F884" s="1054"/>
      <c r="G884" s="1054"/>
      <c r="H884" s="1054"/>
      <c r="I884" s="1054"/>
      <c r="J884" s="1054"/>
      <c r="K884" s="1054"/>
      <c r="L884" s="1054"/>
      <c r="M884" s="1054"/>
      <c r="N884" s="1054"/>
      <c r="O884" s="1054"/>
      <c r="P884" s="1054"/>
      <c r="Q884" s="1054"/>
      <c r="R884" s="1054"/>
      <c r="S884" s="1054"/>
      <c r="T884" s="1054"/>
      <c r="U884" s="1054"/>
    </row>
    <row r="885" spans="1:21" ht="13.5" thickBot="1" x14ac:dyDescent="0.25">
      <c r="A885" s="594"/>
      <c r="B885" s="2013"/>
      <c r="C885" s="229" t="s">
        <v>331</v>
      </c>
      <c r="D885" s="338" t="str">
        <f t="shared" si="17"/>
        <v>&lt;0.0005</v>
      </c>
      <c r="E885" s="1054"/>
      <c r="F885" s="1054"/>
      <c r="G885" s="1054"/>
      <c r="H885" s="1054"/>
      <c r="I885" s="1054"/>
      <c r="J885" s="1054"/>
      <c r="K885" s="1054"/>
      <c r="L885" s="1054"/>
      <c r="M885" s="1054"/>
      <c r="N885" s="1054"/>
      <c r="O885" s="1054"/>
      <c r="P885" s="1054"/>
      <c r="Q885" s="1054"/>
      <c r="R885" s="1054"/>
      <c r="S885" s="1054"/>
      <c r="T885" s="1054"/>
      <c r="U885" s="1054"/>
    </row>
    <row r="886" spans="1:21" ht="13.5" thickBot="1" x14ac:dyDescent="0.25">
      <c r="A886" s="594"/>
      <c r="B886" s="2013"/>
      <c r="C886" s="227" t="s">
        <v>67</v>
      </c>
      <c r="D886" s="338" t="str">
        <f t="shared" si="17"/>
        <v>&lt;0.0005</v>
      </c>
      <c r="E886" s="1054"/>
      <c r="F886" s="1054"/>
      <c r="G886" s="1054"/>
      <c r="H886" s="1054"/>
      <c r="I886" s="1054"/>
      <c r="J886" s="1054"/>
      <c r="K886" s="1054"/>
      <c r="L886" s="1054"/>
      <c r="M886" s="1054"/>
      <c r="N886" s="1054"/>
      <c r="O886" s="1054"/>
      <c r="P886" s="1054"/>
      <c r="Q886" s="1054"/>
      <c r="R886" s="1054"/>
      <c r="S886" s="1054"/>
      <c r="T886" s="1054"/>
      <c r="U886" s="1054"/>
    </row>
    <row r="887" spans="1:21" ht="13.5" thickBot="1" x14ac:dyDescent="0.25">
      <c r="A887" s="594"/>
      <c r="B887" s="2013"/>
      <c r="C887" s="229" t="s">
        <v>68</v>
      </c>
      <c r="D887" s="338" t="str">
        <f t="shared" si="17"/>
        <v>&lt;0.0005</v>
      </c>
      <c r="E887" s="1054"/>
      <c r="F887" s="1054"/>
      <c r="G887" s="1054"/>
      <c r="H887" s="1054"/>
      <c r="I887" s="1054"/>
      <c r="J887" s="1054"/>
      <c r="K887" s="1054"/>
      <c r="L887" s="1054"/>
      <c r="M887" s="1054"/>
      <c r="N887" s="1054"/>
      <c r="O887" s="1054"/>
      <c r="P887" s="1054"/>
      <c r="Q887" s="1054"/>
      <c r="R887" s="1054"/>
      <c r="S887" s="1054"/>
      <c r="T887" s="1054"/>
      <c r="U887" s="1054"/>
    </row>
    <row r="888" spans="1:21" ht="13.5" thickBot="1" x14ac:dyDescent="0.25">
      <c r="A888" s="594"/>
      <c r="B888" s="2013"/>
      <c r="C888" s="227" t="s">
        <v>69</v>
      </c>
      <c r="D888" s="338" t="str">
        <f t="shared" si="17"/>
        <v>&lt;0.0005</v>
      </c>
      <c r="E888" s="1054"/>
      <c r="F888" s="1054"/>
      <c r="G888" s="1054"/>
      <c r="H888" s="1054"/>
      <c r="I888" s="1054"/>
      <c r="J888" s="1054"/>
      <c r="K888" s="1054"/>
      <c r="L888" s="1054"/>
      <c r="M888" s="1054"/>
      <c r="N888" s="1054"/>
      <c r="O888" s="1054"/>
      <c r="P888" s="1054"/>
      <c r="Q888" s="1054"/>
      <c r="R888" s="1054"/>
      <c r="S888" s="1054"/>
      <c r="T888" s="1054"/>
      <c r="U888" s="1054"/>
    </row>
    <row r="889" spans="1:21" ht="13.5" thickBot="1" x14ac:dyDescent="0.25">
      <c r="A889" s="594"/>
      <c r="B889" s="2013"/>
      <c r="C889" s="229" t="s">
        <v>70</v>
      </c>
      <c r="D889" s="338" t="str">
        <f t="shared" si="17"/>
        <v>&lt;0.0005</v>
      </c>
      <c r="E889" s="1054"/>
      <c r="F889" s="1054"/>
      <c r="G889" s="1054"/>
      <c r="H889" s="1054"/>
      <c r="I889" s="1054"/>
      <c r="J889" s="1054"/>
      <c r="K889" s="1054"/>
      <c r="L889" s="1054"/>
      <c r="M889" s="1054"/>
      <c r="N889" s="1054"/>
      <c r="O889" s="1054"/>
      <c r="P889" s="1054"/>
      <c r="Q889" s="1054"/>
      <c r="R889" s="1054"/>
      <c r="S889" s="1054"/>
      <c r="T889" s="1054"/>
      <c r="U889" s="1054"/>
    </row>
    <row r="890" spans="1:21" ht="13.5" thickBot="1" x14ac:dyDescent="0.25">
      <c r="A890" s="594"/>
      <c r="B890" s="2013"/>
      <c r="C890" s="227" t="s">
        <v>71</v>
      </c>
      <c r="D890" s="338" t="str">
        <f t="shared" si="17"/>
        <v>&lt;0.0005</v>
      </c>
      <c r="E890" s="1054"/>
      <c r="F890" s="1054"/>
      <c r="G890" s="1054"/>
      <c r="H890" s="1054"/>
      <c r="I890" s="1054"/>
      <c r="J890" s="1054"/>
      <c r="K890" s="1054"/>
      <c r="L890" s="1054"/>
      <c r="M890" s="1054"/>
      <c r="N890" s="1054"/>
      <c r="O890" s="1054"/>
      <c r="P890" s="1054"/>
      <c r="Q890" s="1054"/>
      <c r="R890" s="1054"/>
      <c r="S890" s="1054"/>
      <c r="T890" s="1054"/>
      <c r="U890" s="1054"/>
    </row>
    <row r="891" spans="1:21" ht="13.5" thickBot="1" x14ac:dyDescent="0.25">
      <c r="A891" s="594"/>
      <c r="B891" s="2013"/>
      <c r="C891" s="239" t="s">
        <v>74</v>
      </c>
      <c r="D891" s="338" t="str">
        <f t="shared" si="17"/>
        <v>&lt;0.0005</v>
      </c>
      <c r="E891" s="1054"/>
      <c r="F891" s="1054"/>
      <c r="G891" s="1054"/>
      <c r="H891" s="1054"/>
      <c r="I891" s="1054"/>
      <c r="J891" s="1054"/>
      <c r="K891" s="1054"/>
      <c r="L891" s="1054"/>
      <c r="M891" s="1054"/>
      <c r="N891" s="1054"/>
      <c r="O891" s="1054"/>
      <c r="P891" s="1054"/>
      <c r="Q891" s="1054"/>
      <c r="R891" s="1054"/>
      <c r="S891" s="1054"/>
      <c r="T891" s="1054"/>
      <c r="U891" s="1054"/>
    </row>
    <row r="892" spans="1:21" ht="13.5" thickBot="1" x14ac:dyDescent="0.25">
      <c r="A892" s="594"/>
      <c r="B892" s="2013"/>
      <c r="C892" s="262" t="s">
        <v>76</v>
      </c>
      <c r="D892" s="338" t="str">
        <f t="shared" si="17"/>
        <v>-</v>
      </c>
      <c r="E892" s="1054"/>
      <c r="F892" s="1054"/>
      <c r="G892" s="1054"/>
      <c r="H892" s="1054"/>
      <c r="I892" s="1054"/>
      <c r="J892" s="1054"/>
      <c r="K892" s="1054"/>
      <c r="L892" s="1054"/>
      <c r="M892" s="1054"/>
      <c r="N892" s="1054"/>
      <c r="O892" s="1054"/>
      <c r="P892" s="1054"/>
      <c r="Q892" s="1054"/>
      <c r="R892" s="1054"/>
      <c r="S892" s="1054"/>
      <c r="T892" s="1054"/>
      <c r="U892" s="1054"/>
    </row>
    <row r="893" spans="1:21" ht="13.5" thickBot="1" x14ac:dyDescent="0.25">
      <c r="A893" s="594"/>
      <c r="B893" s="2013"/>
      <c r="C893" s="227" t="s">
        <v>77</v>
      </c>
      <c r="D893" s="338" t="str">
        <f t="shared" si="17"/>
        <v>-</v>
      </c>
      <c r="E893" s="1054"/>
      <c r="F893" s="1054"/>
      <c r="G893" s="1054"/>
      <c r="H893" s="1054"/>
      <c r="I893" s="1054"/>
      <c r="J893" s="1054"/>
      <c r="K893" s="1054"/>
      <c r="L893" s="1054"/>
      <c r="M893" s="1054"/>
      <c r="N893" s="1054"/>
      <c r="O893" s="1054"/>
      <c r="P893" s="1054"/>
      <c r="Q893" s="1054"/>
      <c r="R893" s="1054"/>
      <c r="S893" s="1054"/>
      <c r="T893" s="1054"/>
      <c r="U893" s="1054"/>
    </row>
    <row r="894" spans="1:21" ht="13.5" thickBot="1" x14ac:dyDescent="0.25">
      <c r="A894" s="594"/>
      <c r="B894" s="2013"/>
      <c r="C894" s="267" t="s">
        <v>78</v>
      </c>
      <c r="D894" s="338" t="str">
        <f t="shared" si="17"/>
        <v>-</v>
      </c>
      <c r="E894" s="1054"/>
      <c r="F894" s="1054"/>
      <c r="G894" s="1054"/>
      <c r="H894" s="1054"/>
      <c r="I894" s="1054"/>
      <c r="J894" s="1054"/>
      <c r="K894" s="1054"/>
      <c r="L894" s="1054"/>
      <c r="M894" s="1054"/>
      <c r="N894" s="1054"/>
      <c r="O894" s="1054"/>
      <c r="P894" s="1054"/>
      <c r="Q894" s="1054"/>
      <c r="R894" s="1054"/>
      <c r="S894" s="1054"/>
      <c r="T894" s="1054"/>
      <c r="U894" s="1054"/>
    </row>
    <row r="895" spans="1:21" ht="13.5" thickBot="1" x14ac:dyDescent="0.25">
      <c r="A895" s="594"/>
      <c r="B895" s="2013"/>
      <c r="C895" s="271" t="s">
        <v>75</v>
      </c>
      <c r="D895" s="338" t="str">
        <f t="shared" si="17"/>
        <v>&lt;0.0005</v>
      </c>
      <c r="E895" s="1054"/>
      <c r="F895" s="1054"/>
      <c r="G895" s="1054"/>
      <c r="H895" s="1054"/>
      <c r="I895" s="1054"/>
      <c r="J895" s="1054"/>
      <c r="K895" s="1054"/>
      <c r="L895" s="1054"/>
      <c r="M895" s="1054"/>
      <c r="N895" s="1054"/>
      <c r="O895" s="1054"/>
      <c r="P895" s="1054"/>
      <c r="Q895" s="1054"/>
      <c r="R895" s="1054"/>
      <c r="S895" s="1054"/>
      <c r="T895" s="1054"/>
      <c r="U895" s="1054"/>
    </row>
    <row r="896" spans="1:21" ht="13.5" thickBot="1" x14ac:dyDescent="0.25">
      <c r="A896" s="594"/>
      <c r="B896" s="2013"/>
      <c r="C896" s="277" t="s">
        <v>274</v>
      </c>
      <c r="D896" s="338" t="str">
        <f t="shared" si="17"/>
        <v>-</v>
      </c>
      <c r="E896" s="1054"/>
      <c r="F896" s="1054"/>
      <c r="G896" s="1054"/>
      <c r="H896" s="1054"/>
      <c r="I896" s="1054"/>
      <c r="J896" s="1054"/>
      <c r="K896" s="1054"/>
      <c r="L896" s="1054"/>
      <c r="M896" s="1054"/>
      <c r="N896" s="1054"/>
      <c r="O896" s="1054"/>
      <c r="P896" s="1054"/>
      <c r="Q896" s="1054"/>
      <c r="R896" s="1054"/>
      <c r="S896" s="1054"/>
      <c r="T896" s="1054"/>
      <c r="U896" s="1054"/>
    </row>
    <row r="897" spans="1:21" ht="13.5" thickBot="1" x14ac:dyDescent="0.25">
      <c r="A897" s="594"/>
      <c r="B897" s="2013"/>
      <c r="C897" s="286" t="s">
        <v>332</v>
      </c>
      <c r="D897" s="338" t="str">
        <f t="shared" si="17"/>
        <v>-</v>
      </c>
      <c r="E897" s="1054"/>
      <c r="F897" s="1054"/>
      <c r="G897" s="1054"/>
      <c r="H897" s="1054"/>
      <c r="I897" s="1054"/>
      <c r="J897" s="1054"/>
      <c r="K897" s="1054"/>
      <c r="L897" s="1054"/>
      <c r="M897" s="1054"/>
      <c r="N897" s="1054"/>
      <c r="O897" s="1054"/>
      <c r="P897" s="1054"/>
      <c r="Q897" s="1054"/>
      <c r="R897" s="1054"/>
      <c r="S897" s="1054"/>
      <c r="T897" s="1054"/>
      <c r="U897" s="1054"/>
    </row>
    <row r="898" spans="1:21" ht="13.5" thickBot="1" x14ac:dyDescent="0.25">
      <c r="A898" s="594"/>
      <c r="B898" s="2013"/>
      <c r="C898" s="229" t="s">
        <v>333</v>
      </c>
      <c r="D898" s="338">
        <f t="shared" si="17"/>
        <v>0.154</v>
      </c>
      <c r="E898" s="1054"/>
      <c r="F898" s="1054"/>
      <c r="G898" s="1054"/>
      <c r="H898" s="1054"/>
      <c r="I898" s="1054"/>
      <c r="J898" s="1054"/>
      <c r="K898" s="1054"/>
      <c r="L898" s="1054"/>
      <c r="M898" s="1054"/>
      <c r="N898" s="1054"/>
      <c r="O898" s="1054"/>
      <c r="P898" s="1054"/>
      <c r="Q898" s="1054"/>
      <c r="R898" s="1054"/>
      <c r="S898" s="1054"/>
      <c r="T898" s="1054"/>
      <c r="U898" s="1054"/>
    </row>
    <row r="899" spans="1:21" ht="13.5" thickBot="1" x14ac:dyDescent="0.25">
      <c r="A899" s="594"/>
      <c r="B899" s="2013"/>
      <c r="C899" s="287" t="s">
        <v>79</v>
      </c>
      <c r="D899" s="338">
        <f t="shared" si="17"/>
        <v>11.08</v>
      </c>
      <c r="E899" s="1054"/>
      <c r="F899" s="1054"/>
      <c r="G899" s="1054"/>
      <c r="H899" s="1054"/>
      <c r="I899" s="1054"/>
      <c r="J899" s="1054"/>
      <c r="K899" s="1054"/>
      <c r="L899" s="1054"/>
      <c r="M899" s="1054"/>
      <c r="N899" s="1054"/>
      <c r="O899" s="1054"/>
      <c r="P899" s="1054"/>
      <c r="Q899" s="1054"/>
      <c r="R899" s="1054"/>
      <c r="S899" s="1054"/>
      <c r="T899" s="1054"/>
      <c r="U899" s="1054"/>
    </row>
    <row r="900" spans="1:21" ht="13.5" thickBot="1" x14ac:dyDescent="0.25">
      <c r="A900" s="594"/>
      <c r="B900" s="2013"/>
      <c r="C900" s="295" t="s">
        <v>259</v>
      </c>
      <c r="D900" s="338" t="str">
        <f t="shared" si="17"/>
        <v>&lt;0.005</v>
      </c>
      <c r="E900" s="1054"/>
      <c r="F900" s="1054"/>
      <c r="G900" s="1054"/>
      <c r="H900" s="1054"/>
      <c r="I900" s="1054"/>
      <c r="J900" s="1054"/>
      <c r="K900" s="1054"/>
      <c r="L900" s="1054"/>
      <c r="M900" s="1054"/>
      <c r="N900" s="1054"/>
      <c r="O900" s="1054"/>
      <c r="P900" s="1054"/>
      <c r="Q900" s="1054"/>
      <c r="R900" s="1054"/>
      <c r="S900" s="1054"/>
      <c r="T900" s="1054"/>
      <c r="U900" s="1054"/>
    </row>
    <row r="901" spans="1:21" ht="13.5" thickBot="1" x14ac:dyDescent="0.25">
      <c r="A901" s="594"/>
      <c r="B901" s="2013"/>
      <c r="C901" s="240" t="s">
        <v>275</v>
      </c>
      <c r="D901" s="338" t="str">
        <f t="shared" si="17"/>
        <v>&lt;1</v>
      </c>
      <c r="E901" s="1054"/>
      <c r="F901" s="1054"/>
      <c r="G901" s="1054"/>
      <c r="H901" s="1054"/>
      <c r="I901" s="1054"/>
      <c r="J901" s="1054"/>
      <c r="K901" s="1054"/>
      <c r="L901" s="1054"/>
      <c r="M901" s="1054"/>
      <c r="N901" s="1054"/>
      <c r="O901" s="1054"/>
      <c r="P901" s="1054"/>
      <c r="Q901" s="1054"/>
      <c r="R901" s="1054"/>
      <c r="S901" s="1054"/>
      <c r="T901" s="1054"/>
      <c r="U901" s="1054"/>
    </row>
    <row r="902" spans="1:21" ht="13.5" thickBot="1" x14ac:dyDescent="0.25">
      <c r="A902" s="594"/>
      <c r="B902" s="2013"/>
      <c r="C902" s="245" t="s">
        <v>80</v>
      </c>
      <c r="D902" s="338" t="str">
        <f t="shared" si="17"/>
        <v>&lt;0.5</v>
      </c>
      <c r="E902" s="1054"/>
      <c r="F902" s="1054"/>
      <c r="G902" s="1054"/>
      <c r="H902" s="1054"/>
      <c r="I902" s="1054"/>
      <c r="J902" s="1054"/>
      <c r="K902" s="1054"/>
      <c r="L902" s="1054"/>
      <c r="M902" s="1054"/>
      <c r="N902" s="1054"/>
      <c r="O902" s="1054"/>
      <c r="P902" s="1054"/>
      <c r="Q902" s="1054"/>
      <c r="R902" s="1054"/>
      <c r="S902" s="1054"/>
      <c r="T902" s="1054"/>
      <c r="U902" s="1054"/>
    </row>
    <row r="903" spans="1:21" ht="13.5" thickBot="1" x14ac:dyDescent="0.25">
      <c r="A903" s="594"/>
      <c r="B903" s="2013"/>
      <c r="C903" s="227" t="s">
        <v>276</v>
      </c>
      <c r="D903" s="338" t="str">
        <f t="shared" si="17"/>
        <v>-</v>
      </c>
      <c r="E903" s="1054"/>
      <c r="F903" s="1054"/>
      <c r="G903" s="1054"/>
      <c r="H903" s="1054"/>
      <c r="I903" s="1054"/>
      <c r="J903" s="1054"/>
      <c r="K903" s="1054"/>
      <c r="L903" s="1054"/>
      <c r="M903" s="1054"/>
      <c r="N903" s="1054"/>
      <c r="O903" s="1054"/>
      <c r="P903" s="1054"/>
      <c r="Q903" s="1054"/>
      <c r="R903" s="1054"/>
      <c r="S903" s="1054"/>
      <c r="T903" s="1054"/>
      <c r="U903" s="1054"/>
    </row>
    <row r="904" spans="1:21" ht="13.5" thickBot="1" x14ac:dyDescent="0.25">
      <c r="A904" s="594"/>
      <c r="B904" s="2013"/>
      <c r="C904" s="245" t="s">
        <v>277</v>
      </c>
      <c r="D904" s="338" t="str">
        <f t="shared" si="17"/>
        <v>-</v>
      </c>
      <c r="E904" s="1054"/>
      <c r="F904" s="1054"/>
      <c r="G904" s="1054"/>
      <c r="H904" s="1054"/>
      <c r="I904" s="1054"/>
      <c r="J904" s="1054"/>
      <c r="K904" s="1054"/>
      <c r="L904" s="1054"/>
      <c r="M904" s="1054"/>
      <c r="N904" s="1054"/>
      <c r="O904" s="1054"/>
      <c r="P904" s="1054"/>
      <c r="Q904" s="1054"/>
      <c r="R904" s="1054"/>
      <c r="S904" s="1054"/>
      <c r="T904" s="1054"/>
      <c r="U904" s="1054"/>
    </row>
    <row r="905" spans="1:21" ht="13.5" thickBot="1" x14ac:dyDescent="0.25">
      <c r="A905" s="594"/>
      <c r="B905" s="2013"/>
      <c r="C905" s="299" t="s">
        <v>278</v>
      </c>
      <c r="D905" s="338" t="str">
        <f t="shared" si="17"/>
        <v>-</v>
      </c>
      <c r="E905" s="1054"/>
      <c r="F905" s="1054"/>
      <c r="G905" s="1054"/>
      <c r="H905" s="1054"/>
      <c r="I905" s="1054"/>
      <c r="J905" s="1054"/>
      <c r="K905" s="1054"/>
      <c r="L905" s="1054"/>
      <c r="M905" s="1054"/>
      <c r="N905" s="1054"/>
      <c r="O905" s="1054"/>
      <c r="P905" s="1054"/>
      <c r="Q905" s="1054"/>
      <c r="R905" s="1054"/>
      <c r="S905" s="1054"/>
      <c r="T905" s="1054"/>
      <c r="U905" s="1054"/>
    </row>
    <row r="906" spans="1:21" ht="13.5" thickBot="1" x14ac:dyDescent="0.25">
      <c r="A906" s="594"/>
      <c r="B906" s="2013"/>
      <c r="C906" s="245" t="s">
        <v>279</v>
      </c>
      <c r="D906" s="338" t="str">
        <f t="shared" si="17"/>
        <v>-</v>
      </c>
      <c r="E906" s="1054"/>
      <c r="F906" s="1054"/>
      <c r="G906" s="1054"/>
      <c r="H906" s="1054"/>
      <c r="I906" s="1054"/>
      <c r="J906" s="1054"/>
      <c r="K906" s="1054"/>
      <c r="L906" s="1054"/>
      <c r="M906" s="1054"/>
      <c r="N906" s="1054"/>
      <c r="O906" s="1054"/>
      <c r="P906" s="1054"/>
      <c r="Q906" s="1054"/>
      <c r="R906" s="1054"/>
      <c r="S906" s="1054"/>
      <c r="T906" s="1054"/>
      <c r="U906" s="1054"/>
    </row>
    <row r="907" spans="1:21" ht="13.5" thickBot="1" x14ac:dyDescent="0.25">
      <c r="A907" s="594"/>
      <c r="B907" s="2013"/>
      <c r="C907" s="286" t="s">
        <v>280</v>
      </c>
      <c r="D907" s="338" t="str">
        <f t="shared" si="17"/>
        <v>-</v>
      </c>
      <c r="E907" s="1054"/>
      <c r="F907" s="1054"/>
      <c r="G907" s="1054"/>
      <c r="H907" s="1054"/>
      <c r="I907" s="1054"/>
      <c r="J907" s="1054"/>
      <c r="K907" s="1054"/>
      <c r="L907" s="1054"/>
      <c r="M907" s="1054"/>
      <c r="N907" s="1054"/>
      <c r="O907" s="1054"/>
      <c r="P907" s="1054"/>
      <c r="Q907" s="1054"/>
      <c r="R907" s="1054"/>
      <c r="S907" s="1054"/>
      <c r="T907" s="1054"/>
      <c r="U907" s="1054"/>
    </row>
    <row r="908" spans="1:21" ht="13.5" thickBot="1" x14ac:dyDescent="0.25">
      <c r="A908" s="594"/>
      <c r="B908" s="2013"/>
      <c r="C908" s="300" t="s">
        <v>84</v>
      </c>
      <c r="D908" s="338" t="str">
        <f t="shared" si="17"/>
        <v>-</v>
      </c>
      <c r="E908" s="1054"/>
      <c r="F908" s="1054"/>
      <c r="G908" s="1054"/>
      <c r="H908" s="1054"/>
      <c r="I908" s="1054"/>
      <c r="J908" s="1054"/>
      <c r="K908" s="1054"/>
      <c r="L908" s="1054"/>
      <c r="M908" s="1054"/>
      <c r="N908" s="1054"/>
      <c r="O908" s="1054"/>
      <c r="P908" s="1054"/>
      <c r="Q908" s="1054"/>
      <c r="R908" s="1054"/>
      <c r="S908" s="1054"/>
      <c r="T908" s="1054"/>
      <c r="U908" s="1054"/>
    </row>
    <row r="909" spans="1:21" ht="13.5" thickBot="1" x14ac:dyDescent="0.25">
      <c r="A909" s="594"/>
      <c r="B909" s="2013"/>
      <c r="C909" s="227" t="s">
        <v>85</v>
      </c>
      <c r="D909" s="338" t="str">
        <f t="shared" si="17"/>
        <v>-</v>
      </c>
      <c r="E909" s="1054"/>
      <c r="F909" s="1054"/>
      <c r="G909" s="1054"/>
      <c r="H909" s="1054"/>
      <c r="I909" s="1054"/>
      <c r="J909" s="1054"/>
      <c r="K909" s="1054"/>
      <c r="L909" s="1054"/>
      <c r="M909" s="1054"/>
      <c r="N909" s="1054"/>
      <c r="O909" s="1054"/>
      <c r="P909" s="1054"/>
      <c r="Q909" s="1054"/>
      <c r="R909" s="1054"/>
      <c r="S909" s="1054"/>
      <c r="T909" s="1054"/>
      <c r="U909" s="1054"/>
    </row>
    <row r="910" spans="1:21" ht="13.5" thickBot="1" x14ac:dyDescent="0.25">
      <c r="A910" s="594"/>
      <c r="B910" s="2013"/>
      <c r="C910" s="304" t="s">
        <v>86</v>
      </c>
      <c r="D910" s="338" t="str">
        <f t="shared" si="17"/>
        <v>-</v>
      </c>
      <c r="E910" s="1054"/>
      <c r="F910" s="1054"/>
      <c r="G910" s="1054"/>
      <c r="H910" s="1054"/>
      <c r="I910" s="1054"/>
      <c r="J910" s="1054"/>
      <c r="K910" s="1054"/>
      <c r="L910" s="1054"/>
      <c r="M910" s="1054"/>
      <c r="N910" s="1054"/>
      <c r="O910" s="1054"/>
      <c r="P910" s="1054"/>
      <c r="Q910" s="1054"/>
      <c r="R910" s="1054"/>
      <c r="S910" s="1054"/>
      <c r="T910" s="1054"/>
      <c r="U910" s="1054"/>
    </row>
    <row r="911" spans="1:21" ht="13.5" thickBot="1" x14ac:dyDescent="0.25">
      <c r="A911" s="594"/>
      <c r="B911" s="2013"/>
      <c r="C911" s="240" t="s">
        <v>338</v>
      </c>
      <c r="D911" s="338" t="str">
        <f t="shared" si="17"/>
        <v>-</v>
      </c>
      <c r="E911" s="1054"/>
      <c r="F911" s="1054"/>
      <c r="G911" s="1054"/>
      <c r="H911" s="1054"/>
      <c r="I911" s="1054"/>
      <c r="J911" s="1054"/>
      <c r="K911" s="1054"/>
      <c r="L911" s="1054"/>
      <c r="M911" s="1054"/>
      <c r="N911" s="1054"/>
      <c r="O911" s="1054"/>
      <c r="P911" s="1054"/>
      <c r="Q911" s="1054"/>
      <c r="R911" s="1054"/>
      <c r="S911" s="1054"/>
      <c r="T911" s="1054"/>
      <c r="U911" s="1054"/>
    </row>
    <row r="912" spans="1:21" ht="13.5" thickBot="1" x14ac:dyDescent="0.25">
      <c r="A912" s="594"/>
      <c r="B912" s="2013"/>
      <c r="C912" s="245" t="s">
        <v>281</v>
      </c>
      <c r="D912" s="338" t="str">
        <f t="shared" si="17"/>
        <v>-</v>
      </c>
      <c r="E912" s="1054"/>
      <c r="F912" s="1054"/>
      <c r="G912" s="1054"/>
      <c r="H912" s="1054"/>
      <c r="I912" s="1054"/>
      <c r="J912" s="1054"/>
      <c r="K912" s="1054"/>
      <c r="L912" s="1054"/>
      <c r="M912" s="1054"/>
      <c r="N912" s="1054"/>
      <c r="O912" s="1054"/>
      <c r="P912" s="1054"/>
      <c r="Q912" s="1054"/>
      <c r="R912" s="1054"/>
      <c r="S912" s="1054"/>
      <c r="T912" s="1054"/>
      <c r="U912" s="1054"/>
    </row>
    <row r="913" spans="1:21" ht="13.5" thickBot="1" x14ac:dyDescent="0.25">
      <c r="A913" s="594"/>
      <c r="B913" s="2013"/>
      <c r="C913" s="305" t="s">
        <v>81</v>
      </c>
      <c r="D913" s="338" t="str">
        <f t="shared" si="17"/>
        <v>-</v>
      </c>
      <c r="E913" s="1054"/>
      <c r="F913" s="1054"/>
      <c r="G913" s="1054"/>
      <c r="H913" s="1054"/>
      <c r="I913" s="1054"/>
      <c r="J913" s="1054"/>
      <c r="K913" s="1054"/>
      <c r="L913" s="1054"/>
      <c r="M913" s="1054"/>
      <c r="N913" s="1054"/>
      <c r="O913" s="1054"/>
      <c r="P913" s="1054"/>
      <c r="Q913" s="1054"/>
      <c r="R913" s="1054"/>
      <c r="S913" s="1054"/>
      <c r="T913" s="1054"/>
      <c r="U913" s="1054"/>
    </row>
    <row r="914" spans="1:21" ht="13.5" thickBot="1" x14ac:dyDescent="0.25">
      <c r="A914" s="594"/>
      <c r="B914" s="2013"/>
      <c r="C914" s="420" t="s">
        <v>151</v>
      </c>
      <c r="D914" s="338" t="str">
        <f t="shared" si="17"/>
        <v>-</v>
      </c>
      <c r="E914" s="1054"/>
      <c r="F914" s="1054"/>
      <c r="G914" s="1054"/>
      <c r="H914" s="1054"/>
      <c r="I914" s="1054"/>
      <c r="J914" s="1054"/>
      <c r="K914" s="1054"/>
      <c r="L914" s="1054"/>
      <c r="M914" s="1054"/>
      <c r="N914" s="1054"/>
      <c r="O914" s="1054"/>
      <c r="P914" s="1054"/>
      <c r="Q914" s="1054"/>
      <c r="R914" s="1054"/>
      <c r="S914" s="1054"/>
      <c r="T914" s="1054"/>
      <c r="U914" s="1054"/>
    </row>
    <row r="915" spans="1:21" ht="13.5" thickBot="1" x14ac:dyDescent="0.25">
      <c r="A915" s="594"/>
      <c r="B915" s="2013"/>
      <c r="C915" s="306" t="s">
        <v>266</v>
      </c>
      <c r="D915" s="338" t="str">
        <f t="shared" si="17"/>
        <v>-</v>
      </c>
      <c r="E915" s="1054"/>
      <c r="F915" s="1054"/>
      <c r="G915" s="1054"/>
      <c r="H915" s="1054"/>
      <c r="I915" s="1054"/>
      <c r="J915" s="1054"/>
      <c r="K915" s="1054"/>
      <c r="L915" s="1054"/>
      <c r="M915" s="1054"/>
      <c r="N915" s="1054"/>
      <c r="O915" s="1054"/>
      <c r="P915" s="1054"/>
      <c r="Q915" s="1054"/>
      <c r="R915" s="1054"/>
      <c r="S915" s="1054"/>
      <c r="T915" s="1054"/>
      <c r="U915" s="1054"/>
    </row>
    <row r="916" spans="1:21" ht="13.5" thickBot="1" x14ac:dyDescent="0.25">
      <c r="A916" s="594"/>
      <c r="B916" s="2013"/>
      <c r="C916" s="553" t="s">
        <v>267</v>
      </c>
      <c r="D916" s="338" t="str">
        <f t="shared" si="17"/>
        <v>-</v>
      </c>
      <c r="E916" s="1054"/>
      <c r="F916" s="1054"/>
      <c r="G916" s="1054"/>
      <c r="H916" s="1054"/>
      <c r="I916" s="1054"/>
      <c r="J916" s="1054"/>
      <c r="K916" s="1054"/>
      <c r="L916" s="1054"/>
      <c r="M916" s="1054"/>
      <c r="N916" s="1054"/>
      <c r="O916" s="1054"/>
      <c r="P916" s="1054"/>
      <c r="Q916" s="1054"/>
      <c r="R916" s="1054"/>
      <c r="S916" s="1054"/>
      <c r="T916" s="1054"/>
      <c r="U916" s="1054"/>
    </row>
    <row r="917" spans="1:21" ht="13.5" thickBot="1" x14ac:dyDescent="0.25">
      <c r="A917" s="594"/>
      <c r="B917" s="2013"/>
      <c r="C917" s="553" t="s">
        <v>579</v>
      </c>
      <c r="D917" s="338" t="str">
        <f t="shared" si="17"/>
        <v>-</v>
      </c>
      <c r="E917" s="1054"/>
      <c r="F917" s="1054"/>
      <c r="G917" s="1054"/>
      <c r="H917" s="1054"/>
      <c r="I917" s="1054"/>
      <c r="J917" s="1054"/>
      <c r="K917" s="1054"/>
      <c r="L917" s="1054"/>
      <c r="M917" s="1054"/>
      <c r="N917" s="1054"/>
      <c r="O917" s="1054"/>
      <c r="P917" s="1054"/>
      <c r="Q917" s="1054"/>
      <c r="R917" s="1054"/>
      <c r="S917" s="1054"/>
      <c r="T917" s="1054"/>
      <c r="U917" s="1054"/>
    </row>
    <row r="918" spans="1:21" ht="13.5" thickBot="1" x14ac:dyDescent="0.25">
      <c r="A918" s="594"/>
      <c r="B918" s="2013"/>
      <c r="C918" s="554" t="s">
        <v>342</v>
      </c>
      <c r="D918" s="338" t="str">
        <f t="shared" si="17"/>
        <v>-</v>
      </c>
      <c r="E918" s="1054"/>
      <c r="F918" s="1054"/>
      <c r="G918" s="1054"/>
      <c r="H918" s="1054"/>
      <c r="I918" s="1054"/>
      <c r="J918" s="1054"/>
      <c r="K918" s="1054"/>
      <c r="L918" s="1054"/>
      <c r="M918" s="1054"/>
      <c r="N918" s="1054"/>
      <c r="O918" s="1054"/>
      <c r="P918" s="1054"/>
      <c r="Q918" s="1054"/>
      <c r="R918" s="1054"/>
      <c r="S918" s="1054"/>
      <c r="T918" s="1054"/>
      <c r="U918" s="1054"/>
    </row>
    <row r="919" spans="1:21" ht="13.5" thickBot="1" x14ac:dyDescent="0.25">
      <c r="A919" s="594"/>
      <c r="B919" s="2013"/>
      <c r="C919" s="555" t="s">
        <v>343</v>
      </c>
      <c r="D919" s="338" t="str">
        <f t="shared" si="17"/>
        <v>-</v>
      </c>
      <c r="E919" s="1054"/>
      <c r="F919" s="1054"/>
      <c r="G919" s="1054"/>
      <c r="H919" s="1054"/>
      <c r="I919" s="1054"/>
      <c r="J919" s="1054"/>
      <c r="K919" s="1054"/>
      <c r="L919" s="1054"/>
      <c r="M919" s="1054"/>
      <c r="N919" s="1054"/>
      <c r="O919" s="1054"/>
      <c r="P919" s="1054"/>
      <c r="Q919" s="1054"/>
      <c r="R919" s="1054"/>
      <c r="S919" s="1054"/>
      <c r="T919" s="1054"/>
      <c r="U919" s="1054"/>
    </row>
    <row r="920" spans="1:21" ht="13.5" thickBot="1" x14ac:dyDescent="0.25">
      <c r="A920" s="594"/>
      <c r="B920" s="2014"/>
      <c r="C920" s="595" t="s">
        <v>258</v>
      </c>
      <c r="D920" s="338">
        <f t="shared" si="17"/>
        <v>41</v>
      </c>
      <c r="E920" s="1054"/>
      <c r="F920" s="1054"/>
      <c r="G920" s="1054"/>
      <c r="H920" s="1054"/>
      <c r="I920" s="1054"/>
      <c r="J920" s="1054"/>
      <c r="K920" s="1054"/>
      <c r="L920" s="1054"/>
      <c r="M920" s="1054"/>
      <c r="N920" s="1054"/>
      <c r="O920" s="1054"/>
      <c r="P920" s="1054"/>
      <c r="Q920" s="1054"/>
      <c r="R920" s="1054"/>
      <c r="S920" s="1054"/>
      <c r="T920" s="1054"/>
      <c r="U920" s="1054"/>
    </row>
    <row r="921" spans="1:21" x14ac:dyDescent="0.2">
      <c r="B921" s="760"/>
      <c r="C921" s="760"/>
      <c r="D921" s="761"/>
      <c r="E921" s="1054"/>
      <c r="F921" s="1054"/>
      <c r="G921" s="1054"/>
      <c r="H921" s="1054"/>
      <c r="I921" s="1054"/>
      <c r="J921" s="1054"/>
      <c r="K921" s="1054"/>
      <c r="L921" s="1054"/>
      <c r="M921" s="1054"/>
      <c r="N921" s="1054"/>
      <c r="O921" s="1054"/>
      <c r="P921" s="1054"/>
      <c r="Q921" s="1054"/>
      <c r="R921" s="1054"/>
      <c r="S921" s="1054"/>
      <c r="T921" s="1054"/>
      <c r="U921" s="1054"/>
    </row>
  </sheetData>
  <mergeCells count="26">
    <mergeCell ref="T3:U3"/>
    <mergeCell ref="I3:J3"/>
    <mergeCell ref="D3:H3"/>
    <mergeCell ref="M3:O3"/>
    <mergeCell ref="K3:L3"/>
    <mergeCell ref="P3:Q3"/>
    <mergeCell ref="B153:B200"/>
    <mergeCell ref="B201:B248"/>
    <mergeCell ref="R3:S3"/>
    <mergeCell ref="B57:B104"/>
    <mergeCell ref="B105:B152"/>
    <mergeCell ref="B47:B52"/>
    <mergeCell ref="B393:B440"/>
    <mergeCell ref="B441:B488"/>
    <mergeCell ref="B345:B392"/>
    <mergeCell ref="B249:B296"/>
    <mergeCell ref="B297:B344"/>
    <mergeCell ref="B825:B872"/>
    <mergeCell ref="B873:B920"/>
    <mergeCell ref="B585:B632"/>
    <mergeCell ref="B489:B536"/>
    <mergeCell ref="B537:B584"/>
    <mergeCell ref="B729:B776"/>
    <mergeCell ref="B633:B680"/>
    <mergeCell ref="B777:B824"/>
    <mergeCell ref="B681:B728"/>
  </mergeCells>
  <phoneticPr fontId="8"/>
  <printOptions horizontalCentered="1"/>
  <pageMargins left="0.19685039370078741" right="0" top="0.82677165354330717" bottom="0.19685039370078741" header="0.51181102362204722" footer="0.19685039370078741"/>
  <pageSetup paperSize="9" scale="82" fitToHeight="0" orientation="landscape" horizontalDpi="300" verticalDpi="300" r:id="rId1"/>
  <headerFooter alignWithMargins="0">
    <oddHeader>&amp;L&amp;12&amp;E              年　　　　　　月&amp;R（前半　・　後半）</oddHeader>
  </headerFooter>
  <rowBreaks count="1" manualBreakCount="1">
    <brk id="42" min="2" max="2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V21"/>
  <sheetViews>
    <sheetView view="pageBreakPreview" zoomScale="75" zoomScaleNormal="75" zoomScaleSheetLayoutView="75" workbookViewId="0">
      <selection activeCell="W15" sqref="W15"/>
    </sheetView>
  </sheetViews>
  <sheetFormatPr defaultRowHeight="13" x14ac:dyDescent="0.2"/>
  <cols>
    <col min="1" max="1" width="7.453125" customWidth="1"/>
    <col min="3" max="6" width="8" customWidth="1"/>
    <col min="7" max="11" width="7.36328125" customWidth="1"/>
    <col min="12" max="16" width="7.1796875" customWidth="1"/>
    <col min="17" max="20" width="7.26953125" customWidth="1"/>
  </cols>
  <sheetData>
    <row r="1" spans="1:22" s="35" customFormat="1" ht="21" customHeight="1" x14ac:dyDescent="0.25">
      <c r="A1" s="1068"/>
      <c r="B1" s="763"/>
      <c r="C1" s="763"/>
      <c r="D1" s="763"/>
      <c r="E1" s="763"/>
      <c r="F1" s="763"/>
      <c r="G1" s="763"/>
      <c r="H1" s="763"/>
      <c r="I1" s="763"/>
      <c r="J1" s="763"/>
      <c r="K1" s="763"/>
      <c r="L1" s="763"/>
      <c r="M1" s="763"/>
      <c r="N1" s="763"/>
      <c r="O1" s="763"/>
      <c r="P1" s="353"/>
      <c r="Q1" s="2093"/>
      <c r="R1" s="2093"/>
      <c r="S1" s="2094"/>
      <c r="T1" s="2094"/>
    </row>
    <row r="2" spans="1:22" s="1066" customFormat="1" ht="25.5" customHeight="1" thickBot="1" x14ac:dyDescent="0.25">
      <c r="A2" s="2095" t="s">
        <v>383</v>
      </c>
      <c r="B2" s="2096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  <c r="P2" s="342"/>
      <c r="Q2" s="342"/>
      <c r="R2" s="342"/>
      <c r="S2" s="343"/>
      <c r="T2" s="763"/>
    </row>
    <row r="3" spans="1:22" s="106" customFormat="1" ht="21" customHeight="1" x14ac:dyDescent="0.2">
      <c r="A3" s="2055" t="s">
        <v>38</v>
      </c>
      <c r="B3" s="2056"/>
      <c r="C3" s="1063">
        <v>1</v>
      </c>
      <c r="D3" s="344">
        <v>2</v>
      </c>
      <c r="E3" s="2059">
        <v>3</v>
      </c>
      <c r="F3" s="2038"/>
      <c r="G3" s="2097"/>
      <c r="H3" s="2059">
        <v>4</v>
      </c>
      <c r="I3" s="2038"/>
      <c r="J3" s="2097"/>
      <c r="K3" s="1070">
        <v>5</v>
      </c>
      <c r="L3" s="2098">
        <v>6</v>
      </c>
      <c r="M3" s="2023"/>
      <c r="N3" s="2016"/>
      <c r="O3" s="2059">
        <v>7</v>
      </c>
      <c r="P3" s="2038"/>
      <c r="Q3" s="2038"/>
      <c r="R3" s="2097"/>
      <c r="S3" s="354"/>
    </row>
    <row r="4" spans="1:22" s="106" customFormat="1" ht="21" customHeight="1" x14ac:dyDescent="0.2">
      <c r="A4" s="2063" t="s">
        <v>116</v>
      </c>
      <c r="B4" s="2064"/>
      <c r="C4" s="2074" t="s">
        <v>156</v>
      </c>
      <c r="D4" s="2029" t="s">
        <v>156</v>
      </c>
      <c r="E4" s="2035" t="s">
        <v>156</v>
      </c>
      <c r="F4" s="2036"/>
      <c r="G4" s="2037"/>
      <c r="H4" s="2035" t="s">
        <v>156</v>
      </c>
      <c r="I4" s="2076"/>
      <c r="J4" s="2077" t="s">
        <v>157</v>
      </c>
      <c r="K4" s="1067" t="s">
        <v>156</v>
      </c>
      <c r="L4" s="2071" t="s">
        <v>580</v>
      </c>
      <c r="M4" s="2072"/>
      <c r="N4" s="2073"/>
      <c r="O4" s="2083" t="s">
        <v>156</v>
      </c>
      <c r="P4" s="2084"/>
      <c r="Q4" s="2084"/>
      <c r="R4" s="2091" t="s">
        <v>693</v>
      </c>
      <c r="S4" s="354"/>
    </row>
    <row r="5" spans="1:22" s="106" customFormat="1" ht="21" customHeight="1" thickBot="1" x14ac:dyDescent="0.25">
      <c r="A5" s="2043"/>
      <c r="B5" s="2044"/>
      <c r="C5" s="2075"/>
      <c r="D5" s="2030"/>
      <c r="E5" s="532" t="s">
        <v>581</v>
      </c>
      <c r="F5" s="533" t="s">
        <v>582</v>
      </c>
      <c r="G5" s="534" t="s">
        <v>583</v>
      </c>
      <c r="H5" s="532" t="s">
        <v>584</v>
      </c>
      <c r="I5" s="533" t="s">
        <v>585</v>
      </c>
      <c r="J5" s="2078"/>
      <c r="K5" s="536" t="s">
        <v>255</v>
      </c>
      <c r="L5" s="532" t="s">
        <v>584</v>
      </c>
      <c r="M5" s="536" t="s">
        <v>585</v>
      </c>
      <c r="N5" s="534" t="s">
        <v>583</v>
      </c>
      <c r="O5" s="535"/>
      <c r="P5" s="1829" t="s">
        <v>586</v>
      </c>
      <c r="Q5" s="1829" t="s">
        <v>587</v>
      </c>
      <c r="R5" s="2092"/>
      <c r="S5" s="354"/>
    </row>
    <row r="6" spans="1:22" s="106" customFormat="1" ht="21" customHeight="1" thickTop="1" x14ac:dyDescent="0.2">
      <c r="A6" s="355" t="s">
        <v>158</v>
      </c>
      <c r="B6" s="356" t="s">
        <v>159</v>
      </c>
      <c r="C6" s="357">
        <v>1100</v>
      </c>
      <c r="D6" s="358">
        <v>1000</v>
      </c>
      <c r="E6" s="359">
        <v>1200</v>
      </c>
      <c r="F6" s="360">
        <v>750</v>
      </c>
      <c r="G6" s="361">
        <v>1400</v>
      </c>
      <c r="H6" s="362">
        <v>910</v>
      </c>
      <c r="I6" s="360">
        <v>610</v>
      </c>
      <c r="J6" s="361">
        <v>810</v>
      </c>
      <c r="K6" s="363">
        <v>760</v>
      </c>
      <c r="L6" s="359">
        <v>1400</v>
      </c>
      <c r="M6" s="363">
        <v>1700</v>
      </c>
      <c r="N6" s="361">
        <v>1100</v>
      </c>
      <c r="O6" s="731">
        <v>1100</v>
      </c>
      <c r="P6" s="1830" t="s">
        <v>21</v>
      </c>
      <c r="Q6" s="1830" t="s">
        <v>694</v>
      </c>
      <c r="R6" s="1852">
        <v>2300</v>
      </c>
      <c r="S6" s="354"/>
    </row>
    <row r="7" spans="1:22" s="106" customFormat="1" ht="21" customHeight="1" thickBot="1" x14ac:dyDescent="0.25">
      <c r="A7" s="365" t="s">
        <v>160</v>
      </c>
      <c r="B7" s="366" t="s">
        <v>159</v>
      </c>
      <c r="C7" s="352">
        <v>240</v>
      </c>
      <c r="D7" s="348">
        <v>180</v>
      </c>
      <c r="E7" s="350">
        <v>200</v>
      </c>
      <c r="F7" s="367">
        <v>130</v>
      </c>
      <c r="G7" s="351">
        <v>250</v>
      </c>
      <c r="H7" s="346">
        <v>200</v>
      </c>
      <c r="I7" s="367">
        <v>120</v>
      </c>
      <c r="J7" s="351">
        <v>140</v>
      </c>
      <c r="K7" s="349">
        <v>150</v>
      </c>
      <c r="L7" s="350">
        <v>260</v>
      </c>
      <c r="M7" s="349">
        <v>290</v>
      </c>
      <c r="N7" s="351">
        <v>200</v>
      </c>
      <c r="O7" s="732">
        <v>260</v>
      </c>
      <c r="P7" s="1831" t="s">
        <v>21</v>
      </c>
      <c r="Q7" s="1831" t="s">
        <v>21</v>
      </c>
      <c r="R7" s="1851">
        <v>690</v>
      </c>
      <c r="S7" s="354"/>
    </row>
    <row r="8" spans="1:22" s="108" customFormat="1" ht="25.5" customHeight="1" thickBot="1" x14ac:dyDescent="0.25">
      <c r="A8" s="2054" t="s">
        <v>385</v>
      </c>
      <c r="B8" s="2085"/>
      <c r="C8" s="380"/>
      <c r="D8" s="380"/>
      <c r="E8" s="380"/>
      <c r="F8" s="380"/>
      <c r="G8" s="380"/>
      <c r="H8" s="380"/>
      <c r="I8" s="380"/>
      <c r="J8" s="380"/>
      <c r="K8" s="380"/>
      <c r="L8" s="380"/>
      <c r="M8" s="380"/>
      <c r="N8" s="380"/>
      <c r="O8" s="380"/>
      <c r="P8" s="381"/>
      <c r="Q8" s="381"/>
      <c r="R8" s="381"/>
      <c r="S8" s="159"/>
      <c r="T8" s="354"/>
    </row>
    <row r="9" spans="1:22" s="106" customFormat="1" ht="21" customHeight="1" x14ac:dyDescent="0.2">
      <c r="A9" s="2086" t="s">
        <v>38</v>
      </c>
      <c r="B9" s="2087"/>
      <c r="C9" s="2082">
        <v>1</v>
      </c>
      <c r="D9" s="2080"/>
      <c r="E9" s="2080"/>
      <c r="F9" s="2080"/>
      <c r="G9" s="2081"/>
      <c r="H9" s="382">
        <v>2</v>
      </c>
      <c r="I9" s="2088">
        <v>3</v>
      </c>
      <c r="J9" s="2089"/>
      <c r="K9" s="2089"/>
      <c r="L9" s="2068">
        <v>4</v>
      </c>
      <c r="M9" s="2090"/>
      <c r="N9" s="1065">
        <v>5</v>
      </c>
      <c r="O9" s="2079">
        <v>6</v>
      </c>
      <c r="P9" s="2080"/>
      <c r="Q9" s="2081"/>
      <c r="R9" s="2068">
        <v>7</v>
      </c>
      <c r="S9" s="2069"/>
      <c r="T9" s="2070"/>
      <c r="U9" s="354"/>
      <c r="V9" s="354"/>
    </row>
    <row r="10" spans="1:22" s="106" customFormat="1" ht="21" customHeight="1" x14ac:dyDescent="0.2">
      <c r="A10" s="2063" t="s">
        <v>116</v>
      </c>
      <c r="B10" s="2064"/>
      <c r="C10" s="2065" t="s">
        <v>588</v>
      </c>
      <c r="D10" s="2066"/>
      <c r="E10" s="2066"/>
      <c r="F10" s="2066"/>
      <c r="G10" s="2067"/>
      <c r="H10" s="2029" t="s">
        <v>588</v>
      </c>
      <c r="I10" s="2035" t="s">
        <v>588</v>
      </c>
      <c r="J10" s="2036"/>
      <c r="K10" s="2037"/>
      <c r="L10" s="2035" t="s">
        <v>588</v>
      </c>
      <c r="M10" s="2037"/>
      <c r="N10" s="1064" t="s">
        <v>588</v>
      </c>
      <c r="O10" s="2024" t="s">
        <v>588</v>
      </c>
      <c r="P10" s="2025"/>
      <c r="Q10" s="2026"/>
      <c r="R10" s="2035" t="s">
        <v>588</v>
      </c>
      <c r="S10" s="2036"/>
      <c r="T10" s="2037"/>
      <c r="U10" s="354"/>
      <c r="V10" s="354"/>
    </row>
    <row r="11" spans="1:22" s="106" customFormat="1" ht="21" customHeight="1" thickBot="1" x14ac:dyDescent="0.25">
      <c r="A11" s="2043"/>
      <c r="B11" s="2044"/>
      <c r="C11" s="530" t="s">
        <v>152</v>
      </c>
      <c r="D11" s="400" t="s">
        <v>665</v>
      </c>
      <c r="E11" s="400" t="s">
        <v>666</v>
      </c>
      <c r="F11" s="531" t="s">
        <v>334</v>
      </c>
      <c r="G11" s="402" t="s">
        <v>589</v>
      </c>
      <c r="H11" s="2030"/>
      <c r="I11" s="532" t="s">
        <v>165</v>
      </c>
      <c r="J11" s="533" t="s">
        <v>166</v>
      </c>
      <c r="K11" s="534" t="s">
        <v>167</v>
      </c>
      <c r="L11" s="532" t="s">
        <v>168</v>
      </c>
      <c r="M11" s="534" t="s">
        <v>169</v>
      </c>
      <c r="N11" s="536" t="s">
        <v>255</v>
      </c>
      <c r="O11" s="535" t="s">
        <v>168</v>
      </c>
      <c r="P11" s="536" t="s">
        <v>169</v>
      </c>
      <c r="Q11" s="534" t="s">
        <v>167</v>
      </c>
      <c r="R11" s="532" t="s">
        <v>170</v>
      </c>
      <c r="S11" s="533" t="s">
        <v>171</v>
      </c>
      <c r="T11" s="534" t="s">
        <v>172</v>
      </c>
      <c r="U11" s="354"/>
      <c r="V11" s="354"/>
    </row>
    <row r="12" spans="1:22" s="106" customFormat="1" ht="21" customHeight="1" thickTop="1" x14ac:dyDescent="0.2">
      <c r="A12" s="355" t="s">
        <v>158</v>
      </c>
      <c r="B12" s="356" t="s">
        <v>159</v>
      </c>
      <c r="C12" s="362">
        <v>410</v>
      </c>
      <c r="D12" s="360">
        <v>480</v>
      </c>
      <c r="E12" s="360" t="s">
        <v>21</v>
      </c>
      <c r="F12" s="363">
        <v>500</v>
      </c>
      <c r="G12" s="361">
        <v>410</v>
      </c>
      <c r="H12" s="358">
        <v>500</v>
      </c>
      <c r="I12" s="362">
        <v>550</v>
      </c>
      <c r="J12" s="364">
        <v>580</v>
      </c>
      <c r="K12" s="340">
        <v>550</v>
      </c>
      <c r="L12" s="359">
        <v>350</v>
      </c>
      <c r="M12" s="361">
        <v>420</v>
      </c>
      <c r="N12" s="363">
        <v>690</v>
      </c>
      <c r="O12" s="731">
        <v>430</v>
      </c>
      <c r="P12" s="363">
        <v>350</v>
      </c>
      <c r="Q12" s="361">
        <v>400</v>
      </c>
      <c r="R12" s="383">
        <v>450</v>
      </c>
      <c r="S12" s="384">
        <v>410</v>
      </c>
      <c r="T12" s="385">
        <v>430</v>
      </c>
      <c r="U12" s="354"/>
      <c r="V12" s="354"/>
    </row>
    <row r="13" spans="1:22" s="106" customFormat="1" ht="21" customHeight="1" thickBot="1" x14ac:dyDescent="0.25">
      <c r="A13" s="365" t="s">
        <v>160</v>
      </c>
      <c r="B13" s="366" t="s">
        <v>159</v>
      </c>
      <c r="C13" s="386">
        <v>210</v>
      </c>
      <c r="D13" s="346">
        <v>240</v>
      </c>
      <c r="E13" s="346" t="s">
        <v>21</v>
      </c>
      <c r="F13" s="349">
        <v>250</v>
      </c>
      <c r="G13" s="351">
        <v>190</v>
      </c>
      <c r="H13" s="348">
        <v>230</v>
      </c>
      <c r="I13" s="346">
        <v>210</v>
      </c>
      <c r="J13" s="347">
        <v>250</v>
      </c>
      <c r="K13" s="351">
        <v>280</v>
      </c>
      <c r="L13" s="350">
        <v>180</v>
      </c>
      <c r="M13" s="351">
        <v>180</v>
      </c>
      <c r="N13" s="349">
        <v>320</v>
      </c>
      <c r="O13" s="732">
        <v>100</v>
      </c>
      <c r="P13" s="349">
        <v>130</v>
      </c>
      <c r="Q13" s="351">
        <v>110</v>
      </c>
      <c r="R13" s="387">
        <v>220</v>
      </c>
      <c r="S13" s="388">
        <v>210</v>
      </c>
      <c r="T13" s="389">
        <v>190</v>
      </c>
      <c r="U13" s="354"/>
      <c r="V13" s="354"/>
    </row>
    <row r="14" spans="1:22" s="108" customFormat="1" ht="25.5" customHeight="1" thickBot="1" x14ac:dyDescent="0.25">
      <c r="A14" s="2054" t="s">
        <v>384</v>
      </c>
      <c r="B14" s="2054"/>
      <c r="C14" s="2054"/>
      <c r="D14" s="2054"/>
      <c r="E14" s="380"/>
      <c r="F14" s="380"/>
      <c r="G14" s="380"/>
      <c r="H14" s="380"/>
      <c r="I14" s="380"/>
      <c r="J14" s="381"/>
      <c r="K14" s="381"/>
      <c r="L14" s="381"/>
      <c r="M14" s="381"/>
      <c r="N14" s="381"/>
      <c r="O14" s="381"/>
      <c r="P14" s="381"/>
      <c r="Q14" s="381"/>
      <c r="R14" s="381"/>
      <c r="S14" s="159"/>
      <c r="T14" s="354"/>
    </row>
    <row r="15" spans="1:22" s="106" customFormat="1" ht="21" customHeight="1" x14ac:dyDescent="0.2">
      <c r="A15" s="2055" t="s">
        <v>38</v>
      </c>
      <c r="B15" s="2056"/>
      <c r="C15" s="2057">
        <v>1</v>
      </c>
      <c r="D15" s="2038"/>
      <c r="E15" s="2058"/>
      <c r="F15" s="2016"/>
      <c r="G15" s="2059">
        <v>4</v>
      </c>
      <c r="H15" s="2060"/>
      <c r="I15" s="2059">
        <v>6</v>
      </c>
      <c r="J15" s="2061"/>
      <c r="K15" s="2061"/>
      <c r="L15" s="2062"/>
      <c r="M15" s="2038">
        <v>7</v>
      </c>
      <c r="N15" s="2038"/>
      <c r="O15" s="2038"/>
      <c r="P15" s="398">
        <v>1</v>
      </c>
      <c r="Q15" s="344">
        <v>2</v>
      </c>
      <c r="R15" s="1061">
        <v>4</v>
      </c>
      <c r="S15" s="345">
        <v>6</v>
      </c>
      <c r="T15" s="1062">
        <v>7</v>
      </c>
    </row>
    <row r="16" spans="1:22" s="106" customFormat="1" ht="21" customHeight="1" x14ac:dyDescent="0.2">
      <c r="A16" s="2041" t="s">
        <v>116</v>
      </c>
      <c r="B16" s="2042"/>
      <c r="C16" s="2045" t="s">
        <v>174</v>
      </c>
      <c r="D16" s="2046"/>
      <c r="E16" s="2047"/>
      <c r="F16" s="2048" t="s">
        <v>350</v>
      </c>
      <c r="G16" s="2050" t="s">
        <v>174</v>
      </c>
      <c r="H16" s="2026"/>
      <c r="I16" s="2035" t="s">
        <v>174</v>
      </c>
      <c r="J16" s="2051"/>
      <c r="K16" s="2051"/>
      <c r="L16" s="2052"/>
      <c r="M16" s="2053" t="s">
        <v>174</v>
      </c>
      <c r="N16" s="2053"/>
      <c r="O16" s="2053"/>
      <c r="P16" s="2027" t="s">
        <v>175</v>
      </c>
      <c r="Q16" s="2029" t="s">
        <v>176</v>
      </c>
      <c r="R16" s="2031" t="s">
        <v>175</v>
      </c>
      <c r="S16" s="2031" t="s">
        <v>175</v>
      </c>
      <c r="T16" s="2033" t="s">
        <v>47</v>
      </c>
    </row>
    <row r="17" spans="1:20" s="106" customFormat="1" ht="21" customHeight="1" thickBot="1" x14ac:dyDescent="0.25">
      <c r="A17" s="2043"/>
      <c r="B17" s="2044"/>
      <c r="C17" s="399" t="s">
        <v>344</v>
      </c>
      <c r="D17" s="400" t="s">
        <v>345</v>
      </c>
      <c r="E17" s="531" t="s">
        <v>346</v>
      </c>
      <c r="F17" s="2049"/>
      <c r="G17" s="401" t="s">
        <v>153</v>
      </c>
      <c r="H17" s="402" t="s">
        <v>169</v>
      </c>
      <c r="I17" s="401" t="str">
        <f>'3_汚泥野帳'!BD4</f>
        <v>1-1系</v>
      </c>
      <c r="J17" s="400" t="str">
        <f>'3_汚泥野帳'!BE4</f>
        <v>1-2系</v>
      </c>
      <c r="K17" s="400" t="str">
        <f>'3_汚泥野帳'!BF4</f>
        <v>1-3系</v>
      </c>
      <c r="L17" s="402" t="str">
        <f>'3_汚泥野帳'!BG4</f>
        <v>2系</v>
      </c>
      <c r="M17" s="399" t="s">
        <v>168</v>
      </c>
      <c r="N17" s="400" t="s">
        <v>169</v>
      </c>
      <c r="O17" s="403" t="s">
        <v>336</v>
      </c>
      <c r="P17" s="2028"/>
      <c r="Q17" s="2030"/>
      <c r="R17" s="2040"/>
      <c r="S17" s="2032"/>
      <c r="T17" s="2034"/>
    </row>
    <row r="18" spans="1:20" s="107" customFormat="1" ht="21" customHeight="1" thickTop="1" x14ac:dyDescent="0.2">
      <c r="A18" s="404" t="s">
        <v>87</v>
      </c>
      <c r="B18" s="356" t="s">
        <v>159</v>
      </c>
      <c r="C18" s="362" t="s">
        <v>21</v>
      </c>
      <c r="D18" s="360">
        <v>1900</v>
      </c>
      <c r="E18" s="364">
        <v>2000</v>
      </c>
      <c r="F18" s="340" t="s">
        <v>21</v>
      </c>
      <c r="G18" s="359">
        <v>2300</v>
      </c>
      <c r="H18" s="361">
        <v>2300</v>
      </c>
      <c r="I18" s="359">
        <v>2100</v>
      </c>
      <c r="J18" s="360">
        <v>2300</v>
      </c>
      <c r="K18" s="360">
        <v>2300</v>
      </c>
      <c r="L18" s="361">
        <v>2500</v>
      </c>
      <c r="M18" s="362">
        <v>2300</v>
      </c>
      <c r="N18" s="360">
        <v>2200</v>
      </c>
      <c r="O18" s="405">
        <v>2300</v>
      </c>
      <c r="P18" s="406">
        <v>13000</v>
      </c>
      <c r="Q18" s="358">
        <v>490</v>
      </c>
      <c r="R18" s="363">
        <v>14000</v>
      </c>
      <c r="S18" s="358">
        <v>13000</v>
      </c>
      <c r="T18" s="357">
        <v>14000</v>
      </c>
    </row>
    <row r="19" spans="1:20" s="107" customFormat="1" ht="21" customHeight="1" thickBot="1" x14ac:dyDescent="0.25">
      <c r="A19" s="407" t="s">
        <v>88</v>
      </c>
      <c r="B19" s="366" t="s">
        <v>159</v>
      </c>
      <c r="C19" s="346" t="s">
        <v>21</v>
      </c>
      <c r="D19" s="367">
        <v>830</v>
      </c>
      <c r="E19" s="347">
        <v>870</v>
      </c>
      <c r="F19" s="351" t="s">
        <v>21</v>
      </c>
      <c r="G19" s="350">
        <v>820</v>
      </c>
      <c r="H19" s="351">
        <v>820</v>
      </c>
      <c r="I19" s="350">
        <v>700</v>
      </c>
      <c r="J19" s="367">
        <v>690</v>
      </c>
      <c r="K19" s="367">
        <v>730</v>
      </c>
      <c r="L19" s="351">
        <v>750</v>
      </c>
      <c r="M19" s="346">
        <v>760</v>
      </c>
      <c r="N19" s="367">
        <v>730</v>
      </c>
      <c r="O19" s="408">
        <v>770</v>
      </c>
      <c r="P19" s="409">
        <v>6700</v>
      </c>
      <c r="Q19" s="348">
        <v>190</v>
      </c>
      <c r="R19" s="349">
        <v>7000</v>
      </c>
      <c r="S19" s="348">
        <v>5800</v>
      </c>
      <c r="T19" s="352">
        <v>6400</v>
      </c>
    </row>
    <row r="21" spans="1:20" ht="14" x14ac:dyDescent="0.2">
      <c r="A21" s="2039"/>
      <c r="B21" s="2039"/>
      <c r="C21" s="2039"/>
      <c r="D21" s="2039"/>
      <c r="E21" s="2039"/>
      <c r="F21" s="2039"/>
      <c r="G21" s="2039"/>
      <c r="H21" s="2039"/>
      <c r="I21" s="2039"/>
      <c r="J21" s="2039"/>
      <c r="K21" s="2039"/>
      <c r="L21" s="2039"/>
      <c r="M21" s="2039"/>
      <c r="N21" s="2039"/>
      <c r="O21" s="2039"/>
      <c r="P21" s="2039"/>
      <c r="Q21" s="2039"/>
      <c r="R21" s="2039"/>
      <c r="S21" s="2039"/>
      <c r="T21" s="2039"/>
    </row>
  </sheetData>
  <mergeCells count="49">
    <mergeCell ref="Q1:R1"/>
    <mergeCell ref="S1:T1"/>
    <mergeCell ref="A2:B2"/>
    <mergeCell ref="A3:B3"/>
    <mergeCell ref="E3:G3"/>
    <mergeCell ref="H3:J3"/>
    <mergeCell ref="L3:N3"/>
    <mergeCell ref="O3:R3"/>
    <mergeCell ref="R9:T9"/>
    <mergeCell ref="L4:N4"/>
    <mergeCell ref="A4:B5"/>
    <mergeCell ref="C4:C5"/>
    <mergeCell ref="D4:D5"/>
    <mergeCell ref="E4:G4"/>
    <mergeCell ref="H4:I4"/>
    <mergeCell ref="J4:J5"/>
    <mergeCell ref="O9:Q9"/>
    <mergeCell ref="C9:G9"/>
    <mergeCell ref="O4:Q4"/>
    <mergeCell ref="A8:B8"/>
    <mergeCell ref="A9:B9"/>
    <mergeCell ref="I9:K9"/>
    <mergeCell ref="L9:M9"/>
    <mergeCell ref="R4:R5"/>
    <mergeCell ref="A10:B11"/>
    <mergeCell ref="H10:H11"/>
    <mergeCell ref="I10:K10"/>
    <mergeCell ref="L10:M10"/>
    <mergeCell ref="C10:G10"/>
    <mergeCell ref="A14:D14"/>
    <mergeCell ref="A15:B15"/>
    <mergeCell ref="C15:F15"/>
    <mergeCell ref="G15:H15"/>
    <mergeCell ref="I15:L15"/>
    <mergeCell ref="A21:T21"/>
    <mergeCell ref="R16:R17"/>
    <mergeCell ref="A16:B17"/>
    <mergeCell ref="C16:E16"/>
    <mergeCell ref="F16:F17"/>
    <mergeCell ref="G16:H16"/>
    <mergeCell ref="I16:L16"/>
    <mergeCell ref="M16:O16"/>
    <mergeCell ref="O10:Q10"/>
    <mergeCell ref="P16:P17"/>
    <mergeCell ref="Q16:Q17"/>
    <mergeCell ref="S16:S17"/>
    <mergeCell ref="T16:T17"/>
    <mergeCell ref="R10:T10"/>
    <mergeCell ref="M15:O15"/>
  </mergeCells>
  <phoneticPr fontId="8"/>
  <pageMargins left="0.74803149606299213" right="0.19685039370078741" top="0.6692913385826772" bottom="0.23622047244094491" header="0.19685039370078741" footer="0.23622047244094491"/>
  <pageSetup paperSize="9" scale="8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B1:P150"/>
  <sheetViews>
    <sheetView zoomScaleNormal="100" workbookViewId="0">
      <selection activeCell="O14" sqref="O14"/>
    </sheetView>
  </sheetViews>
  <sheetFormatPr defaultColWidth="9" defaultRowHeight="14" x14ac:dyDescent="0.2"/>
  <cols>
    <col min="1" max="1" width="2.7265625" style="902" customWidth="1"/>
    <col min="2" max="2" width="20" style="902" customWidth="1"/>
    <col min="3" max="3" width="12.81640625" style="902" customWidth="1"/>
    <col min="4" max="11" width="8.6328125" style="925" customWidth="1"/>
    <col min="12" max="16" width="8.6328125" style="902" customWidth="1"/>
    <col min="17" max="18" width="9" style="902"/>
    <col min="19" max="19" width="9" style="902" customWidth="1"/>
    <col min="20" max="16384" width="9" style="902"/>
  </cols>
  <sheetData>
    <row r="1" spans="2:16" x14ac:dyDescent="0.2">
      <c r="B1" s="764" t="s">
        <v>407</v>
      </c>
      <c r="C1" s="764"/>
      <c r="D1" s="901"/>
      <c r="E1" s="901"/>
      <c r="F1" s="901"/>
      <c r="G1" s="901"/>
      <c r="H1" s="901"/>
      <c r="I1" s="901"/>
      <c r="J1" s="901"/>
      <c r="K1" s="901"/>
      <c r="L1" s="764"/>
      <c r="M1" s="764"/>
      <c r="N1" s="764"/>
      <c r="O1" s="764"/>
      <c r="P1" s="764"/>
    </row>
    <row r="2" spans="2:16" ht="14.5" thickBot="1" x14ac:dyDescent="0.25">
      <c r="B2" s="764"/>
      <c r="C2" s="764"/>
      <c r="D2" s="901"/>
      <c r="E2" s="901"/>
      <c r="F2" s="901"/>
      <c r="G2" s="901"/>
      <c r="H2" s="901"/>
      <c r="I2" s="901"/>
      <c r="J2" s="901"/>
      <c r="K2" s="901"/>
      <c r="L2" s="764"/>
      <c r="M2" s="764"/>
      <c r="N2" s="764"/>
      <c r="O2" s="764"/>
      <c r="P2" s="764"/>
    </row>
    <row r="3" spans="2:16" ht="30" customHeight="1" x14ac:dyDescent="0.2">
      <c r="B3" s="903"/>
      <c r="C3" s="904" t="s">
        <v>393</v>
      </c>
      <c r="D3" s="900" t="s">
        <v>394</v>
      </c>
      <c r="E3" s="2109" t="s">
        <v>590</v>
      </c>
      <c r="F3" s="2110"/>
      <c r="G3" s="2111"/>
      <c r="H3" s="2106" t="s">
        <v>396</v>
      </c>
      <c r="I3" s="2107"/>
      <c r="J3" s="2108"/>
      <c r="K3" s="1696" t="s">
        <v>667</v>
      </c>
      <c r="L3" s="768" t="s">
        <v>395</v>
      </c>
      <c r="M3" s="2109" t="s">
        <v>149</v>
      </c>
      <c r="N3" s="2110"/>
      <c r="O3" s="2099" t="s">
        <v>150</v>
      </c>
      <c r="P3" s="2100"/>
    </row>
    <row r="4" spans="2:16" s="905" customFormat="1" ht="30" customHeight="1" x14ac:dyDescent="0.2">
      <c r="B4" s="2101" t="s">
        <v>398</v>
      </c>
      <c r="C4" s="2104" t="s">
        <v>391</v>
      </c>
      <c r="D4" s="1727" t="s">
        <v>591</v>
      </c>
      <c r="E4" s="765" t="s">
        <v>668</v>
      </c>
      <c r="F4" s="765" t="s">
        <v>592</v>
      </c>
      <c r="G4" s="765" t="s">
        <v>593</v>
      </c>
      <c r="H4" s="765" t="s">
        <v>594</v>
      </c>
      <c r="I4" s="765" t="s">
        <v>595</v>
      </c>
      <c r="J4" s="765" t="s">
        <v>596</v>
      </c>
      <c r="K4" s="765" t="s">
        <v>597</v>
      </c>
      <c r="L4" s="765" t="s">
        <v>598</v>
      </c>
      <c r="M4" s="765" t="s">
        <v>599</v>
      </c>
      <c r="N4" s="766" t="s">
        <v>600</v>
      </c>
      <c r="O4" s="766" t="s">
        <v>601</v>
      </c>
      <c r="P4" s="767" t="s">
        <v>602</v>
      </c>
    </row>
    <row r="5" spans="2:16" s="905" customFormat="1" ht="30" customHeight="1" x14ac:dyDescent="0.2">
      <c r="B5" s="2102"/>
      <c r="C5" s="2105"/>
      <c r="D5" s="1832" t="s">
        <v>687</v>
      </c>
      <c r="E5" s="1833" t="s">
        <v>688</v>
      </c>
      <c r="F5" s="1833" t="s">
        <v>688</v>
      </c>
      <c r="G5" s="1836" t="s">
        <v>689</v>
      </c>
      <c r="H5" s="1833" t="s">
        <v>688</v>
      </c>
      <c r="I5" s="1833" t="s">
        <v>688</v>
      </c>
      <c r="J5" s="1833" t="s">
        <v>689</v>
      </c>
      <c r="K5" s="1833" t="s">
        <v>689</v>
      </c>
      <c r="L5" s="1833" t="s">
        <v>689</v>
      </c>
      <c r="M5" s="1833" t="s">
        <v>397</v>
      </c>
      <c r="N5" s="1834" t="s">
        <v>689</v>
      </c>
      <c r="O5" s="1833" t="s">
        <v>397</v>
      </c>
      <c r="P5" s="1835" t="s">
        <v>689</v>
      </c>
    </row>
    <row r="6" spans="2:16" ht="30" customHeight="1" thickBot="1" x14ac:dyDescent="0.25">
      <c r="B6" s="2103"/>
      <c r="C6" s="899" t="s">
        <v>392</v>
      </c>
      <c r="D6" s="1735">
        <f>'1_水処理野帳'!$D$23</f>
        <v>44705</v>
      </c>
      <c r="E6" s="906">
        <f>'1_水処理野帳'!$D$23</f>
        <v>44705</v>
      </c>
      <c r="F6" s="906">
        <f>'1_水処理野帳'!$D$23</f>
        <v>44705</v>
      </c>
      <c r="G6" s="906">
        <f>'1_水処理野帳'!$D$23</f>
        <v>44705</v>
      </c>
      <c r="H6" s="906">
        <f>'1_水処理野帳'!$D$23</f>
        <v>44705</v>
      </c>
      <c r="I6" s="906">
        <f>'1_水処理野帳'!$D$23</f>
        <v>44705</v>
      </c>
      <c r="J6" s="906">
        <f>'1_水処理野帳'!$D$23</f>
        <v>44705</v>
      </c>
      <c r="K6" s="906">
        <f>'1_水処理野帳'!$D$23</f>
        <v>44705</v>
      </c>
      <c r="L6" s="906">
        <f>'1_水処理野帳'!$D$23</f>
        <v>44705</v>
      </c>
      <c r="M6" s="906">
        <f>'1_水処理野帳'!$D$23</f>
        <v>44705</v>
      </c>
      <c r="N6" s="907">
        <f>'1_水処理野帳'!$D$23</f>
        <v>44705</v>
      </c>
      <c r="O6" s="907">
        <f>'1_水処理野帳'!$D$23</f>
        <v>44705</v>
      </c>
      <c r="P6" s="908">
        <f>'1_水処理野帳'!$D$23</f>
        <v>44705</v>
      </c>
    </row>
    <row r="7" spans="2:16" ht="30" customHeight="1" thickTop="1" x14ac:dyDescent="0.2">
      <c r="B7" s="909" t="s">
        <v>399</v>
      </c>
      <c r="C7" s="910" t="s">
        <v>400</v>
      </c>
      <c r="D7" s="1728" t="s">
        <v>704</v>
      </c>
      <c r="E7" s="1472" t="s">
        <v>704</v>
      </c>
      <c r="F7" s="1472" t="s">
        <v>704</v>
      </c>
      <c r="G7" s="1472" t="s">
        <v>704</v>
      </c>
      <c r="H7" s="1472" t="s">
        <v>704</v>
      </c>
      <c r="I7" s="1472" t="s">
        <v>704</v>
      </c>
      <c r="J7" s="1472" t="s">
        <v>704</v>
      </c>
      <c r="K7" s="1472" t="s">
        <v>704</v>
      </c>
      <c r="L7" s="1472" t="s">
        <v>704</v>
      </c>
      <c r="M7" s="1472" t="s">
        <v>704</v>
      </c>
      <c r="N7" s="1473" t="s">
        <v>704</v>
      </c>
      <c r="O7" s="1473" t="s">
        <v>704</v>
      </c>
      <c r="P7" s="1474" t="s">
        <v>704</v>
      </c>
    </row>
    <row r="8" spans="2:16" ht="30" customHeight="1" x14ac:dyDescent="0.2">
      <c r="B8" s="911" t="s">
        <v>401</v>
      </c>
      <c r="C8" s="912" t="s">
        <v>400</v>
      </c>
      <c r="D8" s="1729">
        <v>10</v>
      </c>
      <c r="E8" s="1475">
        <v>8</v>
      </c>
      <c r="F8" s="1475">
        <v>9</v>
      </c>
      <c r="G8" s="1475">
        <v>9</v>
      </c>
      <c r="H8" s="1475">
        <v>4</v>
      </c>
      <c r="I8" s="1475">
        <v>4</v>
      </c>
      <c r="J8" s="1475">
        <v>9</v>
      </c>
      <c r="K8" s="1475">
        <v>13</v>
      </c>
      <c r="L8" s="1475">
        <v>10</v>
      </c>
      <c r="M8" s="1475">
        <v>16</v>
      </c>
      <c r="N8" s="1476">
        <v>16</v>
      </c>
      <c r="O8" s="1476">
        <v>13</v>
      </c>
      <c r="P8" s="1477">
        <v>14</v>
      </c>
    </row>
    <row r="9" spans="2:16" ht="30" customHeight="1" x14ac:dyDescent="0.2">
      <c r="B9" s="911" t="s">
        <v>402</v>
      </c>
      <c r="C9" s="912" t="s">
        <v>400</v>
      </c>
      <c r="D9" s="1729">
        <v>0.9</v>
      </c>
      <c r="E9" s="1475" t="s">
        <v>720</v>
      </c>
      <c r="F9" s="1475" t="s">
        <v>720</v>
      </c>
      <c r="G9" s="1475" t="s">
        <v>720</v>
      </c>
      <c r="H9" s="1475" t="s">
        <v>720</v>
      </c>
      <c r="I9" s="1478" t="s">
        <v>720</v>
      </c>
      <c r="J9" s="1478" t="s">
        <v>720</v>
      </c>
      <c r="K9" s="1475">
        <v>1.9</v>
      </c>
      <c r="L9" s="1475" t="s">
        <v>720</v>
      </c>
      <c r="M9" s="1475">
        <v>1.5</v>
      </c>
      <c r="N9" s="1476">
        <v>1.1000000000000001</v>
      </c>
      <c r="O9" s="1476" t="s">
        <v>720</v>
      </c>
      <c r="P9" s="1477" t="s">
        <v>720</v>
      </c>
    </row>
    <row r="10" spans="2:16" ht="30" customHeight="1" x14ac:dyDescent="0.2">
      <c r="B10" s="913" t="s">
        <v>403</v>
      </c>
      <c r="C10" s="914" t="s">
        <v>603</v>
      </c>
      <c r="D10" s="1730" t="s">
        <v>722</v>
      </c>
      <c r="E10" s="1479" t="s">
        <v>722</v>
      </c>
      <c r="F10" s="1479" t="s">
        <v>722</v>
      </c>
      <c r="G10" s="1479" t="s">
        <v>722</v>
      </c>
      <c r="H10" s="1479" t="s">
        <v>722</v>
      </c>
      <c r="I10" s="1479" t="s">
        <v>722</v>
      </c>
      <c r="J10" s="1479" t="s">
        <v>722</v>
      </c>
      <c r="K10" s="1479" t="s">
        <v>722</v>
      </c>
      <c r="L10" s="1479" t="s">
        <v>722</v>
      </c>
      <c r="M10" s="1479" t="s">
        <v>722</v>
      </c>
      <c r="N10" s="1480" t="s">
        <v>722</v>
      </c>
      <c r="O10" s="1480" t="s">
        <v>722</v>
      </c>
      <c r="P10" s="1481" t="s">
        <v>722</v>
      </c>
    </row>
    <row r="11" spans="2:16" ht="30" customHeight="1" x14ac:dyDescent="0.2">
      <c r="B11" s="915" t="s">
        <v>604</v>
      </c>
      <c r="C11" s="916" t="s">
        <v>603</v>
      </c>
      <c r="D11" s="1731">
        <v>7</v>
      </c>
      <c r="E11" s="1482">
        <v>7.2</v>
      </c>
      <c r="F11" s="1482">
        <v>7.1</v>
      </c>
      <c r="G11" s="1482">
        <v>7.3</v>
      </c>
      <c r="H11" s="1482">
        <v>6.9</v>
      </c>
      <c r="I11" s="1483">
        <v>7.2</v>
      </c>
      <c r="J11" s="1483">
        <v>7.2</v>
      </c>
      <c r="K11" s="1484">
        <v>6.9</v>
      </c>
      <c r="L11" s="1484">
        <v>6.9</v>
      </c>
      <c r="M11" s="1484">
        <v>6.8</v>
      </c>
      <c r="N11" s="1485">
        <v>6.6</v>
      </c>
      <c r="O11" s="1485">
        <v>6.7</v>
      </c>
      <c r="P11" s="1486">
        <v>6.8</v>
      </c>
    </row>
    <row r="12" spans="2:16" ht="30" customHeight="1" x14ac:dyDescent="0.2">
      <c r="B12" s="915" t="s">
        <v>404</v>
      </c>
      <c r="C12" s="916" t="s">
        <v>405</v>
      </c>
      <c r="D12" s="1731">
        <v>0</v>
      </c>
      <c r="E12" s="1482">
        <v>6</v>
      </c>
      <c r="F12" s="1482">
        <v>2</v>
      </c>
      <c r="G12" s="1482">
        <v>4</v>
      </c>
      <c r="H12" s="1487">
        <v>6</v>
      </c>
      <c r="I12" s="1483">
        <v>30</v>
      </c>
      <c r="J12" s="1484">
        <v>40</v>
      </c>
      <c r="K12" s="1482">
        <v>2</v>
      </c>
      <c r="L12" s="1483">
        <v>180</v>
      </c>
      <c r="M12" s="1483">
        <v>260</v>
      </c>
      <c r="N12" s="1488">
        <v>10</v>
      </c>
      <c r="O12" s="1489">
        <v>70</v>
      </c>
      <c r="P12" s="1490">
        <v>60</v>
      </c>
    </row>
    <row r="13" spans="2:16" ht="30" customHeight="1" x14ac:dyDescent="0.2">
      <c r="B13" s="917" t="s">
        <v>669</v>
      </c>
      <c r="C13" s="912" t="s">
        <v>603</v>
      </c>
      <c r="D13" s="1732" t="s">
        <v>713</v>
      </c>
      <c r="E13" s="1491" t="s">
        <v>723</v>
      </c>
      <c r="F13" s="1491" t="s">
        <v>724</v>
      </c>
      <c r="G13" s="1491" t="s">
        <v>714</v>
      </c>
      <c r="H13" s="1475" t="s">
        <v>723</v>
      </c>
      <c r="I13" s="1475" t="s">
        <v>723</v>
      </c>
      <c r="J13" s="1475" t="s">
        <v>714</v>
      </c>
      <c r="K13" s="1491" t="s">
        <v>713</v>
      </c>
      <c r="L13" s="1475" t="s">
        <v>714</v>
      </c>
      <c r="M13" s="1475" t="s">
        <v>323</v>
      </c>
      <c r="N13" s="1476" t="s">
        <v>713</v>
      </c>
      <c r="O13" s="1476" t="s">
        <v>323</v>
      </c>
      <c r="P13" s="1477" t="s">
        <v>714</v>
      </c>
    </row>
    <row r="14" spans="2:16" ht="30" customHeight="1" x14ac:dyDescent="0.2">
      <c r="B14" s="917" t="s">
        <v>406</v>
      </c>
      <c r="C14" s="912" t="s">
        <v>605</v>
      </c>
      <c r="D14" s="1732" t="s">
        <v>21</v>
      </c>
      <c r="E14" s="1491" t="s">
        <v>21</v>
      </c>
      <c r="F14" s="1491" t="s">
        <v>21</v>
      </c>
      <c r="G14" s="1491" t="s">
        <v>21</v>
      </c>
      <c r="H14" s="1475" t="s">
        <v>726</v>
      </c>
      <c r="I14" s="1475" t="s">
        <v>726</v>
      </c>
      <c r="J14" s="1475" t="s">
        <v>684</v>
      </c>
      <c r="K14" s="1491" t="s">
        <v>21</v>
      </c>
      <c r="L14" s="1475" t="s">
        <v>21</v>
      </c>
      <c r="M14" s="1475" t="s">
        <v>21</v>
      </c>
      <c r="N14" s="1476" t="s">
        <v>21</v>
      </c>
      <c r="O14" s="1492" t="s">
        <v>21</v>
      </c>
      <c r="P14" s="1493" t="s">
        <v>21</v>
      </c>
    </row>
    <row r="15" spans="2:16" ht="30" customHeight="1" thickBot="1" x14ac:dyDescent="0.25">
      <c r="B15" s="918" t="s">
        <v>390</v>
      </c>
      <c r="C15" s="919" t="s">
        <v>606</v>
      </c>
      <c r="D15" s="1733" t="s">
        <v>709</v>
      </c>
      <c r="E15" s="1494" t="s">
        <v>725</v>
      </c>
      <c r="F15" s="1494" t="s">
        <v>725</v>
      </c>
      <c r="G15" s="1494" t="s">
        <v>709</v>
      </c>
      <c r="H15" s="1495" t="s">
        <v>725</v>
      </c>
      <c r="I15" s="1495" t="s">
        <v>725</v>
      </c>
      <c r="J15" s="1495" t="s">
        <v>709</v>
      </c>
      <c r="K15" s="1494" t="s">
        <v>716</v>
      </c>
      <c r="L15" s="1495" t="s">
        <v>716</v>
      </c>
      <c r="M15" s="1495" t="s">
        <v>21</v>
      </c>
      <c r="N15" s="1496" t="s">
        <v>716</v>
      </c>
      <c r="O15" s="1497" t="s">
        <v>21</v>
      </c>
      <c r="P15" s="1498" t="s">
        <v>709</v>
      </c>
    </row>
    <row r="16" spans="2:16" ht="15.5" x14ac:dyDescent="0.2">
      <c r="B16" s="920"/>
      <c r="C16" s="921"/>
      <c r="D16" s="922"/>
      <c r="E16" s="922"/>
      <c r="F16" s="922"/>
      <c r="G16" s="922"/>
      <c r="H16" s="923"/>
      <c r="I16" s="923"/>
      <c r="J16" s="923"/>
      <c r="K16" s="922"/>
      <c r="L16" s="924"/>
      <c r="M16" s="924"/>
      <c r="N16" s="924"/>
      <c r="O16" s="922"/>
      <c r="P16" s="922"/>
    </row>
    <row r="17" spans="2:16" ht="15.5" x14ac:dyDescent="0.2">
      <c r="B17" s="920"/>
      <c r="C17" s="921"/>
      <c r="D17" s="922"/>
      <c r="E17" s="922"/>
      <c r="F17" s="922"/>
      <c r="G17" s="922"/>
      <c r="H17" s="923"/>
      <c r="I17" s="923"/>
      <c r="J17" s="923"/>
      <c r="K17" s="922"/>
      <c r="L17" s="924"/>
      <c r="M17" s="924"/>
      <c r="N17" s="924"/>
      <c r="O17" s="922"/>
      <c r="P17" s="922"/>
    </row>
    <row r="18" spans="2:16" x14ac:dyDescent="0.2">
      <c r="D18" s="902"/>
      <c r="E18" s="902"/>
    </row>
    <row r="19" spans="2:16" x14ac:dyDescent="0.2">
      <c r="C19" s="925" t="s">
        <v>634</v>
      </c>
      <c r="D19" s="902"/>
      <c r="E19" s="902"/>
    </row>
    <row r="20" spans="2:16" x14ac:dyDescent="0.2">
      <c r="B20" s="927" t="s">
        <v>635</v>
      </c>
      <c r="C20" s="928">
        <f>D6</f>
        <v>44705</v>
      </c>
      <c r="D20" s="902"/>
      <c r="E20" s="902"/>
      <c r="H20" s="926"/>
    </row>
    <row r="21" spans="2:16" ht="15.5" x14ac:dyDescent="0.2">
      <c r="B21" s="929" t="s">
        <v>553</v>
      </c>
      <c r="C21" s="930" t="str">
        <f t="shared" ref="C21:C29" si="0">D7</f>
        <v>100&lt;</v>
      </c>
      <c r="D21" s="902"/>
      <c r="E21" s="902"/>
    </row>
    <row r="22" spans="2:16" ht="15.5" x14ac:dyDescent="0.2">
      <c r="B22" s="931" t="s">
        <v>554</v>
      </c>
      <c r="C22" s="930">
        <f t="shared" si="0"/>
        <v>10</v>
      </c>
      <c r="D22" s="902"/>
      <c r="E22" s="902"/>
    </row>
    <row r="23" spans="2:16" ht="15.5" x14ac:dyDescent="0.2">
      <c r="B23" s="931" t="s">
        <v>555</v>
      </c>
      <c r="C23" s="930">
        <f t="shared" si="0"/>
        <v>0.9</v>
      </c>
      <c r="D23" s="902"/>
      <c r="E23" s="902"/>
    </row>
    <row r="24" spans="2:16" ht="15.5" x14ac:dyDescent="0.2">
      <c r="B24" s="932" t="s">
        <v>556</v>
      </c>
      <c r="C24" s="930" t="str">
        <f t="shared" si="0"/>
        <v>藻臭</v>
      </c>
      <c r="D24" s="902"/>
      <c r="E24" s="902"/>
    </row>
    <row r="25" spans="2:16" ht="15.5" x14ac:dyDescent="0.2">
      <c r="B25" s="933" t="s">
        <v>636</v>
      </c>
      <c r="C25" s="930">
        <f t="shared" si="0"/>
        <v>7</v>
      </c>
      <c r="D25" s="902"/>
      <c r="E25" s="902"/>
    </row>
    <row r="26" spans="2:16" ht="15.5" x14ac:dyDescent="0.2">
      <c r="B26" s="933" t="s">
        <v>637</v>
      </c>
      <c r="C26" s="930">
        <f t="shared" si="0"/>
        <v>0</v>
      </c>
      <c r="D26" s="902"/>
      <c r="E26" s="902"/>
    </row>
    <row r="27" spans="2:16" ht="15.5" x14ac:dyDescent="0.2">
      <c r="B27" s="934" t="s">
        <v>670</v>
      </c>
      <c r="C27" s="930" t="str">
        <f t="shared" si="0"/>
        <v>陰性</v>
      </c>
      <c r="D27" s="902"/>
      <c r="E27" s="902"/>
    </row>
    <row r="28" spans="2:16" ht="15.5" x14ac:dyDescent="0.2">
      <c r="B28" s="934" t="s">
        <v>639</v>
      </c>
      <c r="C28" s="930" t="str">
        <f t="shared" si="0"/>
        <v>-</v>
      </c>
      <c r="D28" s="902"/>
      <c r="E28" s="902"/>
    </row>
    <row r="29" spans="2:16" ht="14.5" thickBot="1" x14ac:dyDescent="0.25">
      <c r="B29" s="935" t="s">
        <v>390</v>
      </c>
      <c r="C29" s="930" t="str">
        <f t="shared" si="0"/>
        <v>&lt;0.05</v>
      </c>
      <c r="D29" s="902"/>
      <c r="E29" s="902"/>
    </row>
    <row r="30" spans="2:16" x14ac:dyDescent="0.2">
      <c r="B30" s="927" t="s">
        <v>671</v>
      </c>
      <c r="C30" s="936">
        <f t="shared" ref="C30:C39" si="1">E6</f>
        <v>44705</v>
      </c>
      <c r="D30" s="902"/>
      <c r="E30" s="902"/>
    </row>
    <row r="31" spans="2:16" ht="15.5" x14ac:dyDescent="0.2">
      <c r="B31" s="929" t="s">
        <v>553</v>
      </c>
      <c r="C31" s="937" t="str">
        <f t="shared" si="1"/>
        <v>100&lt;</v>
      </c>
      <c r="D31" s="902"/>
      <c r="E31" s="902"/>
    </row>
    <row r="32" spans="2:16" ht="15.5" x14ac:dyDescent="0.2">
      <c r="B32" s="931" t="s">
        <v>554</v>
      </c>
      <c r="C32" s="937">
        <f t="shared" si="1"/>
        <v>8</v>
      </c>
      <c r="D32" s="902"/>
      <c r="E32" s="902"/>
    </row>
    <row r="33" spans="2:11" ht="15.5" x14ac:dyDescent="0.2">
      <c r="B33" s="931" t="s">
        <v>555</v>
      </c>
      <c r="C33" s="930" t="str">
        <f t="shared" si="1"/>
        <v>&lt;0.5</v>
      </c>
      <c r="D33" s="902"/>
      <c r="E33" s="902"/>
      <c r="F33" s="902"/>
      <c r="G33" s="902"/>
      <c r="H33" s="902"/>
      <c r="I33" s="902"/>
      <c r="J33" s="902"/>
      <c r="K33" s="902"/>
    </row>
    <row r="34" spans="2:11" ht="15.5" x14ac:dyDescent="0.2">
      <c r="B34" s="932" t="s">
        <v>556</v>
      </c>
      <c r="C34" s="930" t="str">
        <f t="shared" si="1"/>
        <v>藻臭</v>
      </c>
      <c r="D34" s="902"/>
      <c r="E34" s="902"/>
      <c r="F34" s="902"/>
      <c r="G34" s="902"/>
      <c r="H34" s="902"/>
      <c r="I34" s="902"/>
      <c r="J34" s="902"/>
      <c r="K34" s="902"/>
    </row>
    <row r="35" spans="2:11" ht="15.5" x14ac:dyDescent="0.2">
      <c r="B35" s="933" t="s">
        <v>636</v>
      </c>
      <c r="C35" s="930">
        <f t="shared" si="1"/>
        <v>7.2</v>
      </c>
      <c r="D35" s="902"/>
      <c r="E35" s="902"/>
      <c r="F35" s="902"/>
      <c r="G35" s="902"/>
      <c r="H35" s="902"/>
      <c r="I35" s="902"/>
      <c r="J35" s="902"/>
      <c r="K35" s="902"/>
    </row>
    <row r="36" spans="2:11" ht="15.5" x14ac:dyDescent="0.2">
      <c r="B36" s="933" t="s">
        <v>637</v>
      </c>
      <c r="C36" s="930">
        <f t="shared" si="1"/>
        <v>6</v>
      </c>
      <c r="D36" s="902"/>
      <c r="E36" s="902"/>
      <c r="F36" s="902"/>
      <c r="G36" s="902"/>
      <c r="H36" s="902"/>
      <c r="I36" s="902"/>
      <c r="J36" s="902"/>
      <c r="K36" s="902"/>
    </row>
    <row r="37" spans="2:11" ht="15.5" x14ac:dyDescent="0.2">
      <c r="B37" s="934" t="s">
        <v>670</v>
      </c>
      <c r="C37" s="930" t="str">
        <f t="shared" si="1"/>
        <v>陽性</v>
      </c>
      <c r="D37" s="902"/>
      <c r="E37" s="902"/>
      <c r="F37" s="902"/>
      <c r="G37" s="902"/>
      <c r="H37" s="902"/>
      <c r="I37" s="902"/>
      <c r="J37" s="902"/>
      <c r="K37" s="902"/>
    </row>
    <row r="38" spans="2:11" ht="15.5" x14ac:dyDescent="0.2">
      <c r="B38" s="934" t="s">
        <v>639</v>
      </c>
      <c r="C38" s="930" t="str">
        <f t="shared" si="1"/>
        <v>-</v>
      </c>
      <c r="D38" s="902"/>
      <c r="E38" s="902"/>
      <c r="F38" s="902"/>
      <c r="G38" s="902"/>
      <c r="H38" s="902"/>
      <c r="I38" s="902"/>
      <c r="J38" s="902"/>
      <c r="K38" s="902"/>
    </row>
    <row r="39" spans="2:11" ht="16" thickBot="1" x14ac:dyDescent="0.25">
      <c r="B39" s="938" t="s">
        <v>390</v>
      </c>
      <c r="C39" s="930" t="str">
        <f t="shared" si="1"/>
        <v>&lt;0.05</v>
      </c>
      <c r="D39" s="902"/>
      <c r="E39" s="902"/>
      <c r="F39" s="902"/>
      <c r="G39" s="902"/>
      <c r="H39" s="902"/>
      <c r="I39" s="902"/>
      <c r="J39" s="902"/>
      <c r="K39" s="902"/>
    </row>
    <row r="40" spans="2:11" x14ac:dyDescent="0.2">
      <c r="B40" s="927" t="s">
        <v>640</v>
      </c>
      <c r="C40" s="936">
        <f t="shared" ref="C40:C49" si="2">F6</f>
        <v>44705</v>
      </c>
      <c r="D40" s="902"/>
      <c r="E40" s="902"/>
      <c r="F40" s="902"/>
      <c r="G40" s="902"/>
      <c r="H40" s="902"/>
      <c r="I40" s="902"/>
      <c r="J40" s="902"/>
      <c r="K40" s="902"/>
    </row>
    <row r="41" spans="2:11" ht="15.5" x14ac:dyDescent="0.2">
      <c r="B41" s="929" t="s">
        <v>553</v>
      </c>
      <c r="C41" s="937" t="str">
        <f t="shared" si="2"/>
        <v>100&lt;</v>
      </c>
      <c r="D41" s="902"/>
      <c r="E41" s="902"/>
      <c r="F41" s="902"/>
      <c r="G41" s="902"/>
      <c r="H41" s="902"/>
      <c r="I41" s="902"/>
      <c r="J41" s="902"/>
      <c r="K41" s="902"/>
    </row>
    <row r="42" spans="2:11" ht="15.5" x14ac:dyDescent="0.2">
      <c r="B42" s="931" t="s">
        <v>554</v>
      </c>
      <c r="C42" s="937">
        <f t="shared" si="2"/>
        <v>9</v>
      </c>
      <c r="D42" s="902"/>
      <c r="E42" s="902"/>
      <c r="F42" s="902"/>
      <c r="G42" s="902"/>
      <c r="H42" s="902"/>
      <c r="I42" s="902"/>
      <c r="J42" s="902"/>
      <c r="K42" s="902"/>
    </row>
    <row r="43" spans="2:11" ht="15.5" x14ac:dyDescent="0.2">
      <c r="B43" s="931" t="s">
        <v>555</v>
      </c>
      <c r="C43" s="930" t="str">
        <f t="shared" si="2"/>
        <v>&lt;0.5</v>
      </c>
      <c r="D43" s="902"/>
      <c r="E43" s="902"/>
      <c r="F43" s="902"/>
      <c r="G43" s="902"/>
      <c r="H43" s="902"/>
      <c r="I43" s="902"/>
      <c r="J43" s="902"/>
      <c r="K43" s="902"/>
    </row>
    <row r="44" spans="2:11" ht="15.5" x14ac:dyDescent="0.2">
      <c r="B44" s="932" t="s">
        <v>556</v>
      </c>
      <c r="C44" s="930" t="str">
        <f t="shared" si="2"/>
        <v>藻臭</v>
      </c>
      <c r="D44" s="902"/>
      <c r="E44" s="902"/>
      <c r="F44" s="902"/>
      <c r="G44" s="902"/>
      <c r="H44" s="902"/>
      <c r="I44" s="902"/>
      <c r="J44" s="902"/>
      <c r="K44" s="902"/>
    </row>
    <row r="45" spans="2:11" ht="15.5" x14ac:dyDescent="0.2">
      <c r="B45" s="933" t="s">
        <v>636</v>
      </c>
      <c r="C45" s="930">
        <f t="shared" si="2"/>
        <v>7.1</v>
      </c>
      <c r="D45" s="902"/>
      <c r="E45" s="902"/>
      <c r="F45" s="902"/>
      <c r="G45" s="902"/>
      <c r="H45" s="902"/>
      <c r="I45" s="902"/>
      <c r="J45" s="902"/>
      <c r="K45" s="902"/>
    </row>
    <row r="46" spans="2:11" ht="15.5" x14ac:dyDescent="0.2">
      <c r="B46" s="933" t="s">
        <v>637</v>
      </c>
      <c r="C46" s="930">
        <f t="shared" si="2"/>
        <v>2</v>
      </c>
      <c r="D46" s="902"/>
      <c r="E46" s="902"/>
      <c r="F46" s="902"/>
      <c r="G46" s="902"/>
      <c r="H46" s="902"/>
      <c r="I46" s="902"/>
      <c r="J46" s="902"/>
      <c r="K46" s="902"/>
    </row>
    <row r="47" spans="2:11" ht="15.5" x14ac:dyDescent="0.2">
      <c r="B47" s="934" t="s">
        <v>670</v>
      </c>
      <c r="C47" s="930" t="str">
        <f t="shared" si="2"/>
        <v>陰性</v>
      </c>
      <c r="D47" s="902"/>
      <c r="E47" s="902"/>
      <c r="F47" s="902"/>
      <c r="G47" s="902"/>
      <c r="H47" s="902"/>
      <c r="I47" s="902"/>
      <c r="J47" s="902"/>
      <c r="K47" s="902"/>
    </row>
    <row r="48" spans="2:11" ht="15.5" x14ac:dyDescent="0.2">
      <c r="B48" s="934" t="s">
        <v>639</v>
      </c>
      <c r="C48" s="930" t="str">
        <f t="shared" si="2"/>
        <v>-</v>
      </c>
      <c r="D48" s="902"/>
      <c r="E48" s="902"/>
      <c r="F48" s="902"/>
      <c r="G48" s="902"/>
      <c r="H48" s="902"/>
      <c r="I48" s="902"/>
      <c r="J48" s="902"/>
      <c r="K48" s="902"/>
    </row>
    <row r="49" spans="2:11" ht="16" thickBot="1" x14ac:dyDescent="0.25">
      <c r="B49" s="938" t="s">
        <v>390</v>
      </c>
      <c r="C49" s="930" t="str">
        <f t="shared" si="2"/>
        <v>&lt;0.05</v>
      </c>
      <c r="D49" s="902"/>
      <c r="E49" s="902"/>
      <c r="F49" s="902"/>
      <c r="G49" s="902"/>
      <c r="H49" s="902"/>
      <c r="I49" s="902"/>
      <c r="J49" s="902"/>
      <c r="K49" s="902"/>
    </row>
    <row r="50" spans="2:11" x14ac:dyDescent="0.2">
      <c r="B50" s="927" t="s">
        <v>641</v>
      </c>
      <c r="C50" s="936">
        <f t="shared" ref="C50:C59" si="3">G6</f>
        <v>44705</v>
      </c>
      <c r="D50" s="902"/>
      <c r="E50" s="902"/>
      <c r="F50" s="902"/>
      <c r="G50" s="902"/>
      <c r="H50" s="902"/>
      <c r="I50" s="902"/>
      <c r="J50" s="902"/>
      <c r="K50" s="902"/>
    </row>
    <row r="51" spans="2:11" ht="15.5" x14ac:dyDescent="0.2">
      <c r="B51" s="929" t="s">
        <v>553</v>
      </c>
      <c r="C51" s="930" t="str">
        <f t="shared" si="3"/>
        <v>100&lt;</v>
      </c>
      <c r="D51" s="902"/>
      <c r="E51" s="902"/>
      <c r="F51" s="902"/>
      <c r="G51" s="902"/>
      <c r="H51" s="902"/>
      <c r="I51" s="902"/>
      <c r="J51" s="902"/>
      <c r="K51" s="902"/>
    </row>
    <row r="52" spans="2:11" ht="15.5" x14ac:dyDescent="0.2">
      <c r="B52" s="931" t="s">
        <v>554</v>
      </c>
      <c r="C52" s="930">
        <f t="shared" si="3"/>
        <v>9</v>
      </c>
      <c r="D52" s="902"/>
      <c r="E52" s="902"/>
      <c r="F52" s="902"/>
      <c r="G52" s="902"/>
      <c r="H52" s="902"/>
      <c r="I52" s="902"/>
      <c r="J52" s="902"/>
      <c r="K52" s="902"/>
    </row>
    <row r="53" spans="2:11" ht="15.5" x14ac:dyDescent="0.2">
      <c r="B53" s="931" t="s">
        <v>555</v>
      </c>
      <c r="C53" s="930" t="str">
        <f t="shared" si="3"/>
        <v>&lt;0.5</v>
      </c>
      <c r="D53" s="902"/>
      <c r="E53" s="902"/>
      <c r="F53" s="902"/>
      <c r="G53" s="902"/>
      <c r="H53" s="902"/>
      <c r="I53" s="902"/>
      <c r="J53" s="902"/>
      <c r="K53" s="902"/>
    </row>
    <row r="54" spans="2:11" ht="15.5" x14ac:dyDescent="0.2">
      <c r="B54" s="932" t="s">
        <v>556</v>
      </c>
      <c r="C54" s="930" t="str">
        <f t="shared" si="3"/>
        <v>藻臭</v>
      </c>
      <c r="D54" s="902"/>
      <c r="E54" s="902"/>
      <c r="F54" s="902"/>
      <c r="G54" s="902"/>
      <c r="H54" s="902"/>
      <c r="I54" s="902"/>
      <c r="J54" s="902"/>
      <c r="K54" s="902"/>
    </row>
    <row r="55" spans="2:11" ht="15.5" x14ac:dyDescent="0.2">
      <c r="B55" s="933" t="s">
        <v>636</v>
      </c>
      <c r="C55" s="930">
        <f t="shared" si="3"/>
        <v>7.3</v>
      </c>
      <c r="D55" s="902"/>
      <c r="E55" s="902"/>
      <c r="F55" s="902"/>
      <c r="G55" s="902"/>
      <c r="H55" s="902"/>
      <c r="I55" s="902"/>
      <c r="J55" s="902"/>
      <c r="K55" s="902"/>
    </row>
    <row r="56" spans="2:11" ht="15.5" x14ac:dyDescent="0.2">
      <c r="B56" s="933" t="s">
        <v>637</v>
      </c>
      <c r="C56" s="930">
        <f t="shared" si="3"/>
        <v>4</v>
      </c>
      <c r="D56" s="902"/>
      <c r="E56" s="902"/>
      <c r="F56" s="902"/>
      <c r="G56" s="902"/>
      <c r="H56" s="902"/>
      <c r="I56" s="902"/>
      <c r="J56" s="902"/>
      <c r="K56" s="902"/>
    </row>
    <row r="57" spans="2:11" ht="15.5" x14ac:dyDescent="0.2">
      <c r="B57" s="934" t="s">
        <v>670</v>
      </c>
      <c r="C57" s="930" t="str">
        <f t="shared" si="3"/>
        <v>陽性</v>
      </c>
      <c r="D57" s="902"/>
      <c r="E57" s="902"/>
      <c r="F57" s="902"/>
      <c r="G57" s="902"/>
      <c r="H57" s="902"/>
      <c r="I57" s="902"/>
      <c r="J57" s="902"/>
      <c r="K57" s="902"/>
    </row>
    <row r="58" spans="2:11" ht="15.5" x14ac:dyDescent="0.2">
      <c r="B58" s="934" t="s">
        <v>639</v>
      </c>
      <c r="C58" s="930" t="str">
        <f t="shared" si="3"/>
        <v>-</v>
      </c>
      <c r="D58" s="902"/>
      <c r="E58" s="902"/>
      <c r="F58" s="902"/>
      <c r="G58" s="902"/>
      <c r="H58" s="902"/>
      <c r="I58" s="902"/>
      <c r="J58" s="902"/>
      <c r="K58" s="902"/>
    </row>
    <row r="59" spans="2:11" ht="16" thickBot="1" x14ac:dyDescent="0.25">
      <c r="B59" s="938" t="s">
        <v>390</v>
      </c>
      <c r="C59" s="930" t="str">
        <f t="shared" si="3"/>
        <v>&lt;0.05</v>
      </c>
      <c r="D59" s="902"/>
      <c r="E59" s="902"/>
      <c r="F59" s="902"/>
      <c r="G59" s="902"/>
      <c r="H59" s="902"/>
      <c r="I59" s="902"/>
      <c r="J59" s="902"/>
      <c r="K59" s="902"/>
    </row>
    <row r="60" spans="2:11" x14ac:dyDescent="0.2">
      <c r="B60" s="939" t="s">
        <v>642</v>
      </c>
      <c r="C60" s="936">
        <f t="shared" ref="C60:C69" si="4">H6</f>
        <v>44705</v>
      </c>
      <c r="D60" s="902"/>
      <c r="E60" s="902"/>
      <c r="F60" s="902"/>
      <c r="G60" s="902"/>
      <c r="H60" s="902"/>
      <c r="I60" s="902"/>
      <c r="J60" s="902"/>
      <c r="K60" s="902"/>
    </row>
    <row r="61" spans="2:11" ht="15.5" x14ac:dyDescent="0.2">
      <c r="B61" s="929" t="s">
        <v>553</v>
      </c>
      <c r="C61" s="930" t="str">
        <f t="shared" si="4"/>
        <v>100&lt;</v>
      </c>
      <c r="D61" s="902"/>
      <c r="E61" s="902"/>
      <c r="F61" s="902"/>
      <c r="G61" s="902"/>
      <c r="H61" s="902"/>
      <c r="I61" s="902"/>
      <c r="J61" s="902"/>
      <c r="K61" s="902"/>
    </row>
    <row r="62" spans="2:11" ht="15.5" x14ac:dyDescent="0.2">
      <c r="B62" s="931" t="s">
        <v>554</v>
      </c>
      <c r="C62" s="930">
        <f t="shared" si="4"/>
        <v>4</v>
      </c>
      <c r="D62" s="902"/>
      <c r="E62" s="902"/>
      <c r="F62" s="902"/>
      <c r="G62" s="902"/>
      <c r="H62" s="902"/>
      <c r="I62" s="902"/>
      <c r="J62" s="902"/>
      <c r="K62" s="902"/>
    </row>
    <row r="63" spans="2:11" ht="15.5" x14ac:dyDescent="0.2">
      <c r="B63" s="931" t="s">
        <v>555</v>
      </c>
      <c r="C63" s="930" t="str">
        <f t="shared" si="4"/>
        <v>&lt;0.5</v>
      </c>
      <c r="D63" s="902"/>
      <c r="E63" s="902"/>
      <c r="F63" s="902"/>
      <c r="G63" s="902"/>
      <c r="H63" s="902"/>
      <c r="I63" s="902"/>
      <c r="J63" s="902"/>
      <c r="K63" s="902"/>
    </row>
    <row r="64" spans="2:11" ht="15.5" x14ac:dyDescent="0.2">
      <c r="B64" s="932" t="s">
        <v>556</v>
      </c>
      <c r="C64" s="930" t="str">
        <f t="shared" si="4"/>
        <v>藻臭</v>
      </c>
      <c r="D64" s="902"/>
      <c r="E64" s="902"/>
      <c r="F64" s="902"/>
      <c r="G64" s="902"/>
      <c r="H64" s="902"/>
      <c r="I64" s="902"/>
      <c r="J64" s="902"/>
      <c r="K64" s="902"/>
    </row>
    <row r="65" spans="2:11" ht="15.5" x14ac:dyDescent="0.2">
      <c r="B65" s="933" t="s">
        <v>636</v>
      </c>
      <c r="C65" s="930">
        <f t="shared" si="4"/>
        <v>6.9</v>
      </c>
      <c r="D65" s="902"/>
      <c r="E65" s="902"/>
      <c r="F65" s="902"/>
      <c r="G65" s="902"/>
      <c r="H65" s="902"/>
      <c r="I65" s="902"/>
      <c r="J65" s="902"/>
      <c r="K65" s="902"/>
    </row>
    <row r="66" spans="2:11" ht="15.5" x14ac:dyDescent="0.2">
      <c r="B66" s="933" t="s">
        <v>637</v>
      </c>
      <c r="C66" s="930">
        <f t="shared" si="4"/>
        <v>6</v>
      </c>
      <c r="D66" s="902"/>
      <c r="E66" s="902"/>
      <c r="F66" s="902"/>
      <c r="G66" s="902"/>
      <c r="H66" s="902"/>
      <c r="I66" s="902"/>
      <c r="J66" s="902"/>
      <c r="K66" s="902"/>
    </row>
    <row r="67" spans="2:11" ht="15.5" x14ac:dyDescent="0.2">
      <c r="B67" s="934" t="s">
        <v>670</v>
      </c>
      <c r="C67" s="930" t="str">
        <f t="shared" si="4"/>
        <v>陽性</v>
      </c>
      <c r="D67" s="902"/>
      <c r="E67" s="902"/>
      <c r="F67" s="902"/>
      <c r="G67" s="902"/>
      <c r="H67" s="902"/>
      <c r="I67" s="902"/>
      <c r="J67" s="902"/>
      <c r="K67" s="902"/>
    </row>
    <row r="68" spans="2:11" ht="15.5" x14ac:dyDescent="0.2">
      <c r="B68" s="934" t="s">
        <v>639</v>
      </c>
      <c r="C68" s="930" t="str">
        <f t="shared" si="4"/>
        <v>不検出</v>
      </c>
      <c r="D68" s="902"/>
      <c r="E68" s="902"/>
      <c r="F68" s="902"/>
      <c r="G68" s="902"/>
      <c r="H68" s="902"/>
      <c r="I68" s="902"/>
      <c r="J68" s="902"/>
      <c r="K68" s="902"/>
    </row>
    <row r="69" spans="2:11" ht="16" thickBot="1" x14ac:dyDescent="0.25">
      <c r="B69" s="938" t="s">
        <v>390</v>
      </c>
      <c r="C69" s="930" t="str">
        <f t="shared" si="4"/>
        <v>&lt;0.05</v>
      </c>
      <c r="D69" s="902"/>
      <c r="E69" s="902"/>
      <c r="F69" s="902"/>
      <c r="G69" s="902"/>
      <c r="H69" s="902"/>
      <c r="I69" s="902"/>
      <c r="J69" s="902"/>
      <c r="K69" s="902"/>
    </row>
    <row r="70" spans="2:11" x14ac:dyDescent="0.2">
      <c r="B70" s="939" t="s">
        <v>643</v>
      </c>
      <c r="C70" s="936">
        <f t="shared" ref="C70:C79" si="5">I6</f>
        <v>44705</v>
      </c>
      <c r="D70" s="902"/>
      <c r="E70" s="902"/>
      <c r="F70" s="902"/>
      <c r="G70" s="902"/>
      <c r="H70" s="902"/>
      <c r="I70" s="902"/>
      <c r="J70" s="902"/>
      <c r="K70" s="902"/>
    </row>
    <row r="71" spans="2:11" ht="15.5" x14ac:dyDescent="0.2">
      <c r="B71" s="929" t="s">
        <v>553</v>
      </c>
      <c r="C71" s="930" t="str">
        <f t="shared" si="5"/>
        <v>100&lt;</v>
      </c>
      <c r="D71" s="902"/>
      <c r="E71" s="902"/>
      <c r="F71" s="902"/>
      <c r="G71" s="902"/>
      <c r="H71" s="902"/>
      <c r="I71" s="902"/>
      <c r="J71" s="902"/>
      <c r="K71" s="902"/>
    </row>
    <row r="72" spans="2:11" ht="15.5" x14ac:dyDescent="0.2">
      <c r="B72" s="931" t="s">
        <v>554</v>
      </c>
      <c r="C72" s="930">
        <f t="shared" si="5"/>
        <v>4</v>
      </c>
      <c r="D72" s="902"/>
      <c r="E72" s="902"/>
      <c r="F72" s="902"/>
      <c r="G72" s="902"/>
      <c r="H72" s="902"/>
      <c r="I72" s="902"/>
      <c r="J72" s="902"/>
      <c r="K72" s="902"/>
    </row>
    <row r="73" spans="2:11" ht="15.5" x14ac:dyDescent="0.2">
      <c r="B73" s="931" t="s">
        <v>555</v>
      </c>
      <c r="C73" s="930" t="str">
        <f t="shared" si="5"/>
        <v>&lt;0.5</v>
      </c>
      <c r="D73" s="902"/>
      <c r="E73" s="902"/>
      <c r="F73" s="902"/>
      <c r="G73" s="902"/>
      <c r="H73" s="902"/>
      <c r="I73" s="902"/>
      <c r="J73" s="902"/>
      <c r="K73" s="902"/>
    </row>
    <row r="74" spans="2:11" ht="15.5" x14ac:dyDescent="0.2">
      <c r="B74" s="932" t="s">
        <v>556</v>
      </c>
      <c r="C74" s="930" t="str">
        <f t="shared" si="5"/>
        <v>藻臭</v>
      </c>
      <c r="D74" s="902"/>
      <c r="E74" s="902"/>
      <c r="F74" s="902"/>
      <c r="G74" s="902"/>
      <c r="H74" s="902"/>
      <c r="I74" s="902"/>
      <c r="J74" s="902"/>
      <c r="K74" s="902"/>
    </row>
    <row r="75" spans="2:11" ht="15.5" x14ac:dyDescent="0.2">
      <c r="B75" s="933" t="s">
        <v>636</v>
      </c>
      <c r="C75" s="930">
        <f t="shared" si="5"/>
        <v>7.2</v>
      </c>
      <c r="D75" s="902"/>
      <c r="E75" s="902"/>
      <c r="F75" s="902"/>
      <c r="G75" s="902"/>
      <c r="H75" s="902"/>
      <c r="I75" s="902"/>
      <c r="J75" s="902"/>
      <c r="K75" s="902"/>
    </row>
    <row r="76" spans="2:11" ht="15.5" x14ac:dyDescent="0.2">
      <c r="B76" s="933" t="s">
        <v>637</v>
      </c>
      <c r="C76" s="930">
        <f t="shared" si="5"/>
        <v>30</v>
      </c>
      <c r="D76" s="902"/>
      <c r="E76" s="902"/>
      <c r="F76" s="902"/>
      <c r="G76" s="902"/>
      <c r="H76" s="902"/>
      <c r="I76" s="902"/>
      <c r="J76" s="902"/>
      <c r="K76" s="902"/>
    </row>
    <row r="77" spans="2:11" ht="15.5" x14ac:dyDescent="0.2">
      <c r="B77" s="934" t="s">
        <v>670</v>
      </c>
      <c r="C77" s="930" t="str">
        <f t="shared" si="5"/>
        <v>陽性</v>
      </c>
      <c r="D77" s="902"/>
      <c r="E77" s="902"/>
      <c r="F77" s="902"/>
      <c r="G77" s="902"/>
      <c r="H77" s="902"/>
      <c r="I77" s="902"/>
      <c r="J77" s="902"/>
      <c r="K77" s="902"/>
    </row>
    <row r="78" spans="2:11" ht="15.5" x14ac:dyDescent="0.2">
      <c r="B78" s="934" t="s">
        <v>639</v>
      </c>
      <c r="C78" s="930" t="str">
        <f t="shared" si="5"/>
        <v>不検出</v>
      </c>
      <c r="D78" s="902"/>
      <c r="E78" s="902"/>
      <c r="F78" s="902"/>
      <c r="G78" s="902"/>
      <c r="H78" s="902"/>
      <c r="I78" s="902"/>
      <c r="J78" s="902"/>
      <c r="K78" s="902"/>
    </row>
    <row r="79" spans="2:11" ht="16" thickBot="1" x14ac:dyDescent="0.25">
      <c r="B79" s="938" t="s">
        <v>390</v>
      </c>
      <c r="C79" s="930" t="str">
        <f t="shared" si="5"/>
        <v>&lt;0.05</v>
      </c>
      <c r="D79" s="902"/>
      <c r="E79" s="902"/>
      <c r="F79" s="902"/>
      <c r="G79" s="902"/>
      <c r="H79" s="902"/>
      <c r="I79" s="902"/>
      <c r="J79" s="902"/>
      <c r="K79" s="902"/>
    </row>
    <row r="80" spans="2:11" x14ac:dyDescent="0.2">
      <c r="B80" s="939" t="s">
        <v>644</v>
      </c>
      <c r="C80" s="936">
        <f t="shared" ref="C80:C89" si="6">J6</f>
        <v>44705</v>
      </c>
      <c r="D80" s="902"/>
      <c r="E80" s="902"/>
      <c r="F80" s="902"/>
      <c r="G80" s="902"/>
      <c r="H80" s="902"/>
      <c r="I80" s="902"/>
      <c r="J80" s="902"/>
      <c r="K80" s="902"/>
    </row>
    <row r="81" spans="2:11" ht="15.5" x14ac:dyDescent="0.2">
      <c r="B81" s="929" t="s">
        <v>553</v>
      </c>
      <c r="C81" s="925" t="str">
        <f t="shared" si="6"/>
        <v>100&lt;</v>
      </c>
      <c r="D81" s="902"/>
      <c r="E81" s="902"/>
      <c r="G81" s="902"/>
      <c r="H81" s="902"/>
      <c r="I81" s="902"/>
      <c r="J81" s="902"/>
      <c r="K81" s="902"/>
    </row>
    <row r="82" spans="2:11" ht="15.5" x14ac:dyDescent="0.2">
      <c r="B82" s="931" t="s">
        <v>554</v>
      </c>
      <c r="C82" s="925">
        <f t="shared" si="6"/>
        <v>9</v>
      </c>
      <c r="D82" s="902"/>
      <c r="E82" s="902"/>
      <c r="G82" s="902"/>
      <c r="H82" s="902"/>
      <c r="I82" s="902"/>
      <c r="J82" s="902"/>
      <c r="K82" s="902"/>
    </row>
    <row r="83" spans="2:11" ht="15.5" x14ac:dyDescent="0.2">
      <c r="B83" s="931" t="s">
        <v>555</v>
      </c>
      <c r="C83" s="925" t="str">
        <f t="shared" si="6"/>
        <v>&lt;0.5</v>
      </c>
      <c r="D83" s="902"/>
      <c r="E83" s="902"/>
      <c r="G83" s="902"/>
      <c r="H83" s="902"/>
      <c r="I83" s="902"/>
      <c r="J83" s="902"/>
      <c r="K83" s="902"/>
    </row>
    <row r="84" spans="2:11" ht="15.5" x14ac:dyDescent="0.2">
      <c r="B84" s="932" t="s">
        <v>556</v>
      </c>
      <c r="C84" s="925" t="str">
        <f t="shared" si="6"/>
        <v>藻臭</v>
      </c>
      <c r="D84" s="902"/>
      <c r="E84" s="902"/>
      <c r="G84" s="902"/>
      <c r="H84" s="902"/>
      <c r="I84" s="902"/>
      <c r="J84" s="902"/>
      <c r="K84" s="902"/>
    </row>
    <row r="85" spans="2:11" ht="15.5" x14ac:dyDescent="0.2">
      <c r="B85" s="933" t="s">
        <v>636</v>
      </c>
      <c r="C85" s="925">
        <f t="shared" si="6"/>
        <v>7.2</v>
      </c>
      <c r="D85" s="902"/>
      <c r="E85" s="902"/>
      <c r="G85" s="902"/>
      <c r="H85" s="902"/>
      <c r="I85" s="902"/>
      <c r="J85" s="902"/>
      <c r="K85" s="902"/>
    </row>
    <row r="86" spans="2:11" ht="15.5" x14ac:dyDescent="0.2">
      <c r="B86" s="933" t="s">
        <v>637</v>
      </c>
      <c r="C86" s="925">
        <f t="shared" si="6"/>
        <v>40</v>
      </c>
      <c r="D86" s="902"/>
      <c r="E86" s="902"/>
      <c r="G86" s="902"/>
      <c r="H86" s="902"/>
      <c r="I86" s="902"/>
      <c r="J86" s="902"/>
      <c r="K86" s="902"/>
    </row>
    <row r="87" spans="2:11" ht="15.5" x14ac:dyDescent="0.2">
      <c r="B87" s="934" t="s">
        <v>670</v>
      </c>
      <c r="C87" s="925" t="str">
        <f t="shared" si="6"/>
        <v>陽性</v>
      </c>
      <c r="D87" s="902"/>
      <c r="E87" s="902"/>
      <c r="G87" s="902"/>
      <c r="H87" s="902"/>
      <c r="I87" s="902"/>
      <c r="J87" s="902"/>
      <c r="K87" s="902"/>
    </row>
    <row r="88" spans="2:11" ht="15.5" x14ac:dyDescent="0.2">
      <c r="B88" s="934" t="s">
        <v>639</v>
      </c>
      <c r="C88" s="925" t="str">
        <f t="shared" si="6"/>
        <v>-</v>
      </c>
      <c r="D88" s="902"/>
      <c r="E88" s="902"/>
      <c r="G88" s="902"/>
      <c r="H88" s="902"/>
      <c r="I88" s="902"/>
      <c r="J88" s="902"/>
      <c r="K88" s="902"/>
    </row>
    <row r="89" spans="2:11" ht="16" thickBot="1" x14ac:dyDescent="0.25">
      <c r="B89" s="938" t="s">
        <v>390</v>
      </c>
      <c r="C89" s="925" t="str">
        <f t="shared" si="6"/>
        <v>&lt;0.05</v>
      </c>
      <c r="D89" s="902"/>
      <c r="E89" s="902"/>
      <c r="G89" s="902"/>
      <c r="H89" s="902"/>
      <c r="I89" s="902"/>
      <c r="J89" s="902"/>
      <c r="K89" s="902"/>
    </row>
    <row r="90" spans="2:11" x14ac:dyDescent="0.2">
      <c r="B90" s="939" t="s">
        <v>645</v>
      </c>
      <c r="C90" s="936">
        <f t="shared" ref="C90:C99" si="7">K6</f>
        <v>44705</v>
      </c>
      <c r="D90" s="902"/>
      <c r="E90" s="902"/>
      <c r="F90" s="902"/>
      <c r="G90" s="902"/>
      <c r="H90" s="902"/>
      <c r="I90" s="902"/>
      <c r="J90" s="902"/>
      <c r="K90" s="902"/>
    </row>
    <row r="91" spans="2:11" ht="15.5" x14ac:dyDescent="0.2">
      <c r="B91" s="929" t="s">
        <v>553</v>
      </c>
      <c r="C91" s="925" t="str">
        <f t="shared" si="7"/>
        <v>100&lt;</v>
      </c>
      <c r="D91" s="902"/>
      <c r="E91" s="902"/>
      <c r="F91" s="902"/>
      <c r="G91" s="902"/>
      <c r="H91" s="902"/>
      <c r="I91" s="902"/>
      <c r="J91" s="902"/>
      <c r="K91" s="902"/>
    </row>
    <row r="92" spans="2:11" ht="15.5" x14ac:dyDescent="0.2">
      <c r="B92" s="931" t="s">
        <v>554</v>
      </c>
      <c r="C92" s="925">
        <f t="shared" si="7"/>
        <v>13</v>
      </c>
      <c r="D92" s="902"/>
      <c r="E92" s="902"/>
      <c r="F92" s="902"/>
      <c r="G92" s="902"/>
      <c r="H92" s="902"/>
      <c r="I92" s="902"/>
      <c r="J92" s="902"/>
      <c r="K92" s="902"/>
    </row>
    <row r="93" spans="2:11" ht="15.5" x14ac:dyDescent="0.2">
      <c r="B93" s="931" t="s">
        <v>555</v>
      </c>
      <c r="C93" s="925">
        <f t="shared" si="7"/>
        <v>1.9</v>
      </c>
      <c r="D93" s="902"/>
      <c r="E93" s="902"/>
      <c r="F93" s="902"/>
      <c r="G93" s="902"/>
      <c r="H93" s="902"/>
      <c r="I93" s="902"/>
      <c r="J93" s="902"/>
      <c r="K93" s="902"/>
    </row>
    <row r="94" spans="2:11" ht="15.5" x14ac:dyDescent="0.2">
      <c r="B94" s="932" t="s">
        <v>556</v>
      </c>
      <c r="C94" s="925" t="str">
        <f t="shared" si="7"/>
        <v>藻臭</v>
      </c>
      <c r="D94" s="902"/>
      <c r="E94" s="902"/>
      <c r="F94" s="902"/>
      <c r="G94" s="902"/>
      <c r="H94" s="902"/>
      <c r="I94" s="902"/>
      <c r="J94" s="902"/>
      <c r="K94" s="902"/>
    </row>
    <row r="95" spans="2:11" ht="15.5" x14ac:dyDescent="0.2">
      <c r="B95" s="933" t="s">
        <v>636</v>
      </c>
      <c r="C95" s="925">
        <f t="shared" si="7"/>
        <v>6.9</v>
      </c>
      <c r="D95" s="902"/>
      <c r="E95" s="902"/>
      <c r="F95" s="902"/>
      <c r="G95" s="902"/>
      <c r="H95" s="902"/>
      <c r="I95" s="902"/>
      <c r="J95" s="902"/>
      <c r="K95" s="902"/>
    </row>
    <row r="96" spans="2:11" ht="15.5" x14ac:dyDescent="0.2">
      <c r="B96" s="933" t="s">
        <v>637</v>
      </c>
      <c r="C96" s="925">
        <f t="shared" si="7"/>
        <v>2</v>
      </c>
      <c r="D96" s="902"/>
      <c r="E96" s="902"/>
      <c r="F96" s="902"/>
      <c r="G96" s="902"/>
      <c r="H96" s="902"/>
      <c r="I96" s="902"/>
      <c r="J96" s="902"/>
      <c r="K96" s="902"/>
    </row>
    <row r="97" spans="2:11" ht="15.5" x14ac:dyDescent="0.2">
      <c r="B97" s="934" t="s">
        <v>670</v>
      </c>
      <c r="C97" s="925" t="str">
        <f t="shared" si="7"/>
        <v>陰性</v>
      </c>
      <c r="D97" s="902"/>
      <c r="E97" s="902"/>
      <c r="F97" s="902"/>
      <c r="G97" s="902"/>
      <c r="H97" s="902"/>
      <c r="I97" s="902"/>
      <c r="J97" s="902"/>
      <c r="K97" s="902"/>
    </row>
    <row r="98" spans="2:11" ht="15.5" x14ac:dyDescent="0.2">
      <c r="B98" s="934" t="s">
        <v>639</v>
      </c>
      <c r="C98" s="925" t="str">
        <f t="shared" si="7"/>
        <v>-</v>
      </c>
      <c r="D98" s="902"/>
      <c r="E98" s="902"/>
      <c r="F98" s="902"/>
      <c r="G98" s="902"/>
      <c r="H98" s="902"/>
      <c r="I98" s="902"/>
      <c r="J98" s="902"/>
      <c r="K98" s="902"/>
    </row>
    <row r="99" spans="2:11" ht="16" thickBot="1" x14ac:dyDescent="0.25">
      <c r="B99" s="938" t="s">
        <v>390</v>
      </c>
      <c r="C99" s="925" t="str">
        <f t="shared" si="7"/>
        <v>&lt;0.05</v>
      </c>
      <c r="D99" s="902"/>
      <c r="E99" s="902"/>
      <c r="F99" s="902"/>
      <c r="G99" s="902"/>
      <c r="H99" s="902"/>
      <c r="I99" s="902"/>
      <c r="J99" s="902"/>
      <c r="K99" s="902"/>
    </row>
    <row r="100" spans="2:11" x14ac:dyDescent="0.2">
      <c r="B100" s="939" t="s">
        <v>646</v>
      </c>
      <c r="C100" s="936">
        <f t="shared" ref="C100:C109" si="8">L6</f>
        <v>44705</v>
      </c>
      <c r="D100" s="902"/>
      <c r="E100" s="902"/>
      <c r="F100" s="902"/>
      <c r="G100" s="902"/>
      <c r="H100" s="902"/>
      <c r="I100" s="902"/>
      <c r="J100" s="902"/>
      <c r="K100" s="902"/>
    </row>
    <row r="101" spans="2:11" ht="15.5" x14ac:dyDescent="0.2">
      <c r="B101" s="929" t="s">
        <v>553</v>
      </c>
      <c r="C101" s="925" t="str">
        <f t="shared" si="8"/>
        <v>100&lt;</v>
      </c>
      <c r="D101" s="902"/>
      <c r="E101" s="902"/>
      <c r="F101" s="902"/>
      <c r="G101" s="902"/>
      <c r="H101" s="902"/>
      <c r="I101" s="902"/>
      <c r="J101" s="902"/>
      <c r="K101" s="902"/>
    </row>
    <row r="102" spans="2:11" ht="15.5" x14ac:dyDescent="0.2">
      <c r="B102" s="931" t="s">
        <v>554</v>
      </c>
      <c r="C102" s="925">
        <f t="shared" si="8"/>
        <v>10</v>
      </c>
      <c r="D102" s="902"/>
      <c r="E102" s="902"/>
      <c r="F102" s="902"/>
      <c r="G102" s="902"/>
      <c r="H102" s="902"/>
      <c r="I102" s="902"/>
      <c r="J102" s="902"/>
      <c r="K102" s="902"/>
    </row>
    <row r="103" spans="2:11" ht="15.5" x14ac:dyDescent="0.2">
      <c r="B103" s="931" t="s">
        <v>555</v>
      </c>
      <c r="C103" s="925" t="str">
        <f t="shared" si="8"/>
        <v>&lt;0.5</v>
      </c>
      <c r="D103" s="902"/>
      <c r="E103" s="902"/>
      <c r="F103" s="902"/>
      <c r="G103" s="902"/>
      <c r="H103" s="902"/>
      <c r="I103" s="902"/>
      <c r="J103" s="902"/>
      <c r="K103" s="902"/>
    </row>
    <row r="104" spans="2:11" ht="15.5" x14ac:dyDescent="0.2">
      <c r="B104" s="932" t="s">
        <v>556</v>
      </c>
      <c r="C104" s="925" t="str">
        <f t="shared" si="8"/>
        <v>藻臭</v>
      </c>
      <c r="D104" s="902"/>
      <c r="E104" s="902"/>
      <c r="F104" s="902"/>
      <c r="G104" s="902"/>
      <c r="H104" s="902"/>
      <c r="I104" s="902"/>
      <c r="J104" s="902"/>
      <c r="K104" s="902"/>
    </row>
    <row r="105" spans="2:11" ht="15.5" x14ac:dyDescent="0.2">
      <c r="B105" s="933" t="s">
        <v>636</v>
      </c>
      <c r="C105" s="925">
        <f t="shared" si="8"/>
        <v>6.9</v>
      </c>
      <c r="D105" s="902"/>
      <c r="E105" s="902"/>
      <c r="F105" s="902"/>
      <c r="G105" s="902"/>
      <c r="H105" s="902"/>
      <c r="I105" s="902"/>
      <c r="J105" s="902"/>
      <c r="K105" s="902"/>
    </row>
    <row r="106" spans="2:11" ht="15.5" x14ac:dyDescent="0.2">
      <c r="B106" s="933" t="s">
        <v>637</v>
      </c>
      <c r="C106" s="925">
        <f t="shared" si="8"/>
        <v>180</v>
      </c>
      <c r="D106" s="902"/>
      <c r="E106" s="902"/>
      <c r="F106" s="902"/>
      <c r="G106" s="902"/>
      <c r="H106" s="902"/>
      <c r="I106" s="902"/>
      <c r="J106" s="902"/>
      <c r="K106" s="902"/>
    </row>
    <row r="107" spans="2:11" ht="15.5" x14ac:dyDescent="0.2">
      <c r="B107" s="934" t="s">
        <v>638</v>
      </c>
      <c r="C107" s="925" t="str">
        <f t="shared" si="8"/>
        <v>陽性</v>
      </c>
      <c r="D107" s="902"/>
      <c r="E107" s="902"/>
      <c r="F107" s="902"/>
      <c r="G107" s="902"/>
      <c r="H107" s="902"/>
      <c r="I107" s="902"/>
      <c r="J107" s="902"/>
      <c r="K107" s="902"/>
    </row>
    <row r="108" spans="2:11" ht="15.5" x14ac:dyDescent="0.2">
      <c r="B108" s="934" t="s">
        <v>639</v>
      </c>
      <c r="C108" s="925" t="str">
        <f t="shared" si="8"/>
        <v>-</v>
      </c>
      <c r="D108" s="902"/>
      <c r="E108" s="902"/>
      <c r="F108" s="902"/>
      <c r="G108" s="902"/>
      <c r="H108" s="902"/>
      <c r="I108" s="902"/>
      <c r="J108" s="902"/>
      <c r="K108" s="902"/>
    </row>
    <row r="109" spans="2:11" ht="16" thickBot="1" x14ac:dyDescent="0.25">
      <c r="B109" s="938" t="s">
        <v>390</v>
      </c>
      <c r="C109" s="925" t="str">
        <f t="shared" si="8"/>
        <v>&lt;0.05</v>
      </c>
      <c r="D109" s="902"/>
      <c r="E109" s="902"/>
      <c r="F109" s="902"/>
      <c r="G109" s="902"/>
      <c r="H109" s="902"/>
      <c r="I109" s="902"/>
      <c r="J109" s="902"/>
      <c r="K109" s="902"/>
    </row>
    <row r="110" spans="2:11" x14ac:dyDescent="0.2">
      <c r="B110" s="939" t="s">
        <v>647</v>
      </c>
      <c r="C110" s="936">
        <f t="shared" ref="C110:C119" si="9">M6</f>
        <v>44705</v>
      </c>
      <c r="D110" s="902"/>
      <c r="E110" s="902"/>
      <c r="F110" s="902"/>
      <c r="G110" s="902"/>
      <c r="H110" s="902"/>
      <c r="I110" s="902"/>
      <c r="J110" s="902"/>
      <c r="K110" s="902"/>
    </row>
    <row r="111" spans="2:11" ht="15.5" x14ac:dyDescent="0.2">
      <c r="B111" s="929" t="s">
        <v>553</v>
      </c>
      <c r="C111" s="925" t="str">
        <f t="shared" si="9"/>
        <v>100&lt;</v>
      </c>
      <c r="D111" s="902"/>
      <c r="E111" s="902"/>
      <c r="F111" s="902"/>
      <c r="G111" s="902"/>
      <c r="H111" s="902"/>
      <c r="I111" s="902"/>
      <c r="J111" s="902"/>
      <c r="K111" s="902"/>
    </row>
    <row r="112" spans="2:11" ht="15.5" x14ac:dyDescent="0.2">
      <c r="B112" s="931" t="s">
        <v>554</v>
      </c>
      <c r="C112" s="925">
        <f t="shared" si="9"/>
        <v>16</v>
      </c>
      <c r="D112" s="902"/>
      <c r="E112" s="902"/>
      <c r="F112" s="902"/>
      <c r="G112" s="902"/>
      <c r="H112" s="902"/>
      <c r="I112" s="902"/>
      <c r="J112" s="902"/>
      <c r="K112" s="902"/>
    </row>
    <row r="113" spans="2:11" ht="15.5" x14ac:dyDescent="0.2">
      <c r="B113" s="931" t="s">
        <v>555</v>
      </c>
      <c r="C113" s="925">
        <f t="shared" si="9"/>
        <v>1.5</v>
      </c>
      <c r="D113" s="902"/>
      <c r="E113" s="902"/>
      <c r="F113" s="902"/>
      <c r="G113" s="902"/>
      <c r="H113" s="902"/>
      <c r="I113" s="902"/>
      <c r="J113" s="902"/>
      <c r="K113" s="902"/>
    </row>
    <row r="114" spans="2:11" ht="15.5" x14ac:dyDescent="0.2">
      <c r="B114" s="932" t="s">
        <v>556</v>
      </c>
      <c r="C114" s="925" t="str">
        <f t="shared" si="9"/>
        <v>藻臭</v>
      </c>
      <c r="D114" s="902"/>
      <c r="E114" s="902"/>
      <c r="F114" s="902"/>
      <c r="G114" s="902"/>
      <c r="H114" s="902"/>
      <c r="I114" s="902"/>
      <c r="J114" s="902"/>
      <c r="K114" s="902"/>
    </row>
    <row r="115" spans="2:11" ht="15.5" x14ac:dyDescent="0.2">
      <c r="B115" s="933" t="s">
        <v>636</v>
      </c>
      <c r="C115" s="925">
        <f t="shared" si="9"/>
        <v>6.8</v>
      </c>
      <c r="D115" s="902"/>
      <c r="E115" s="902"/>
      <c r="F115" s="902"/>
      <c r="G115" s="902"/>
      <c r="H115" s="902"/>
      <c r="I115" s="902"/>
      <c r="J115" s="902"/>
      <c r="K115" s="902"/>
    </row>
    <row r="116" spans="2:11" ht="15.5" x14ac:dyDescent="0.2">
      <c r="B116" s="933" t="s">
        <v>637</v>
      </c>
      <c r="C116" s="925">
        <f t="shared" si="9"/>
        <v>260</v>
      </c>
      <c r="D116" s="902"/>
      <c r="E116" s="902"/>
      <c r="F116" s="902"/>
      <c r="G116" s="902"/>
      <c r="H116" s="902"/>
      <c r="I116" s="902"/>
      <c r="J116" s="902"/>
      <c r="K116" s="902"/>
    </row>
    <row r="117" spans="2:11" ht="15.5" x14ac:dyDescent="0.2">
      <c r="B117" s="934" t="s">
        <v>638</v>
      </c>
      <c r="C117" s="925" t="str">
        <f t="shared" si="9"/>
        <v>-</v>
      </c>
      <c r="D117" s="902"/>
      <c r="E117" s="902"/>
      <c r="F117" s="902"/>
      <c r="G117" s="902"/>
      <c r="H117" s="902"/>
      <c r="I117" s="902"/>
      <c r="J117" s="902"/>
      <c r="K117" s="902"/>
    </row>
    <row r="118" spans="2:11" ht="15.5" x14ac:dyDescent="0.2">
      <c r="B118" s="934" t="s">
        <v>639</v>
      </c>
      <c r="C118" s="925" t="str">
        <f t="shared" si="9"/>
        <v>-</v>
      </c>
      <c r="D118" s="902"/>
      <c r="E118" s="902"/>
      <c r="F118" s="902"/>
      <c r="G118" s="902"/>
      <c r="H118" s="902"/>
      <c r="I118" s="902"/>
      <c r="J118" s="902"/>
      <c r="K118" s="902"/>
    </row>
    <row r="119" spans="2:11" ht="16" thickBot="1" x14ac:dyDescent="0.25">
      <c r="B119" s="938" t="s">
        <v>390</v>
      </c>
      <c r="C119" s="925" t="str">
        <f t="shared" si="9"/>
        <v>-</v>
      </c>
      <c r="D119" s="902"/>
      <c r="E119" s="902"/>
      <c r="F119" s="902"/>
      <c r="G119" s="902"/>
      <c r="H119" s="902"/>
      <c r="I119" s="902"/>
      <c r="J119" s="902"/>
      <c r="K119" s="902"/>
    </row>
    <row r="120" spans="2:11" x14ac:dyDescent="0.2">
      <c r="B120" s="939" t="s">
        <v>648</v>
      </c>
      <c r="C120" s="936">
        <f t="shared" ref="C120:C129" si="10">N6</f>
        <v>44705</v>
      </c>
      <c r="D120" s="902"/>
      <c r="E120" s="902"/>
      <c r="F120" s="902"/>
      <c r="G120" s="902"/>
      <c r="H120" s="902"/>
      <c r="I120" s="902"/>
      <c r="J120" s="902"/>
      <c r="K120" s="902"/>
    </row>
    <row r="121" spans="2:11" ht="15.5" x14ac:dyDescent="0.2">
      <c r="B121" s="929" t="s">
        <v>553</v>
      </c>
      <c r="C121" s="925" t="str">
        <f t="shared" si="10"/>
        <v>100&lt;</v>
      </c>
      <c r="D121" s="902"/>
      <c r="E121" s="902"/>
      <c r="F121" s="902"/>
      <c r="G121" s="902"/>
      <c r="H121" s="902"/>
      <c r="I121" s="902"/>
      <c r="J121" s="902"/>
      <c r="K121" s="902"/>
    </row>
    <row r="122" spans="2:11" ht="15.5" x14ac:dyDescent="0.2">
      <c r="B122" s="931" t="s">
        <v>554</v>
      </c>
      <c r="C122" s="925">
        <f t="shared" si="10"/>
        <v>16</v>
      </c>
      <c r="D122" s="902"/>
      <c r="E122" s="902"/>
      <c r="F122" s="902"/>
      <c r="G122" s="902"/>
      <c r="H122" s="902"/>
      <c r="I122" s="902"/>
      <c r="J122" s="902"/>
      <c r="K122" s="902"/>
    </row>
    <row r="123" spans="2:11" ht="15.5" x14ac:dyDescent="0.2">
      <c r="B123" s="931" t="s">
        <v>555</v>
      </c>
      <c r="C123" s="925">
        <f t="shared" si="10"/>
        <v>1.1000000000000001</v>
      </c>
      <c r="D123" s="902"/>
      <c r="E123" s="902"/>
      <c r="F123" s="902"/>
      <c r="G123" s="902"/>
      <c r="H123" s="902"/>
      <c r="I123" s="902"/>
      <c r="J123" s="902"/>
      <c r="K123" s="902"/>
    </row>
    <row r="124" spans="2:11" ht="15.5" x14ac:dyDescent="0.2">
      <c r="B124" s="932" t="s">
        <v>556</v>
      </c>
      <c r="C124" s="925" t="str">
        <f t="shared" si="10"/>
        <v>藻臭</v>
      </c>
      <c r="D124" s="902"/>
      <c r="E124" s="902"/>
      <c r="F124" s="902"/>
      <c r="G124" s="902"/>
      <c r="H124" s="902"/>
      <c r="I124" s="902"/>
      <c r="J124" s="902"/>
      <c r="K124" s="902"/>
    </row>
    <row r="125" spans="2:11" ht="15.5" x14ac:dyDescent="0.2">
      <c r="B125" s="933" t="s">
        <v>636</v>
      </c>
      <c r="C125" s="925">
        <f t="shared" si="10"/>
        <v>6.6</v>
      </c>
      <c r="D125" s="902"/>
      <c r="E125" s="902"/>
      <c r="F125" s="902"/>
      <c r="G125" s="902"/>
      <c r="H125" s="902"/>
      <c r="I125" s="902"/>
      <c r="J125" s="902"/>
      <c r="K125" s="902"/>
    </row>
    <row r="126" spans="2:11" ht="15.5" x14ac:dyDescent="0.2">
      <c r="B126" s="933" t="s">
        <v>637</v>
      </c>
      <c r="C126" s="925">
        <f t="shared" si="10"/>
        <v>10</v>
      </c>
      <c r="D126" s="902"/>
      <c r="E126" s="902"/>
      <c r="F126" s="902"/>
      <c r="G126" s="902"/>
      <c r="H126" s="902"/>
      <c r="I126" s="902"/>
      <c r="J126" s="902"/>
      <c r="K126" s="902"/>
    </row>
    <row r="127" spans="2:11" ht="15.5" x14ac:dyDescent="0.2">
      <c r="B127" s="934" t="s">
        <v>638</v>
      </c>
      <c r="C127" s="925" t="str">
        <f t="shared" si="10"/>
        <v>陰性</v>
      </c>
      <c r="D127" s="902"/>
      <c r="E127" s="902"/>
      <c r="F127" s="902"/>
      <c r="G127" s="902"/>
      <c r="H127" s="902"/>
      <c r="I127" s="902"/>
      <c r="J127" s="902"/>
      <c r="K127" s="902"/>
    </row>
    <row r="128" spans="2:11" ht="15.5" x14ac:dyDescent="0.2">
      <c r="B128" s="934" t="s">
        <v>639</v>
      </c>
      <c r="C128" s="925" t="str">
        <f t="shared" si="10"/>
        <v>-</v>
      </c>
      <c r="D128" s="902"/>
      <c r="E128" s="902"/>
      <c r="F128" s="902"/>
      <c r="G128" s="902"/>
      <c r="H128" s="902"/>
      <c r="I128" s="902"/>
      <c r="J128" s="902"/>
      <c r="K128" s="902"/>
    </row>
    <row r="129" spans="2:11" ht="16" thickBot="1" x14ac:dyDescent="0.25">
      <c r="B129" s="938" t="s">
        <v>390</v>
      </c>
      <c r="C129" s="925" t="str">
        <f t="shared" si="10"/>
        <v>&lt;0.05</v>
      </c>
      <c r="D129" s="902"/>
      <c r="E129" s="902"/>
      <c r="F129" s="902"/>
      <c r="G129" s="902"/>
      <c r="H129" s="902"/>
      <c r="I129" s="902"/>
      <c r="J129" s="902"/>
      <c r="K129" s="902"/>
    </row>
    <row r="130" spans="2:11" x14ac:dyDescent="0.2">
      <c r="B130" s="939" t="s">
        <v>649</v>
      </c>
      <c r="C130" s="936">
        <f t="shared" ref="C130:C139" si="11">O6</f>
        <v>44705</v>
      </c>
      <c r="D130" s="902"/>
      <c r="E130" s="902"/>
      <c r="F130" s="902"/>
      <c r="G130" s="902"/>
      <c r="H130" s="902"/>
      <c r="I130" s="902"/>
      <c r="J130" s="902"/>
      <c r="K130" s="902"/>
    </row>
    <row r="131" spans="2:11" ht="15.5" x14ac:dyDescent="0.2">
      <c r="B131" s="929" t="s">
        <v>553</v>
      </c>
      <c r="C131" s="925" t="str">
        <f t="shared" si="11"/>
        <v>100&lt;</v>
      </c>
      <c r="D131" s="902"/>
      <c r="E131" s="902"/>
      <c r="F131" s="902"/>
      <c r="G131" s="902"/>
      <c r="H131" s="902"/>
      <c r="I131" s="902"/>
      <c r="J131" s="902"/>
      <c r="K131" s="902"/>
    </row>
    <row r="132" spans="2:11" ht="15.5" x14ac:dyDescent="0.2">
      <c r="B132" s="931" t="s">
        <v>554</v>
      </c>
      <c r="C132" s="925">
        <f t="shared" si="11"/>
        <v>13</v>
      </c>
      <c r="D132" s="902"/>
      <c r="E132" s="902"/>
      <c r="F132" s="902"/>
      <c r="G132" s="902"/>
      <c r="H132" s="902"/>
      <c r="I132" s="902"/>
      <c r="J132" s="902"/>
      <c r="K132" s="902"/>
    </row>
    <row r="133" spans="2:11" ht="15.5" x14ac:dyDescent="0.2">
      <c r="B133" s="931" t="s">
        <v>555</v>
      </c>
      <c r="C133" s="925" t="str">
        <f t="shared" si="11"/>
        <v>&lt;0.5</v>
      </c>
      <c r="D133" s="902"/>
      <c r="E133" s="902"/>
      <c r="F133" s="902"/>
      <c r="G133" s="902"/>
      <c r="H133" s="902"/>
      <c r="I133" s="902"/>
      <c r="J133" s="902"/>
      <c r="K133" s="902"/>
    </row>
    <row r="134" spans="2:11" ht="15.5" x14ac:dyDescent="0.2">
      <c r="B134" s="932" t="s">
        <v>556</v>
      </c>
      <c r="C134" s="925" t="str">
        <f t="shared" si="11"/>
        <v>藻臭</v>
      </c>
      <c r="D134" s="902"/>
      <c r="E134" s="902"/>
      <c r="F134" s="902"/>
      <c r="G134" s="902"/>
      <c r="H134" s="902"/>
      <c r="I134" s="902"/>
      <c r="J134" s="902"/>
      <c r="K134" s="902"/>
    </row>
    <row r="135" spans="2:11" ht="15.5" x14ac:dyDescent="0.2">
      <c r="B135" s="933" t="s">
        <v>636</v>
      </c>
      <c r="C135" s="925">
        <f t="shared" si="11"/>
        <v>6.7</v>
      </c>
      <c r="D135" s="902"/>
      <c r="E135" s="902"/>
      <c r="F135" s="902"/>
      <c r="G135" s="902"/>
      <c r="H135" s="902"/>
      <c r="I135" s="902"/>
      <c r="J135" s="902"/>
      <c r="K135" s="902"/>
    </row>
    <row r="136" spans="2:11" ht="15.5" x14ac:dyDescent="0.2">
      <c r="B136" s="933" t="s">
        <v>637</v>
      </c>
      <c r="C136" s="925">
        <f t="shared" si="11"/>
        <v>70</v>
      </c>
      <c r="D136" s="902"/>
      <c r="E136" s="902"/>
      <c r="F136" s="902"/>
      <c r="G136" s="902"/>
      <c r="H136" s="902"/>
      <c r="I136" s="902"/>
      <c r="J136" s="902"/>
      <c r="K136" s="902"/>
    </row>
    <row r="137" spans="2:11" ht="15.5" x14ac:dyDescent="0.2">
      <c r="B137" s="934" t="s">
        <v>638</v>
      </c>
      <c r="C137" s="925" t="str">
        <f t="shared" si="11"/>
        <v>-</v>
      </c>
      <c r="D137" s="902"/>
      <c r="E137" s="902"/>
      <c r="F137" s="902"/>
      <c r="G137" s="902"/>
      <c r="H137" s="902"/>
      <c r="I137" s="902"/>
      <c r="J137" s="902"/>
      <c r="K137" s="902"/>
    </row>
    <row r="138" spans="2:11" ht="15.5" x14ac:dyDescent="0.2">
      <c r="B138" s="934" t="s">
        <v>639</v>
      </c>
      <c r="C138" s="925" t="str">
        <f t="shared" si="11"/>
        <v>-</v>
      </c>
      <c r="D138" s="902"/>
      <c r="E138" s="902"/>
      <c r="F138" s="902"/>
      <c r="G138" s="902"/>
      <c r="H138" s="902"/>
      <c r="I138" s="902"/>
      <c r="J138" s="902"/>
      <c r="K138" s="902"/>
    </row>
    <row r="139" spans="2:11" ht="16" thickBot="1" x14ac:dyDescent="0.25">
      <c r="B139" s="938" t="s">
        <v>390</v>
      </c>
      <c r="C139" s="925" t="str">
        <f t="shared" si="11"/>
        <v>-</v>
      </c>
      <c r="D139" s="902"/>
      <c r="E139" s="902"/>
      <c r="F139" s="902"/>
      <c r="G139" s="902"/>
      <c r="H139" s="902"/>
      <c r="I139" s="902"/>
      <c r="J139" s="902"/>
      <c r="K139" s="902"/>
    </row>
    <row r="140" spans="2:11" x14ac:dyDescent="0.2">
      <c r="B140" s="939" t="s">
        <v>650</v>
      </c>
      <c r="C140" s="936">
        <f t="shared" ref="C140:C149" si="12">P6</f>
        <v>44705</v>
      </c>
      <c r="D140" s="902"/>
      <c r="E140" s="902"/>
      <c r="F140" s="902"/>
      <c r="G140" s="902"/>
      <c r="H140" s="902"/>
      <c r="I140" s="902"/>
      <c r="J140" s="902"/>
      <c r="K140" s="902"/>
    </row>
    <row r="141" spans="2:11" ht="15.5" x14ac:dyDescent="0.2">
      <c r="B141" s="929" t="s">
        <v>553</v>
      </c>
      <c r="C141" s="925" t="str">
        <f t="shared" si="12"/>
        <v>100&lt;</v>
      </c>
      <c r="D141" s="902"/>
      <c r="E141" s="902"/>
      <c r="F141" s="902"/>
      <c r="G141" s="902"/>
      <c r="H141" s="902"/>
      <c r="I141" s="902"/>
      <c r="J141" s="902"/>
      <c r="K141" s="902"/>
    </row>
    <row r="142" spans="2:11" ht="15.5" x14ac:dyDescent="0.2">
      <c r="B142" s="931" t="s">
        <v>554</v>
      </c>
      <c r="C142" s="925">
        <f t="shared" si="12"/>
        <v>14</v>
      </c>
      <c r="D142" s="902"/>
      <c r="E142" s="902"/>
      <c r="F142" s="902"/>
      <c r="G142" s="902"/>
      <c r="H142" s="902"/>
      <c r="I142" s="902"/>
      <c r="J142" s="902"/>
      <c r="K142" s="902"/>
    </row>
    <row r="143" spans="2:11" ht="15.5" x14ac:dyDescent="0.2">
      <c r="B143" s="931" t="s">
        <v>555</v>
      </c>
      <c r="C143" s="925" t="str">
        <f t="shared" si="12"/>
        <v>&lt;0.5</v>
      </c>
      <c r="D143" s="902"/>
      <c r="E143" s="902"/>
      <c r="F143" s="902"/>
      <c r="G143" s="902"/>
      <c r="H143" s="902"/>
      <c r="I143" s="902"/>
      <c r="J143" s="902"/>
      <c r="K143" s="902"/>
    </row>
    <row r="144" spans="2:11" ht="15.5" x14ac:dyDescent="0.2">
      <c r="B144" s="932" t="s">
        <v>556</v>
      </c>
      <c r="C144" s="925" t="str">
        <f t="shared" si="12"/>
        <v>藻臭</v>
      </c>
      <c r="D144" s="902"/>
      <c r="E144" s="902"/>
      <c r="F144" s="902"/>
      <c r="G144" s="902"/>
      <c r="H144" s="902"/>
      <c r="I144" s="902"/>
      <c r="J144" s="902"/>
      <c r="K144" s="902"/>
    </row>
    <row r="145" spans="2:11" ht="15.5" x14ac:dyDescent="0.2">
      <c r="B145" s="933" t="s">
        <v>636</v>
      </c>
      <c r="C145" s="925">
        <f t="shared" si="12"/>
        <v>6.8</v>
      </c>
      <c r="D145" s="902"/>
      <c r="E145" s="902"/>
      <c r="F145" s="902"/>
      <c r="G145" s="902"/>
      <c r="H145" s="902"/>
      <c r="I145" s="902"/>
      <c r="J145" s="902"/>
      <c r="K145" s="902"/>
    </row>
    <row r="146" spans="2:11" ht="15.5" x14ac:dyDescent="0.2">
      <c r="B146" s="933" t="s">
        <v>637</v>
      </c>
      <c r="C146" s="925">
        <f t="shared" si="12"/>
        <v>60</v>
      </c>
      <c r="D146" s="902"/>
      <c r="E146" s="902"/>
      <c r="F146" s="902"/>
      <c r="G146" s="902"/>
      <c r="H146" s="902"/>
      <c r="I146" s="902"/>
      <c r="J146" s="902"/>
      <c r="K146" s="902"/>
    </row>
    <row r="147" spans="2:11" ht="15.5" x14ac:dyDescent="0.2">
      <c r="B147" s="934" t="s">
        <v>638</v>
      </c>
      <c r="C147" s="925" t="str">
        <f t="shared" si="12"/>
        <v>陽性</v>
      </c>
      <c r="D147" s="902"/>
      <c r="E147" s="902"/>
      <c r="F147" s="902"/>
      <c r="G147" s="902"/>
      <c r="H147" s="902"/>
      <c r="I147" s="902"/>
      <c r="J147" s="902"/>
      <c r="K147" s="902"/>
    </row>
    <row r="148" spans="2:11" ht="15.5" x14ac:dyDescent="0.2">
      <c r="B148" s="934" t="s">
        <v>639</v>
      </c>
      <c r="C148" s="925" t="str">
        <f t="shared" si="12"/>
        <v>-</v>
      </c>
      <c r="D148" s="902"/>
      <c r="E148" s="902"/>
      <c r="F148" s="902"/>
      <c r="G148" s="902"/>
      <c r="H148" s="902"/>
      <c r="I148" s="902"/>
      <c r="J148" s="902"/>
      <c r="K148" s="902"/>
    </row>
    <row r="149" spans="2:11" ht="16" thickBot="1" x14ac:dyDescent="0.25">
      <c r="B149" s="938" t="s">
        <v>390</v>
      </c>
      <c r="C149" s="925" t="str">
        <f t="shared" si="12"/>
        <v>&lt;0.05</v>
      </c>
      <c r="D149" s="902"/>
      <c r="E149" s="902"/>
      <c r="F149" s="902"/>
      <c r="G149" s="902"/>
      <c r="H149" s="902"/>
      <c r="I149" s="902"/>
      <c r="J149" s="902"/>
      <c r="K149" s="902"/>
    </row>
    <row r="150" spans="2:11" x14ac:dyDescent="0.2">
      <c r="C150" s="925" t="s">
        <v>651</v>
      </c>
    </row>
  </sheetData>
  <mergeCells count="6">
    <mergeCell ref="O3:P3"/>
    <mergeCell ref="B4:B6"/>
    <mergeCell ref="C4:C5"/>
    <mergeCell ref="H3:J3"/>
    <mergeCell ref="M3:N3"/>
    <mergeCell ref="E3:G3"/>
  </mergeCells>
  <phoneticPr fontId="8"/>
  <pageMargins left="0.7" right="0.7" top="0.75" bottom="0.75" header="0.3" footer="0.3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 tint="-0.499984740745262"/>
  </sheetPr>
  <dimension ref="A1:N892"/>
  <sheetViews>
    <sheetView topLeftCell="A28" workbookViewId="0">
      <selection activeCell="C53" sqref="C53"/>
    </sheetView>
  </sheetViews>
  <sheetFormatPr defaultRowHeight="13" x14ac:dyDescent="0.2"/>
  <cols>
    <col min="1" max="1" width="3.26953125" customWidth="1"/>
    <col min="2" max="2" width="12.453125" customWidth="1"/>
    <col min="3" max="3" width="13" bestFit="1" customWidth="1"/>
    <col min="4" max="4" width="3.453125" customWidth="1"/>
    <col min="5" max="5" width="13" bestFit="1" customWidth="1"/>
    <col min="6" max="6" width="3.453125" customWidth="1"/>
    <col min="7" max="7" width="13" bestFit="1" customWidth="1"/>
    <col min="8" max="8" width="3.453125" customWidth="1"/>
    <col min="9" max="9" width="13" bestFit="1" customWidth="1"/>
    <col min="10" max="10" width="3.453125" customWidth="1"/>
    <col min="11" max="11" width="13" bestFit="1" customWidth="1"/>
    <col min="12" max="12" width="3.453125" customWidth="1"/>
    <col min="13" max="13" width="13" bestFit="1" customWidth="1"/>
  </cols>
  <sheetData>
    <row r="1" spans="1:13" x14ac:dyDescent="0.2">
      <c r="A1" t="s">
        <v>659</v>
      </c>
    </row>
    <row r="4" spans="1:13" ht="13.5" thickBot="1" x14ac:dyDescent="0.25">
      <c r="C4" s="1612" t="s">
        <v>115</v>
      </c>
      <c r="D4" s="1613"/>
      <c r="E4" s="1614" t="s">
        <v>660</v>
      </c>
      <c r="F4" s="29"/>
      <c r="G4" s="1614" t="s">
        <v>147</v>
      </c>
      <c r="H4" s="29"/>
      <c r="I4" s="1614" t="s">
        <v>148</v>
      </c>
      <c r="J4" s="29"/>
      <c r="K4" s="1614" t="s">
        <v>149</v>
      </c>
      <c r="L4" s="29"/>
      <c r="M4" s="1614" t="s">
        <v>150</v>
      </c>
    </row>
    <row r="5" spans="1:13" x14ac:dyDescent="0.2">
      <c r="C5" s="1617">
        <f>+'2_反応タンク野帳'!B21</f>
        <v>2270</v>
      </c>
      <c r="D5" s="29"/>
      <c r="E5" s="1617">
        <f>+'2_反応タンク野帳'!I21</f>
        <v>2720</v>
      </c>
      <c r="F5" s="29"/>
      <c r="G5" s="1617">
        <f>+'2_反応タンク野帳'!J21</f>
        <v>2490</v>
      </c>
      <c r="H5" s="29"/>
      <c r="I5" s="1617">
        <f>+'2_反応タンク野帳'!M21</f>
        <v>1920</v>
      </c>
      <c r="J5" s="29"/>
      <c r="K5" s="1617">
        <f>+'2_反応タンク野帳'!R21</f>
        <v>2410</v>
      </c>
      <c r="L5" s="29"/>
      <c r="M5" s="1617">
        <f>+'2_反応タンク野帳'!U21</f>
        <v>1990</v>
      </c>
    </row>
    <row r="6" spans="1:13" x14ac:dyDescent="0.2">
      <c r="C6" s="1618">
        <f>+'2_反応タンク野帳'!B23</f>
        <v>70</v>
      </c>
      <c r="D6" s="29"/>
      <c r="E6" s="1618">
        <f>+'2_反応タンク野帳'!I23</f>
        <v>35</v>
      </c>
      <c r="F6" s="29"/>
      <c r="G6" s="1618">
        <f>+'2_反応タンク野帳'!J23</f>
        <v>73</v>
      </c>
      <c r="H6" s="29"/>
      <c r="I6" s="1618">
        <f>+'2_反応タンク野帳'!M23</f>
        <v>28.6</v>
      </c>
      <c r="J6" s="29"/>
      <c r="K6" s="1618">
        <f>+'2_反応タンク野帳'!R23</f>
        <v>91</v>
      </c>
      <c r="L6" s="29"/>
      <c r="M6" s="1619">
        <f>+'2_反応タンク野帳'!U23</f>
        <v>73.400000000000006</v>
      </c>
    </row>
    <row r="7" spans="1:13" x14ac:dyDescent="0.2">
      <c r="C7" s="1619">
        <f>+'2_反応タンク野帳'!B25</f>
        <v>5070</v>
      </c>
      <c r="D7" s="29"/>
      <c r="E7" s="1619">
        <f>+'2_反応タンク野帳'!I25</f>
        <v>6330</v>
      </c>
      <c r="F7" s="29"/>
      <c r="G7" s="1619">
        <f>+'2_反応タンク野帳'!J25</f>
        <v>6820</v>
      </c>
      <c r="H7" s="29"/>
      <c r="I7" s="1619">
        <f>+'2_反応タンク野帳'!M25</f>
        <v>4320</v>
      </c>
      <c r="J7" s="29"/>
      <c r="K7" s="1619">
        <f>+'2_反応タンク野帳'!R25</f>
        <v>4700</v>
      </c>
      <c r="L7" s="29"/>
      <c r="M7" s="1619">
        <f>+'2_反応タンク野帳'!U25</f>
        <v>5450</v>
      </c>
    </row>
    <row r="8" spans="1:13" x14ac:dyDescent="0.2">
      <c r="C8" s="1620" t="e">
        <f>#REF!*1</f>
        <v>#REF!</v>
      </c>
      <c r="D8" s="29"/>
      <c r="E8" s="1620" t="e">
        <f>#REF!*1</f>
        <v>#REF!</v>
      </c>
      <c r="F8" s="29"/>
      <c r="G8" s="1620" t="e">
        <f>#REF!*1</f>
        <v>#REF!</v>
      </c>
      <c r="H8" s="29"/>
      <c r="I8" s="1620" t="e">
        <f>#REF!*1</f>
        <v>#REF!</v>
      </c>
      <c r="J8" s="29"/>
      <c r="K8" s="1620" t="e">
        <f>#REF!*1</f>
        <v>#REF!</v>
      </c>
      <c r="L8" s="29"/>
      <c r="M8" s="1620" t="e">
        <f>#REF!*1</f>
        <v>#REF!</v>
      </c>
    </row>
    <row r="9" spans="1:13" ht="13.5" thickBot="1" x14ac:dyDescent="0.25">
      <c r="C9" s="1621">
        <f>IF(COUNTIF('2_反応タンク野帳'!B24,"*")=1,'2_反応タンク野帳'!B24,ROUND('2_反応タンク野帳'!B24,IF('2_反応タンク野帳'!B24&lt;100,0,-1)))</f>
        <v>310</v>
      </c>
      <c r="D9" s="29"/>
      <c r="E9" s="1622">
        <f>IF(COUNTIF('2_反応タンク野帳'!I24,"*")=1,'2_反応タンク野帳'!I24,ROUND('2_反応タンク野帳'!I24,IF('2_反応タンク野帳'!I24&lt;100,0,-1)))</f>
        <v>130</v>
      </c>
      <c r="F9" s="29"/>
      <c r="G9" s="1621">
        <f>IF(COUNTIF('2_反応タンク野帳'!J24,"*")=1,'2_反応タンク野帳'!J24,ROUND('2_反応タンク野帳'!J24,IF('2_反応タンク野帳'!J24&lt;100,0,-1)))</f>
        <v>290</v>
      </c>
      <c r="H9" s="29"/>
      <c r="I9" s="1621">
        <f>IF(COUNTIF('2_反応タンク野帳'!M24,"*")=1,'2_反応タンク野帳'!M24,ROUND('2_反応タンク野帳'!M24,IF('2_反応タンク野帳'!M24&lt;100,0,-1)))</f>
        <v>150</v>
      </c>
      <c r="J9" s="29"/>
      <c r="K9" s="1621">
        <f>IF(COUNTIF('2_反応タンク野帳'!R24,"*")=1,'2_反応タンク野帳'!R24,ROUND('2_反応タンク野帳'!R24,IF('2_反応タンク野帳'!R24&lt;100,0,-1)))</f>
        <v>380</v>
      </c>
      <c r="L9" s="29"/>
      <c r="M9" s="1621">
        <f>IF(COUNTIF('2_反応タンク野帳'!U24,"*")=1,'2_反応タンク野帳'!U24,ROUND('2_反応タンク野帳'!U24,IF('2_反応タンク野帳'!U24&lt;100,0,-1)))</f>
        <v>370</v>
      </c>
    </row>
    <row r="10" spans="1:13" x14ac:dyDescent="0.2">
      <c r="C10" s="1619">
        <f>+'2_反応タンク野帳'!C21</f>
        <v>2460</v>
      </c>
      <c r="D10" s="142"/>
      <c r="E10" s="1623">
        <f>'1_水処理野帳'!D1627</f>
        <v>44705</v>
      </c>
      <c r="F10" s="29"/>
      <c r="G10" s="1619">
        <f>+'2_反応タンク野帳'!K21</f>
        <v>2280</v>
      </c>
      <c r="H10" s="29"/>
      <c r="I10" s="1619">
        <f>+'2_反応タンク野帳'!N21</f>
        <v>1910</v>
      </c>
      <c r="J10" s="29"/>
      <c r="K10" s="1619">
        <f>+'2_反応タンク野帳'!S21</f>
        <v>1490</v>
      </c>
      <c r="L10" s="29"/>
      <c r="M10" s="1619">
        <f>+'2_反応タンク野帳'!V21</f>
        <v>2020</v>
      </c>
    </row>
    <row r="11" spans="1:13" x14ac:dyDescent="0.2">
      <c r="C11" s="1618">
        <f>+'2_反応タンク野帳'!C23</f>
        <v>51</v>
      </c>
      <c r="D11" s="142"/>
      <c r="E11" s="1624" t="str">
        <f>'1_水処理野帳'!D1628</f>
        <v>晴一時雨</v>
      </c>
      <c r="G11" s="1618">
        <f>+'2_反応タンク野帳'!K23</f>
        <v>43</v>
      </c>
      <c r="H11" s="30"/>
      <c r="I11" s="1618">
        <f>+'2_反応タンク野帳'!N23</f>
        <v>62</v>
      </c>
      <c r="J11" s="29"/>
      <c r="K11" s="1618">
        <f>+'2_反応タンク野帳'!S23</f>
        <v>35</v>
      </c>
      <c r="L11" s="29"/>
      <c r="M11" s="1618">
        <f>+'2_反応タンク野帳'!V23</f>
        <v>67</v>
      </c>
    </row>
    <row r="12" spans="1:13" x14ac:dyDescent="0.2">
      <c r="C12" s="1619">
        <f>+'2_反応タンク野帳'!C25</f>
        <v>6560</v>
      </c>
      <c r="D12" s="142"/>
      <c r="E12" s="1624" t="str">
        <f>'1_水処理野帳'!D1629</f>
        <v>晴後一時曇</v>
      </c>
      <c r="G12" s="1619">
        <f>+'2_反応タンク野帳'!K25</f>
        <v>6510</v>
      </c>
      <c r="H12" s="142"/>
      <c r="I12" s="1619">
        <f>+'2_反応タンク野帳'!N25</f>
        <v>4630</v>
      </c>
      <c r="J12" s="29"/>
      <c r="K12" s="1619">
        <f>+'2_反応タンク野帳'!S25</f>
        <v>3870</v>
      </c>
      <c r="L12" s="29"/>
      <c r="M12" s="1619">
        <f>+'2_反応タンク野帳'!V25</f>
        <v>5130</v>
      </c>
    </row>
    <row r="13" spans="1:13" x14ac:dyDescent="0.2">
      <c r="C13" s="1620" t="e">
        <f>#REF!*1</f>
        <v>#REF!</v>
      </c>
      <c r="D13" s="142"/>
      <c r="E13" s="1624" t="str">
        <f>'1_水処理野帳'!D1630</f>
        <v>晴</v>
      </c>
      <c r="G13" s="1620" t="e">
        <f>#REF!*1</f>
        <v>#REF!</v>
      </c>
      <c r="H13" s="142"/>
      <c r="I13" s="1620" t="e">
        <f>#REF!*1</f>
        <v>#REF!</v>
      </c>
      <c r="J13" s="29"/>
      <c r="K13" s="1620" t="e">
        <f>#REF!*1</f>
        <v>#REF!</v>
      </c>
      <c r="L13" s="29"/>
      <c r="M13" s="1620" t="e">
        <f>#REF!*1</f>
        <v>#REF!</v>
      </c>
    </row>
    <row r="14" spans="1:13" ht="13.5" thickBot="1" x14ac:dyDescent="0.25">
      <c r="C14" s="1621">
        <f>IF(COUNTIF('2_反応タンク野帳'!C24,"*")=1,'2_反応タンク野帳'!C24,ROUND('2_反応タンク野帳'!C24,IF('2_反応タンク野帳'!C24&lt;100,0,-1)))</f>
        <v>210</v>
      </c>
      <c r="D14" s="142"/>
      <c r="E14" s="1624">
        <f>'1_水処理野帳'!D1631</f>
        <v>22.5</v>
      </c>
      <c r="G14" s="1621">
        <f>IF(COUNTIF('2_反応タンク野帳'!K24,"*")=1,'2_反応タンク野帳'!K24,ROUND('2_反応タンク野帳'!K24,IF('2_反応タンク野帳'!K24&lt;100,0,-1)))</f>
        <v>190</v>
      </c>
      <c r="H14" s="142"/>
      <c r="I14" s="1622">
        <f>IF(COUNTIF('2_反応タンク野帳'!N24,"*")=1,'2_反応タンク野帳'!N24,ROUND('2_反応タンク野帳'!N24,IF('2_反応タンク野帳'!N24&lt;100,0,-1)))</f>
        <v>320</v>
      </c>
      <c r="J14" s="29"/>
      <c r="K14" s="1621">
        <f>IF(COUNTIF('2_反応タンク野帳'!S24,"*")=1,'2_反応タンク野帳'!S24,ROUND('2_反応タンク野帳'!S24,IF('2_反応タンク野帳'!S24&lt;100,0,-1)))</f>
        <v>230</v>
      </c>
      <c r="L14" s="29"/>
      <c r="M14" s="1621">
        <f>IF(COUNTIF('2_反応タンク野帳'!V24,"*")=1,'2_反応タンク野帳'!V24,ROUND('2_反応タンク野帳'!V24,IF('2_反応タンク野帳'!V24&lt;100,0,-1)))</f>
        <v>330</v>
      </c>
    </row>
    <row r="15" spans="1:13" ht="13.5" thickBot="1" x14ac:dyDescent="0.25">
      <c r="C15" s="1734" t="str">
        <f>+'2_反応タンク野帳'!D21</f>
        <v>-</v>
      </c>
      <c r="D15" s="142"/>
      <c r="E15" s="1625">
        <f>'1_水処理野帳'!D1632</f>
        <v>10059</v>
      </c>
      <c r="G15" s="1619">
        <f>+'2_反応タンク野帳'!L21</f>
        <v>2320</v>
      </c>
      <c r="H15" s="142"/>
      <c r="I15" s="1623">
        <f>'1_水処理野帳'!D1641</f>
        <v>44705</v>
      </c>
      <c r="J15" s="29"/>
      <c r="K15" s="1619">
        <f>+'2_反応タンク野帳'!T21</f>
        <v>2040</v>
      </c>
      <c r="L15" s="29"/>
      <c r="M15" s="1619">
        <f>+'2_反応タンク野帳'!W21</f>
        <v>2050</v>
      </c>
    </row>
    <row r="16" spans="1:13" x14ac:dyDescent="0.2">
      <c r="C16" s="1618" t="str">
        <f>+'2_反応タンク野帳'!D23</f>
        <v>-</v>
      </c>
      <c r="D16" s="142"/>
      <c r="E16" s="1626">
        <f>'1_水処理野帳'!D392</f>
        <v>22.5</v>
      </c>
      <c r="G16" s="1618">
        <f>+'2_反応タンク野帳'!L23</f>
        <v>83</v>
      </c>
      <c r="H16" s="142"/>
      <c r="I16" s="1624" t="str">
        <f>'1_水処理野帳'!D1642</f>
        <v>晴一時雨</v>
      </c>
      <c r="J16" s="29"/>
      <c r="K16" s="1618">
        <f>+'2_反応タンク野帳'!T23</f>
        <v>76</v>
      </c>
      <c r="L16" s="29"/>
      <c r="M16" s="1618">
        <f>+'2_反応タンク野帳'!W23</f>
        <v>66.2</v>
      </c>
    </row>
    <row r="17" spans="3:13" x14ac:dyDescent="0.2">
      <c r="C17" s="1619" t="str">
        <f>+'2_反応タンク野帳'!D25</f>
        <v>-</v>
      </c>
      <c r="D17" s="142"/>
      <c r="E17" s="1627">
        <f>'1_水処理野帳'!D393</f>
        <v>2.5</v>
      </c>
      <c r="G17" s="1619">
        <f>+'2_反応タンク野帳'!L25</f>
        <v>7140</v>
      </c>
      <c r="H17" s="142"/>
      <c r="I17" s="1624" t="str">
        <f>'1_水処理野帳'!D1643</f>
        <v>晴後一時曇</v>
      </c>
      <c r="J17" s="29"/>
      <c r="K17" s="1619">
        <f>+'2_反応タンク野帳'!T25</f>
        <v>4320</v>
      </c>
      <c r="L17" s="29"/>
      <c r="M17" s="1619">
        <f>+'2_反応タンク野帳'!W25</f>
        <v>5270</v>
      </c>
    </row>
    <row r="18" spans="3:13" x14ac:dyDescent="0.2">
      <c r="C18" s="1620" t="e">
        <f>#REF!*1</f>
        <v>#REF!</v>
      </c>
      <c r="D18" s="142"/>
      <c r="E18" s="1627">
        <f>'1_水処理野帳'!D394</f>
        <v>7.3</v>
      </c>
      <c r="G18" s="1620" t="e">
        <f>#REF!*1</f>
        <v>#REF!</v>
      </c>
      <c r="H18" s="142"/>
      <c r="I18" s="1624" t="str">
        <f>'1_水処理野帳'!D1644</f>
        <v>晴</v>
      </c>
      <c r="J18" s="29"/>
      <c r="K18" s="1620" t="e">
        <f>#REF!*1</f>
        <v>#REF!</v>
      </c>
      <c r="L18" s="29"/>
      <c r="M18" s="1620" t="e">
        <f>#REF!*1</f>
        <v>#REF!</v>
      </c>
    </row>
    <row r="19" spans="3:13" ht="13.5" thickBot="1" x14ac:dyDescent="0.25">
      <c r="C19" s="1621" t="str">
        <f>IF(COUNTIF('2_反応タンク野帳'!D24,"*")=1,'2_反応タンク野帳'!D24,ROUND('2_反応タンク野帳'!D24,IF('2_反応タンク野帳'!D24&lt;100,0,-1)))</f>
        <v>-</v>
      </c>
      <c r="D19" s="142"/>
      <c r="E19" s="1627">
        <f>'1_水処理野帳'!D395</f>
        <v>180</v>
      </c>
      <c r="G19" s="1622">
        <f>IF(COUNTIF('2_反応タンク野帳'!L24,"*")=1,'2_反応タンク野帳'!L24,ROUND('2_反応タンク野帳'!L24,IF('2_反応タンク野帳'!L24&lt;100,0,-1)))</f>
        <v>360</v>
      </c>
      <c r="H19" s="142"/>
      <c r="I19" s="1624">
        <f>'1_水処理野帳'!D1645</f>
        <v>21</v>
      </c>
      <c r="J19" s="29"/>
      <c r="K19" s="1621">
        <f>IF(COUNTIF('2_反応タンク野帳'!T24,"*")=1,'2_反応タンク野帳'!T24,ROUND('2_反応タンク野帳'!T24,IF('2_反応タンク野帳'!T24&lt;100,0,-1)))</f>
        <v>370</v>
      </c>
      <c r="L19" s="29"/>
      <c r="M19" s="1622">
        <f>IF(COUNTIF('2_反応タンク野帳'!W24,"*")=1,'2_反応タンク野帳'!W24,ROUND('2_反応タンク野帳'!W24,IF('2_反応タンク野帳'!W24&lt;100,0,-1)))</f>
        <v>320</v>
      </c>
    </row>
    <row r="20" spans="3:13" ht="13.5" thickBot="1" x14ac:dyDescent="0.25">
      <c r="C20" s="1619">
        <f>+'2_反応タンク野帳'!E21</f>
        <v>2690</v>
      </c>
      <c r="D20" s="142"/>
      <c r="E20" s="1627" t="str">
        <f>'1_水処理野帳'!D396</f>
        <v>-</v>
      </c>
      <c r="G20" s="1623">
        <f>'1_水処理野帳'!D1634</f>
        <v>44705</v>
      </c>
      <c r="H20" s="142"/>
      <c r="I20" s="1625">
        <f>'1_水処理野帳'!D1646</f>
        <v>87569</v>
      </c>
      <c r="J20" s="29"/>
      <c r="K20" s="1619">
        <f>+'2_反応タンク野帳'!O21</f>
        <v>5360</v>
      </c>
      <c r="L20" s="29"/>
      <c r="M20" s="1623">
        <f>'1_水処理野帳'!D1655</f>
        <v>44705</v>
      </c>
    </row>
    <row r="21" spans="3:13" x14ac:dyDescent="0.2">
      <c r="C21" s="1618">
        <f>+'2_反応タンク野帳'!E23</f>
        <v>41</v>
      </c>
      <c r="D21" s="142"/>
      <c r="E21" s="1627" t="str">
        <f>'1_水処理野帳'!D397</f>
        <v>-</v>
      </c>
      <c r="G21" s="1624" t="str">
        <f>'1_水処理野帳'!D1635</f>
        <v>晴一時雨</v>
      </c>
      <c r="H21" s="142"/>
      <c r="I21" s="1626">
        <f>'1_水処理野帳'!D788</f>
        <v>25</v>
      </c>
      <c r="J21" s="29"/>
      <c r="K21" s="1619">
        <f>+'2_反応タンク野帳'!P21</f>
        <v>3990</v>
      </c>
      <c r="L21" s="29"/>
      <c r="M21" s="1624" t="str">
        <f>'1_水処理野帳'!D1656</f>
        <v>晴一時雨</v>
      </c>
    </row>
    <row r="22" spans="3:13" x14ac:dyDescent="0.2">
      <c r="C22" s="1619">
        <f>+'2_反応タンク野帳'!E25</f>
        <v>6530</v>
      </c>
      <c r="D22" s="29"/>
      <c r="E22" s="1627">
        <f>'1_水処理野帳'!D398</f>
        <v>150</v>
      </c>
      <c r="G22" s="1624" t="str">
        <f>'1_水処理野帳'!D1636</f>
        <v>晴後一時曇</v>
      </c>
      <c r="H22" s="142"/>
      <c r="I22" s="1627">
        <f>'1_水処理野帳'!D789</f>
        <v>2</v>
      </c>
      <c r="J22" s="29"/>
      <c r="K22" s="1619">
        <f>+'2_反応タンク野帳'!Q21</f>
        <v>3310</v>
      </c>
      <c r="L22" s="29"/>
      <c r="M22" s="1624" t="str">
        <f>'1_水処理野帳'!D1657</f>
        <v>晴後一時曇</v>
      </c>
    </row>
    <row r="23" spans="3:13" x14ac:dyDescent="0.2">
      <c r="C23" s="1620" t="e">
        <f>#REF!*1</f>
        <v>#REF!</v>
      </c>
      <c r="D23" s="29"/>
      <c r="E23" s="1627">
        <f>'1_水処理野帳'!D399</f>
        <v>100</v>
      </c>
      <c r="G23" s="1624" t="str">
        <f>'1_水処理野帳'!D1637</f>
        <v>晴</v>
      </c>
      <c r="H23" s="142"/>
      <c r="I23" s="1627">
        <f>'1_水処理野帳'!D790</f>
        <v>7.2</v>
      </c>
      <c r="J23" s="29"/>
      <c r="K23" s="1618">
        <f>+'2_反応タンク野帳'!Q23</f>
        <v>33</v>
      </c>
      <c r="L23" s="29"/>
      <c r="M23" s="1624" t="str">
        <f>'1_水処理野帳'!D1658</f>
        <v>晴</v>
      </c>
    </row>
    <row r="24" spans="3:13" x14ac:dyDescent="0.2">
      <c r="C24" s="1621">
        <f>IF(COUNTIF('2_反応タンク野帳'!E24,"*")=1,'2_反応タンク野帳'!E24,ROUND('2_反応タンク野帳'!E24,IF('2_反応タンク野帳'!E24&lt;100,0,-1)))</f>
        <v>150</v>
      </c>
      <c r="D24" s="29"/>
      <c r="E24" s="1627" t="str">
        <f>'1_水処理野帳'!D400</f>
        <v>-</v>
      </c>
      <c r="G24" s="1624">
        <f>'1_水処理野帳'!D1638</f>
        <v>23</v>
      </c>
      <c r="H24" s="142"/>
      <c r="I24" s="1627">
        <f>'1_水処理野帳'!D791</f>
        <v>240</v>
      </c>
      <c r="J24" s="29"/>
      <c r="K24" s="1619">
        <f>+'2_反応タンク野帳'!Q25</f>
        <v>8460</v>
      </c>
      <c r="L24" s="29"/>
      <c r="M24" s="1624">
        <f>'1_水処理野帳'!D1659</f>
        <v>23</v>
      </c>
    </row>
    <row r="25" spans="3:13" ht="13.5" thickBot="1" x14ac:dyDescent="0.25">
      <c r="C25" s="1619">
        <f>+'2_反応タンク野帳'!F21</f>
        <v>2490</v>
      </c>
      <c r="D25" s="29"/>
      <c r="E25" s="1627">
        <f>'1_水処理野帳'!D401</f>
        <v>35</v>
      </c>
      <c r="G25" s="1625">
        <f>'1_水処理野帳'!D1639</f>
        <v>16037</v>
      </c>
      <c r="H25" s="142"/>
      <c r="I25" s="1627" t="str">
        <f>'1_水処理野帳'!D792</f>
        <v>-</v>
      </c>
      <c r="J25" s="29"/>
      <c r="K25" s="1620" t="e">
        <f>#REF!*1</f>
        <v>#REF!</v>
      </c>
      <c r="L25" s="29"/>
      <c r="M25" s="1625">
        <f>'1_水処理野帳'!D1660</f>
        <v>67391</v>
      </c>
    </row>
    <row r="26" spans="3:13" ht="13.5" thickBot="1" x14ac:dyDescent="0.25">
      <c r="C26" s="1619">
        <f>+'2_反応タンク野帳'!G21</f>
        <v>2360</v>
      </c>
      <c r="D26" s="29"/>
      <c r="E26" s="1627">
        <f>'1_水処理野帳'!D402</f>
        <v>25</v>
      </c>
      <c r="G26" s="1626">
        <f>'1_水処理野帳'!D536</f>
        <v>22</v>
      </c>
      <c r="H26" s="142"/>
      <c r="I26" s="1627" t="str">
        <f>'1_水処理野帳'!D793</f>
        <v>-</v>
      </c>
      <c r="J26" s="29"/>
      <c r="K26" s="1622">
        <f>IF(COUNTIF('2_反応タンク野帳'!Q24,"*")=1,'2_反応タンク野帳'!Q24,ROUND('2_反応タンク野帳'!Q24,IF('2_反応タンク野帳'!Q24&lt;100,0,-1)))</f>
        <v>100</v>
      </c>
      <c r="L26" s="29"/>
      <c r="M26" s="1626">
        <f>'1_水処理野帳'!D1400</f>
        <v>23.5</v>
      </c>
    </row>
    <row r="27" spans="3:13" x14ac:dyDescent="0.2">
      <c r="C27" s="1619">
        <f>+'2_反応タンク野帳'!H21</f>
        <v>1830</v>
      </c>
      <c r="D27" s="29"/>
      <c r="E27" s="1627">
        <f>'1_水処理野帳'!D403</f>
        <v>10</v>
      </c>
      <c r="G27" s="1627">
        <f>'1_水処理野帳'!D537</f>
        <v>3</v>
      </c>
      <c r="H27" s="30"/>
      <c r="I27" s="1627">
        <f>'1_水処理野帳'!D794</f>
        <v>210</v>
      </c>
      <c r="J27" s="29"/>
      <c r="K27" s="1623">
        <f>'1_水処理野帳'!D1648</f>
        <v>44705</v>
      </c>
      <c r="L27" s="29"/>
      <c r="M27" s="1627">
        <f>'1_水処理野帳'!D1401</f>
        <v>2</v>
      </c>
    </row>
    <row r="28" spans="3:13" x14ac:dyDescent="0.2">
      <c r="C28" s="1618">
        <f>+'2_反応タンク野帳'!H23</f>
        <v>75</v>
      </c>
      <c r="D28" s="29"/>
      <c r="E28" s="1627" t="str">
        <f>'1_水処理野帳'!D404</f>
        <v>-</v>
      </c>
      <c r="G28" s="1627">
        <f>'1_水処理野帳'!D538</f>
        <v>7.3</v>
      </c>
      <c r="H28" s="30"/>
      <c r="I28" s="1627">
        <f>'1_水処理野帳'!D795</f>
        <v>110</v>
      </c>
      <c r="J28" s="29"/>
      <c r="K28" s="1624" t="str">
        <f>'1_水処理野帳'!D1649</f>
        <v>晴一時雨</v>
      </c>
      <c r="L28" s="29"/>
      <c r="M28" s="1627">
        <f>'1_水処理野帳'!D1402</f>
        <v>7.2</v>
      </c>
    </row>
    <row r="29" spans="3:13" x14ac:dyDescent="0.2">
      <c r="C29" s="1619">
        <f>+'2_反応タンク野帳'!H25</f>
        <v>5200</v>
      </c>
      <c r="D29" s="29"/>
      <c r="E29" s="1627" t="str">
        <f>'1_水処理野帳'!D405</f>
        <v>-</v>
      </c>
      <c r="F29" s="29"/>
      <c r="G29" s="1627">
        <f>'1_水処理野帳'!D539</f>
        <v>160</v>
      </c>
      <c r="H29" s="30"/>
      <c r="I29" s="1627" t="str">
        <f>'1_水処理野帳'!D796</f>
        <v>-</v>
      </c>
      <c r="J29" s="29"/>
      <c r="K29" s="1624" t="str">
        <f>'1_水処理野帳'!D1650</f>
        <v>晴後一時曇</v>
      </c>
      <c r="L29" s="29"/>
      <c r="M29" s="1627">
        <f>'1_水処理野帳'!D1403</f>
        <v>230</v>
      </c>
    </row>
    <row r="30" spans="3:13" x14ac:dyDescent="0.2">
      <c r="C30" s="1620" t="e">
        <f>#REF!*1</f>
        <v>#REF!</v>
      </c>
      <c r="D30" s="29"/>
      <c r="E30" s="1627">
        <f>'1_水処理野帳'!D406</f>
        <v>3.3</v>
      </c>
      <c r="F30" s="1084"/>
      <c r="G30" s="1627" t="str">
        <f>'1_水処理野帳'!D540</f>
        <v>-</v>
      </c>
      <c r="H30" s="1084"/>
      <c r="I30" s="1627">
        <f>'1_水処理野帳'!D797</f>
        <v>38</v>
      </c>
      <c r="J30" s="1084"/>
      <c r="K30" s="1624" t="str">
        <f>'1_水処理野帳'!D1651</f>
        <v>晴</v>
      </c>
      <c r="L30" s="1084"/>
      <c r="M30" s="1627" t="str">
        <f>'1_水処理野帳'!D1404</f>
        <v>-</v>
      </c>
    </row>
    <row r="31" spans="3:13" ht="13.5" thickBot="1" x14ac:dyDescent="0.25">
      <c r="C31" s="1622">
        <f>IF(COUNTIF('2_反応タンク野帳'!H24,"*")=1,'2_反応タンク野帳'!H24,ROUND('2_反応タンク野帳'!H24,IF('2_反応タンク野帳'!H24&lt;100,0,-1)))</f>
        <v>410</v>
      </c>
      <c r="D31" s="29"/>
      <c r="E31" s="1627" t="str">
        <f>'1_水処理野帳'!D407</f>
        <v>-</v>
      </c>
      <c r="F31" s="781"/>
      <c r="G31" s="1627" t="str">
        <f>'1_水処理野帳'!D541</f>
        <v>-</v>
      </c>
      <c r="H31" s="1"/>
      <c r="I31" s="1627">
        <f>'1_水処理野帳'!D798</f>
        <v>23</v>
      </c>
      <c r="J31" s="1"/>
      <c r="K31" s="1624">
        <f>'1_水処理野帳'!D1652</f>
        <v>23.5</v>
      </c>
      <c r="L31" s="1"/>
      <c r="M31" s="1627" t="str">
        <f>'1_水処理野帳'!D1405</f>
        <v>-</v>
      </c>
    </row>
    <row r="32" spans="3:13" ht="13.5" thickBot="1" x14ac:dyDescent="0.25">
      <c r="C32" s="1623">
        <f>'1_水処理野帳'!D1620</f>
        <v>44705</v>
      </c>
      <c r="D32" s="29"/>
      <c r="E32" s="1627" t="str">
        <f>'1_水処理野帳'!D408</f>
        <v>-</v>
      </c>
      <c r="F32" s="1"/>
      <c r="G32" s="1627">
        <f>'1_水処理野帳'!D542</f>
        <v>170</v>
      </c>
      <c r="H32" s="1616"/>
      <c r="I32" s="1627">
        <f>'1_水処理野帳'!D799</f>
        <v>15</v>
      </c>
      <c r="J32" s="1084"/>
      <c r="K32" s="1625">
        <f>'1_水処理野帳'!D1653</f>
        <v>129550</v>
      </c>
      <c r="L32" s="1"/>
      <c r="M32" s="1627">
        <f>'1_水処理野帳'!D1406</f>
        <v>240</v>
      </c>
    </row>
    <row r="33" spans="3:13" x14ac:dyDescent="0.2">
      <c r="C33" s="1624" t="str">
        <f>'1_水処理野帳'!D1621</f>
        <v>晴一時雨</v>
      </c>
      <c r="E33" s="1627" t="str">
        <f>'1_水処理野帳'!D409</f>
        <v>-</v>
      </c>
      <c r="F33" s="1"/>
      <c r="G33" s="1627">
        <f>'1_水処理野帳'!D543</f>
        <v>100</v>
      </c>
      <c r="H33" s="1616"/>
      <c r="I33" s="1627" t="str">
        <f>'1_水処理野帳'!D800</f>
        <v>-</v>
      </c>
      <c r="J33" s="1084"/>
      <c r="K33" s="1626">
        <f>'1_水処理野帳'!D1022</f>
        <v>21.5</v>
      </c>
      <c r="L33" s="1"/>
      <c r="M33" s="1627">
        <f>'1_水処理野帳'!D1407</f>
        <v>150</v>
      </c>
    </row>
    <row r="34" spans="3:13" x14ac:dyDescent="0.2">
      <c r="C34" s="1624" t="str">
        <f>'1_水処理野帳'!D1622</f>
        <v>晴後一時曇</v>
      </c>
      <c r="E34" s="1627" t="str">
        <f>'1_水処理野帳'!D410</f>
        <v>-</v>
      </c>
      <c r="F34" s="1"/>
      <c r="G34" s="1627" t="str">
        <f>'1_水処理野帳'!D544</f>
        <v>-</v>
      </c>
      <c r="H34" s="1616"/>
      <c r="I34" s="1627" t="str">
        <f>'1_水処理野帳'!D801</f>
        <v>-</v>
      </c>
      <c r="J34" s="1084"/>
      <c r="K34" s="1627">
        <f>'1_水処理野帳'!D1023</f>
        <v>2</v>
      </c>
      <c r="L34" s="1"/>
      <c r="M34" s="1627" t="str">
        <f>'1_水処理野帳'!D1408</f>
        <v>-</v>
      </c>
    </row>
    <row r="35" spans="3:13" x14ac:dyDescent="0.2">
      <c r="C35" s="1624" t="str">
        <f>'1_水処理野帳'!D1623</f>
        <v>晴</v>
      </c>
      <c r="E35" s="1627">
        <f>'1_水処理野帳'!D411</f>
        <v>3</v>
      </c>
      <c r="F35" s="25"/>
      <c r="G35" s="1627">
        <f>'1_水処理野帳'!D545</f>
        <v>29</v>
      </c>
      <c r="I35" s="1627">
        <f>'1_水処理野帳'!D802</f>
        <v>3.8</v>
      </c>
      <c r="K35" s="1627">
        <f>'1_水処理野帳'!D1024</f>
        <v>7.2</v>
      </c>
      <c r="L35" s="1"/>
      <c r="M35" s="1627">
        <f>'1_水処理野帳'!D1409</f>
        <v>34</v>
      </c>
    </row>
    <row r="36" spans="3:13" x14ac:dyDescent="0.2">
      <c r="C36" s="1624">
        <f>'1_水処理野帳'!D1624</f>
        <v>25.5</v>
      </c>
      <c r="E36" s="1627">
        <f>'1_水処理野帳'!D412</f>
        <v>7.2</v>
      </c>
      <c r="F36" s="25"/>
      <c r="G36" s="1627">
        <f>'1_水処理野帳'!D546</f>
        <v>24</v>
      </c>
      <c r="I36" s="1627" t="str">
        <f>'1_水処理野帳'!D803</f>
        <v>-</v>
      </c>
      <c r="K36" s="1627">
        <f>'1_水処理野帳'!D1025</f>
        <v>210</v>
      </c>
      <c r="L36" s="1"/>
      <c r="M36" s="1627">
        <f>'1_水処理野帳'!D1410</f>
        <v>21</v>
      </c>
    </row>
    <row r="37" spans="3:13" ht="13.5" thickBot="1" x14ac:dyDescent="0.25">
      <c r="C37" s="1625">
        <f>'1_水処理野帳'!D1625</f>
        <v>166010</v>
      </c>
      <c r="E37" s="1627">
        <f>'1_水処理野帳'!D413</f>
        <v>140</v>
      </c>
      <c r="F37" s="25"/>
      <c r="G37" s="1627">
        <f>'1_水処理野帳'!D547</f>
        <v>5.5</v>
      </c>
      <c r="I37" s="1627" t="str">
        <f>'1_水処理野帳'!D804</f>
        <v>-</v>
      </c>
      <c r="K37" s="1627" t="str">
        <f>'1_水処理野帳'!D1026</f>
        <v>-</v>
      </c>
      <c r="L37" s="1"/>
      <c r="M37" s="1627">
        <f>'1_水処理野帳'!D1411</f>
        <v>14</v>
      </c>
    </row>
    <row r="38" spans="3:13" x14ac:dyDescent="0.2">
      <c r="C38" s="1626">
        <f>'1_水処理野帳'!D50</f>
        <v>22</v>
      </c>
      <c r="E38" s="1627" t="str">
        <f>'1_水処理野帳'!D414</f>
        <v>-</v>
      </c>
      <c r="F38" s="25"/>
      <c r="G38" s="1627" t="str">
        <f>'1_水処理野帳'!D548</f>
        <v>-</v>
      </c>
      <c r="I38" s="1627" t="str">
        <f>'1_水処理野帳'!D805</f>
        <v>-</v>
      </c>
      <c r="K38" s="1627" t="str">
        <f>'1_水処理野帳'!D1027</f>
        <v>-</v>
      </c>
      <c r="L38" s="1"/>
      <c r="M38" s="1627" t="str">
        <f>'1_水処理野帳'!D1412</f>
        <v>-</v>
      </c>
    </row>
    <row r="39" spans="3:13" x14ac:dyDescent="0.2">
      <c r="C39" s="1627">
        <f>'1_水処理野帳'!D51</f>
        <v>3</v>
      </c>
      <c r="E39" s="1627" t="str">
        <f>'1_水処理野帳'!D415</f>
        <v>-</v>
      </c>
      <c r="F39" s="25"/>
      <c r="G39" s="1627" t="str">
        <f>'1_水処理野帳'!D549</f>
        <v>-</v>
      </c>
      <c r="I39" s="1627" t="str">
        <f>'1_水処理野帳'!D806</f>
        <v>-</v>
      </c>
      <c r="K39" s="1627">
        <f>'1_水処理野帳'!D1028</f>
        <v>180</v>
      </c>
      <c r="L39" s="1"/>
      <c r="M39" s="1627" t="str">
        <f>'1_水処理野帳'!D1413</f>
        <v>-</v>
      </c>
    </row>
    <row r="40" spans="3:13" x14ac:dyDescent="0.2">
      <c r="C40" s="1627">
        <f>'1_水処理野帳'!D52</f>
        <v>7.2</v>
      </c>
      <c r="E40" s="1627">
        <f>'1_水処理野帳'!D416</f>
        <v>100</v>
      </c>
      <c r="F40" s="25"/>
      <c r="G40" s="1627">
        <f>'1_水処理野帳'!D550</f>
        <v>2.5</v>
      </c>
      <c r="I40" s="1627">
        <f>'1_水処理野帳'!D807</f>
        <v>2</v>
      </c>
      <c r="K40" s="1627">
        <f>'1_水処理野帳'!D1029</f>
        <v>100</v>
      </c>
      <c r="L40" s="1"/>
      <c r="M40" s="1627">
        <f>'1_水処理野帳'!D1414</f>
        <v>3.6</v>
      </c>
    </row>
    <row r="41" spans="3:13" x14ac:dyDescent="0.2">
      <c r="C41" s="1627">
        <f>'1_水処理野帳'!D53</f>
        <v>170</v>
      </c>
      <c r="E41" s="1627">
        <f>'1_水処理野帳'!D417</f>
        <v>100</v>
      </c>
      <c r="F41" s="1"/>
      <c r="G41" s="1627" t="str">
        <f>'1_水処理野帳'!D551</f>
        <v>-</v>
      </c>
      <c r="I41" s="1627">
        <f>'1_水処理野帳'!D808</f>
        <v>7.2</v>
      </c>
      <c r="K41" s="1627" t="str">
        <f>'1_水処理野帳'!D1030</f>
        <v>-</v>
      </c>
      <c r="L41" s="1"/>
      <c r="M41" s="1627" t="str">
        <f>'1_水処理野帳'!D1415</f>
        <v>-</v>
      </c>
    </row>
    <row r="42" spans="3:13" x14ac:dyDescent="0.2">
      <c r="C42" s="1627" t="str">
        <f>'1_水処理野帳'!D54</f>
        <v>-</v>
      </c>
      <c r="E42" s="1627" t="str">
        <f>'1_水処理野帳'!D418</f>
        <v>-</v>
      </c>
      <c r="F42" s="1"/>
      <c r="G42" s="1627" t="str">
        <f>'1_水処理野帳'!D552</f>
        <v>-</v>
      </c>
      <c r="I42" s="1627">
        <f>'1_水処理野帳'!D809</f>
        <v>200</v>
      </c>
      <c r="K42" s="1627">
        <f>'1_水処理野帳'!D1031</f>
        <v>46</v>
      </c>
      <c r="L42" s="1"/>
      <c r="M42" s="1627" t="str">
        <f>'1_水処理野帳'!D1416</f>
        <v>-</v>
      </c>
    </row>
    <row r="43" spans="3:13" x14ac:dyDescent="0.2">
      <c r="C43" s="1627" t="str">
        <f>'1_水処理野帳'!D55</f>
        <v>-</v>
      </c>
      <c r="E43" s="1627">
        <f>'1_水処理野帳'!D419</f>
        <v>36</v>
      </c>
      <c r="F43" s="1"/>
      <c r="G43" s="1627" t="str">
        <f>'1_水処理野帳'!D553</f>
        <v>-</v>
      </c>
      <c r="I43" s="1627" t="str">
        <f>'1_水処理野帳'!D810</f>
        <v>-</v>
      </c>
      <c r="K43" s="1627">
        <f>'1_水処理野帳'!D1032</f>
        <v>31</v>
      </c>
      <c r="L43" s="1"/>
      <c r="M43" s="1627" t="str">
        <f>'1_水処理野帳'!D1417</f>
        <v>-</v>
      </c>
    </row>
    <row r="44" spans="3:13" x14ac:dyDescent="0.2">
      <c r="C44" s="1627">
        <f>'1_水処理野帳'!D56</f>
        <v>160</v>
      </c>
      <c r="E44" s="1627">
        <f>'1_水処理野帳'!D420</f>
        <v>29</v>
      </c>
      <c r="F44" s="1"/>
      <c r="G44" s="1627" t="str">
        <f>'1_水処理野帳'!D554</f>
        <v>-</v>
      </c>
      <c r="I44" s="1627" t="str">
        <f>'1_水処理野帳'!D811</f>
        <v>-</v>
      </c>
      <c r="K44" s="1627">
        <f>'1_水処理野帳'!D1033</f>
        <v>15</v>
      </c>
      <c r="L44" s="1"/>
      <c r="M44" s="1627" t="str">
        <f>'1_水処理野帳'!D1418</f>
        <v>-</v>
      </c>
    </row>
    <row r="45" spans="3:13" x14ac:dyDescent="0.2">
      <c r="C45" s="1627">
        <f>'1_水処理野帳'!D57</f>
        <v>97</v>
      </c>
      <c r="E45" s="1627">
        <f>'1_水処理野帳'!D421</f>
        <v>7.5</v>
      </c>
      <c r="F45" s="1"/>
      <c r="G45" s="1627">
        <f>'1_水処理野帳'!D555</f>
        <v>4.5</v>
      </c>
      <c r="I45" s="1627">
        <f>'1_水処理野帳'!D812</f>
        <v>210</v>
      </c>
      <c r="K45" s="1627" t="str">
        <f>'1_水処理野帳'!D1034</f>
        <v>-</v>
      </c>
      <c r="L45" s="1"/>
      <c r="M45" s="1627">
        <f>'1_水処理野帳'!D1419</f>
        <v>2</v>
      </c>
    </row>
    <row r="46" spans="3:13" x14ac:dyDescent="0.2">
      <c r="C46" s="1627" t="str">
        <f>'1_水処理野帳'!D58</f>
        <v>-</v>
      </c>
      <c r="E46" s="1627" t="str">
        <f>'1_水処理野帳'!D422</f>
        <v>-</v>
      </c>
      <c r="F46" s="1"/>
      <c r="G46" s="1627">
        <f>'1_水処理野帳'!D556</f>
        <v>7.1</v>
      </c>
      <c r="I46" s="1627">
        <f>'1_水処理野帳'!D813</f>
        <v>120</v>
      </c>
      <c r="K46" s="1627" t="str">
        <f>'1_水処理野帳'!D1035</f>
        <v>-</v>
      </c>
      <c r="L46" s="1"/>
      <c r="M46" s="1627">
        <f>'1_水処理野帳'!D1420</f>
        <v>7</v>
      </c>
    </row>
    <row r="47" spans="3:13" x14ac:dyDescent="0.2">
      <c r="C47" s="1627">
        <f>'1_水処理野帳'!D59</f>
        <v>28</v>
      </c>
      <c r="E47" s="1627" t="str">
        <f>'1_水処理野帳'!D423</f>
        <v>-</v>
      </c>
      <c r="F47" s="1"/>
      <c r="G47" s="1627">
        <f>'1_水処理野帳'!D557</f>
        <v>99</v>
      </c>
      <c r="I47" s="1627" t="str">
        <f>'1_水処理野帳'!D814</f>
        <v>-</v>
      </c>
      <c r="K47" s="1627">
        <f>'1_水処理野帳'!D1036</f>
        <v>4.5999999999999996</v>
      </c>
      <c r="L47" s="1"/>
      <c r="M47" s="1627">
        <f>'1_水処理野帳'!D1421</f>
        <v>200</v>
      </c>
    </row>
    <row r="48" spans="3:13" x14ac:dyDescent="0.2">
      <c r="C48" s="1627">
        <f>'1_水処理野帳'!D60</f>
        <v>22</v>
      </c>
      <c r="E48" s="1627">
        <f>'1_水処理野帳'!D424</f>
        <v>3</v>
      </c>
      <c r="F48" s="1"/>
      <c r="G48" s="1627" t="str">
        <f>'1_水処理野帳'!D558</f>
        <v>-</v>
      </c>
      <c r="I48" s="1627">
        <f>'1_水処理野帳'!D815</f>
        <v>45</v>
      </c>
      <c r="K48" s="1627" t="str">
        <f>'1_水処理野帳'!D1037</f>
        <v>-</v>
      </c>
      <c r="L48" s="1"/>
      <c r="M48" s="1627" t="str">
        <f>'1_水処理野帳'!D1422</f>
        <v>-</v>
      </c>
    </row>
    <row r="49" spans="3:13" x14ac:dyDescent="0.2">
      <c r="C49" s="1627">
        <f>'1_水処理野帳'!D61</f>
        <v>5.2</v>
      </c>
      <c r="E49" s="1627" t="str">
        <f>'1_水処理野帳'!D425</f>
        <v>-</v>
      </c>
      <c r="F49" s="1"/>
      <c r="G49" s="1627">
        <f>'1_水処理野帳'!D559</f>
        <v>61</v>
      </c>
      <c r="I49" s="1627">
        <f>'1_水処理野帳'!D816</f>
        <v>28</v>
      </c>
      <c r="K49" s="1627" t="str">
        <f>'1_水処理野帳'!D1038</f>
        <v>-</v>
      </c>
      <c r="L49" s="1"/>
      <c r="M49" s="1627" t="str">
        <f>'1_水処理野帳'!D1423</f>
        <v>-</v>
      </c>
    </row>
    <row r="50" spans="3:13" x14ac:dyDescent="0.2">
      <c r="C50" s="1627" t="str">
        <f>'1_水処理野帳'!D62</f>
        <v>-</v>
      </c>
      <c r="E50" s="1627" t="str">
        <f>'1_水処理野帳'!D426</f>
        <v>-</v>
      </c>
      <c r="F50" s="1"/>
      <c r="G50" s="1627">
        <f>'1_水処理野帳'!D560</f>
        <v>55</v>
      </c>
      <c r="I50" s="1627">
        <f>'1_水処理野帳'!D817</f>
        <v>16</v>
      </c>
      <c r="K50" s="1627" t="str">
        <f>'1_水処理野帳'!D1039</f>
        <v>-</v>
      </c>
      <c r="L50" s="1"/>
      <c r="M50" s="1627">
        <f>'1_水処理野帳'!D1424</f>
        <v>220</v>
      </c>
    </row>
    <row r="51" spans="3:13" x14ac:dyDescent="0.2">
      <c r="C51" s="1627" t="str">
        <f>'1_水処理野帳'!D63</f>
        <v>-</v>
      </c>
      <c r="E51" s="1627" t="str">
        <f>'1_水処理野帳'!D427</f>
        <v>-</v>
      </c>
      <c r="F51" s="1"/>
      <c r="G51" s="1627">
        <f>'1_水処理野帳'!D561</f>
        <v>73</v>
      </c>
      <c r="I51" s="1627" t="str">
        <f>'1_水処理野帳'!D818</f>
        <v>-</v>
      </c>
      <c r="K51" s="1627" t="str">
        <f>'1_水処理野帳'!D1040</f>
        <v>-</v>
      </c>
      <c r="L51" s="1"/>
      <c r="M51" s="1627">
        <f>'1_水処理野帳'!D1425</f>
        <v>140</v>
      </c>
    </row>
    <row r="52" spans="3:13" x14ac:dyDescent="0.2">
      <c r="C52" s="1627">
        <f>'1_水処理野帳'!D64</f>
        <v>2.8</v>
      </c>
      <c r="E52" s="1627" t="str">
        <f>'1_水処理野帳'!D428</f>
        <v>-</v>
      </c>
      <c r="F52" s="1"/>
      <c r="G52" s="1627" t="str">
        <f>'1_水処理野帳'!D562</f>
        <v>-</v>
      </c>
      <c r="I52" s="1627" t="str">
        <f>'1_水処理野帳'!D819</f>
        <v>-</v>
      </c>
      <c r="K52" s="1627">
        <f>'1_水処理野帳'!D1041</f>
        <v>3</v>
      </c>
      <c r="L52" s="1"/>
      <c r="M52" s="1627" t="str">
        <f>'1_水処理野帳'!D1426</f>
        <v>-</v>
      </c>
    </row>
    <row r="53" spans="3:13" x14ac:dyDescent="0.2">
      <c r="C53" s="1627" t="str">
        <f>'1_水処理野帳'!D65</f>
        <v>-</v>
      </c>
      <c r="E53" s="1627">
        <f>'1_水処理野帳'!D429</f>
        <v>3.5</v>
      </c>
      <c r="F53" s="1"/>
      <c r="G53" s="1627">
        <f>'1_水処理野帳'!D563</f>
        <v>33</v>
      </c>
      <c r="I53" s="1627">
        <f>'1_水処理野帳'!D820</f>
        <v>5.4</v>
      </c>
      <c r="K53" s="1627">
        <f>'1_水処理野帳'!D1042</f>
        <v>7</v>
      </c>
      <c r="L53" s="1"/>
      <c r="M53" s="1627">
        <f>'1_水処理野帳'!D1427</f>
        <v>40</v>
      </c>
    </row>
    <row r="54" spans="3:13" x14ac:dyDescent="0.2">
      <c r="C54" s="1627" t="str">
        <f>'1_水処理野帳'!D66</f>
        <v>-</v>
      </c>
      <c r="E54" s="1627">
        <f>'1_水処理野帳'!D430</f>
        <v>7.1</v>
      </c>
      <c r="F54" s="1"/>
      <c r="G54" s="1627">
        <f>'1_水処理野帳'!D564</f>
        <v>27</v>
      </c>
      <c r="I54" s="1627" t="str">
        <f>'1_水処理野帳'!D821</f>
        <v>-</v>
      </c>
      <c r="K54" s="1627">
        <f>'1_水処理野帳'!D1043</f>
        <v>130</v>
      </c>
      <c r="L54" s="1"/>
      <c r="M54" s="1627">
        <f>'1_水処理野帳'!D1428</f>
        <v>28</v>
      </c>
    </row>
    <row r="55" spans="3:13" x14ac:dyDescent="0.2">
      <c r="C55" s="1627" t="str">
        <f>'1_水処理野帳'!D67</f>
        <v>-</v>
      </c>
      <c r="E55" s="1627">
        <f>'1_水処理野帳'!D431</f>
        <v>110</v>
      </c>
      <c r="F55" s="1"/>
      <c r="G55" s="1627">
        <f>'1_水処理野帳'!D565</f>
        <v>6.5</v>
      </c>
      <c r="I55" s="1627" t="str">
        <f>'1_水処理野帳'!D822</f>
        <v>-</v>
      </c>
      <c r="K55" s="1627" t="str">
        <f>'1_水処理野帳'!D1044</f>
        <v>-</v>
      </c>
      <c r="L55" s="1"/>
      <c r="M55" s="1627">
        <f>'1_水処理野帳'!D1429</f>
        <v>11</v>
      </c>
    </row>
    <row r="56" spans="3:13" x14ac:dyDescent="0.2">
      <c r="C56" s="1627">
        <f>'1_水処理野帳'!D68</f>
        <v>33</v>
      </c>
      <c r="E56" s="1627" t="str">
        <f>'1_水処理野帳'!D432</f>
        <v>-</v>
      </c>
      <c r="F56" s="1"/>
      <c r="G56" s="1627" t="str">
        <f>'1_水処理野帳'!D566</f>
        <v>-</v>
      </c>
      <c r="I56" s="1627" t="str">
        <f>'1_水処理野帳'!D823</f>
        <v>-</v>
      </c>
      <c r="K56" s="1627">
        <f>'1_水処理野帳'!D1045</f>
        <v>78</v>
      </c>
      <c r="L56" s="1"/>
      <c r="M56" s="1627" t="str">
        <f>'1_水処理野帳'!D1430</f>
        <v>-</v>
      </c>
    </row>
    <row r="57" spans="3:13" x14ac:dyDescent="0.2">
      <c r="C57" s="1627">
        <f>'1_水処理野帳'!D69</f>
        <v>3.5</v>
      </c>
      <c r="E57" s="1627">
        <f>'1_水処理野帳'!D433</f>
        <v>81</v>
      </c>
      <c r="F57" s="1"/>
      <c r="G57" s="1627" t="str">
        <f>'1_水処理野帳'!D567</f>
        <v>-</v>
      </c>
      <c r="I57" s="1627" t="str">
        <f>'1_水処理野帳'!D824</f>
        <v>-</v>
      </c>
      <c r="K57" s="1627">
        <f>'1_水処理野帳'!D1046</f>
        <v>71</v>
      </c>
      <c r="L57" s="1"/>
      <c r="M57" s="1627" t="str">
        <f>'1_水処理野帳'!D1431</f>
        <v>-</v>
      </c>
    </row>
    <row r="58" spans="3:13" x14ac:dyDescent="0.2">
      <c r="C58" s="1627">
        <f>'1_水処理野帳'!D70</f>
        <v>7.5</v>
      </c>
      <c r="E58" s="1627">
        <f>'1_水処理野帳'!D434</f>
        <v>60</v>
      </c>
      <c r="F58" s="1"/>
      <c r="G58" s="1627">
        <f>'1_水処理野帳'!D568</f>
        <v>2.9</v>
      </c>
      <c r="I58" s="1627">
        <f>'1_水処理野帳'!D825</f>
        <v>3</v>
      </c>
      <c r="K58" s="1627">
        <f>'1_水処理野帳'!D1047</f>
        <v>76</v>
      </c>
      <c r="L58" s="1"/>
      <c r="M58" s="1627">
        <f>'1_水処理野帳'!D1432</f>
        <v>5.0999999999999996</v>
      </c>
    </row>
    <row r="59" spans="3:13" x14ac:dyDescent="0.2">
      <c r="C59" s="1627">
        <f>'1_水処理野帳'!D71</f>
        <v>130</v>
      </c>
      <c r="E59" s="1627">
        <f>'1_水処理野帳'!D435</f>
        <v>80</v>
      </c>
      <c r="F59" s="1"/>
      <c r="G59" s="1627">
        <f>'1_水処理野帳'!D569</f>
        <v>1.8</v>
      </c>
      <c r="I59" s="1627">
        <f>'1_水処理野帳'!D826</f>
        <v>7.2</v>
      </c>
      <c r="K59" s="1627" t="str">
        <f>'1_水処理野帳'!D1048</f>
        <v>-</v>
      </c>
      <c r="L59" s="1"/>
      <c r="M59" s="1627" t="str">
        <f>'1_水処理野帳'!D1433</f>
        <v>-</v>
      </c>
    </row>
    <row r="60" spans="3:13" x14ac:dyDescent="0.2">
      <c r="C60" s="1627" t="str">
        <f>'1_水処理野帳'!D72</f>
        <v>-</v>
      </c>
      <c r="E60" s="1627" t="str">
        <f>'1_水処理野帳'!D436</f>
        <v>-</v>
      </c>
      <c r="F60" s="1"/>
      <c r="G60" s="1627">
        <f>'1_水処理野帳'!D570</f>
        <v>160</v>
      </c>
      <c r="I60" s="1627">
        <f>'1_水処理野帳'!D827</f>
        <v>110</v>
      </c>
      <c r="K60" s="1627">
        <f>'1_水処理野帳'!D1049</f>
        <v>43</v>
      </c>
      <c r="L60" s="1"/>
      <c r="M60" s="1627" t="str">
        <f>'1_水処理野帳'!D1434</f>
        <v>-</v>
      </c>
    </row>
    <row r="61" spans="3:13" x14ac:dyDescent="0.2">
      <c r="C61" s="1627" t="str">
        <f>'1_水処理野帳'!D73</f>
        <v>-</v>
      </c>
      <c r="E61" s="1627">
        <f>'1_水処理野帳'!D437</f>
        <v>32</v>
      </c>
      <c r="F61" s="1"/>
      <c r="G61" s="1627" t="str">
        <f>'1_水処理野帳'!D571</f>
        <v>&lt;5.0</v>
      </c>
      <c r="I61" s="1627" t="str">
        <f>'1_水処理野帳'!D828</f>
        <v>-</v>
      </c>
      <c r="K61" s="1627">
        <f>'1_水処理野帳'!D1050</f>
        <v>28</v>
      </c>
      <c r="L61" s="1"/>
      <c r="M61" s="1627" t="str">
        <f>'1_水処理野帳'!D1435</f>
        <v>-</v>
      </c>
    </row>
    <row r="62" spans="3:13" x14ac:dyDescent="0.2">
      <c r="C62" s="1627">
        <f>'1_水処理野帳'!D74</f>
        <v>110</v>
      </c>
      <c r="E62" s="1627">
        <f>'1_水処理野帳'!D438</f>
        <v>25</v>
      </c>
      <c r="F62" s="1"/>
      <c r="G62" s="1627" t="str">
        <f>'1_水処理野帳'!D572</f>
        <v>-</v>
      </c>
      <c r="I62" s="1627">
        <f>'1_水処理野帳'!D829</f>
        <v>62</v>
      </c>
      <c r="K62" s="1627">
        <f>'1_水処理野帳'!D1051</f>
        <v>15</v>
      </c>
      <c r="L62" s="1"/>
      <c r="M62" s="1627" t="str">
        <f>'1_水処理野帳'!D1436</f>
        <v>-</v>
      </c>
    </row>
    <row r="63" spans="3:13" x14ac:dyDescent="0.2">
      <c r="C63" s="1627">
        <f>'1_水処理野帳'!D75</f>
        <v>78</v>
      </c>
      <c r="E63" s="1627">
        <f>'1_水処理野帳'!D439</f>
        <v>7.1</v>
      </c>
      <c r="F63" s="1"/>
      <c r="G63" s="1627" t="str">
        <f>'1_水処理野帳'!D573</f>
        <v>100&lt;</v>
      </c>
      <c r="I63" s="1627">
        <f>'1_水処理野帳'!D830</f>
        <v>80</v>
      </c>
      <c r="K63" s="1627" t="str">
        <f>'1_水処理野帳'!D1052</f>
        <v>-</v>
      </c>
      <c r="L63" s="1"/>
      <c r="M63" s="1627" t="str">
        <f>'1_水処理野帳'!D1437</f>
        <v>-</v>
      </c>
    </row>
    <row r="64" spans="3:13" x14ac:dyDescent="0.2">
      <c r="C64" s="1627" t="str">
        <f>'1_水処理野帳'!D76</f>
        <v>-</v>
      </c>
      <c r="E64" s="1627" t="str">
        <f>'1_水処理野帳'!D440</f>
        <v>-</v>
      </c>
      <c r="F64" s="1"/>
      <c r="G64" s="1627">
        <f>'1_水処理野帳'!D574</f>
        <v>6.7</v>
      </c>
      <c r="I64" s="1627">
        <f>'1_水処理野帳'!D831</f>
        <v>76</v>
      </c>
      <c r="K64" s="1627" t="str">
        <f>'1_水処理野帳'!D1053</f>
        <v>-</v>
      </c>
      <c r="L64" s="1"/>
      <c r="M64" s="1627" t="str">
        <f>'1_水処理野帳'!D1438</f>
        <v>-</v>
      </c>
    </row>
    <row r="65" spans="3:13" x14ac:dyDescent="0.2">
      <c r="C65" s="1627">
        <f>'1_水処理野帳'!D77</f>
        <v>29</v>
      </c>
      <c r="E65" s="1627" t="str">
        <f>'1_水処理野帳'!D441</f>
        <v>-</v>
      </c>
      <c r="F65" s="1"/>
      <c r="G65" s="1627">
        <f>'1_水処理野帳'!D575</f>
        <v>3.5</v>
      </c>
      <c r="I65" s="1627" t="str">
        <f>'1_水処理野帳'!D832</f>
        <v>-</v>
      </c>
      <c r="K65" s="1627">
        <f>'1_水処理野帳'!D1054</f>
        <v>4.7</v>
      </c>
      <c r="L65" s="1"/>
      <c r="M65" s="1627" t="str">
        <f>'1_水処理野帳'!D1439</f>
        <v>-</v>
      </c>
    </row>
    <row r="66" spans="3:13" x14ac:dyDescent="0.2">
      <c r="C66" s="1627">
        <f>'1_水処理野帳'!D78</f>
        <v>26</v>
      </c>
      <c r="E66" s="1627">
        <f>'1_水処理野帳'!D442</f>
        <v>2.9</v>
      </c>
      <c r="F66" s="1"/>
      <c r="G66" s="1627">
        <f>'1_水処理野帳'!D576</f>
        <v>1.1000000000000001</v>
      </c>
      <c r="I66" s="1627">
        <f>'1_水処理野帳'!D833</f>
        <v>38</v>
      </c>
      <c r="K66" s="1627">
        <f>'1_水処理野帳'!D1055</f>
        <v>2.9</v>
      </c>
      <c r="L66" s="1"/>
      <c r="M66" s="1627" t="str">
        <f>'1_水処理野帳'!D1440</f>
        <v>-</v>
      </c>
    </row>
    <row r="67" spans="3:13" x14ac:dyDescent="0.2">
      <c r="C67" s="1627">
        <f>'1_水処理野帳'!D79</f>
        <v>3.7</v>
      </c>
      <c r="E67" s="1627">
        <f>'1_水処理野帳'!D443</f>
        <v>1.7</v>
      </c>
      <c r="F67" s="1"/>
      <c r="G67" s="1627" t="str">
        <f>'1_水処理野帳'!D577</f>
        <v>-</v>
      </c>
      <c r="I67" s="1627">
        <f>'1_水処理野帳'!D834</f>
        <v>28</v>
      </c>
      <c r="K67" s="1627">
        <f>'1_水処理野帳'!D1056</f>
        <v>170</v>
      </c>
      <c r="L67" s="1"/>
      <c r="M67" s="1627" t="str">
        <f>'1_水処理野帳'!D1441</f>
        <v>-</v>
      </c>
    </row>
    <row r="68" spans="3:13" x14ac:dyDescent="0.2">
      <c r="C68" s="1627" t="str">
        <f>'1_水処理野帳'!D80</f>
        <v>-</v>
      </c>
      <c r="E68" s="1627">
        <f>'1_水処理野帳'!D444</f>
        <v>170</v>
      </c>
      <c r="F68" s="1"/>
      <c r="G68" s="1627">
        <f>'1_水処理野帳'!D578</f>
        <v>2</v>
      </c>
      <c r="I68" s="1627">
        <f>'1_水処理野帳'!D835</f>
        <v>9.9</v>
      </c>
      <c r="K68" s="1627" t="str">
        <f>'1_水処理野帳'!D1057</f>
        <v>&lt;5.0</v>
      </c>
      <c r="L68" s="1"/>
      <c r="M68" s="1627" t="str">
        <f>'1_水処理野帳'!D1442</f>
        <v>-</v>
      </c>
    </row>
    <row r="69" spans="3:13" x14ac:dyDescent="0.2">
      <c r="C69" s="1627" t="str">
        <f>'1_水処理野帳'!D81</f>
        <v>-</v>
      </c>
      <c r="E69" s="1627" t="str">
        <f>'1_水処理野帳'!D445</f>
        <v>&lt;5.0</v>
      </c>
      <c r="F69" s="1"/>
      <c r="G69" s="1627">
        <f>'1_水処理野帳'!D579</f>
        <v>6.1</v>
      </c>
      <c r="I69" s="1627" t="str">
        <f>'1_水処理野帳'!D836</f>
        <v>-</v>
      </c>
      <c r="K69" s="1627" t="str">
        <f>'1_水処理野帳'!D1058</f>
        <v>-</v>
      </c>
      <c r="L69" s="1"/>
      <c r="M69" s="1627" t="str">
        <f>'1_水処理野帳'!D1443</f>
        <v>-</v>
      </c>
    </row>
    <row r="70" spans="3:13" x14ac:dyDescent="0.2">
      <c r="C70" s="1627">
        <f>'1_水処理野帳'!D82</f>
        <v>2.6</v>
      </c>
      <c r="E70" s="1627" t="str">
        <f>'1_水処理野帳'!D446</f>
        <v>-</v>
      </c>
      <c r="F70" s="1"/>
      <c r="G70" s="1627" t="str">
        <f>'1_水処理野帳'!D580</f>
        <v>-</v>
      </c>
      <c r="I70" s="1627" t="str">
        <f>'1_水処理野帳'!D837</f>
        <v>-</v>
      </c>
      <c r="K70" s="1627" t="str">
        <f>'1_水処理野帳'!D1059</f>
        <v>100&lt;</v>
      </c>
      <c r="L70" s="1"/>
      <c r="M70" s="1627" t="str">
        <f>'1_水処理野帳'!D1444</f>
        <v>-</v>
      </c>
    </row>
    <row r="71" spans="3:13" x14ac:dyDescent="0.2">
      <c r="C71" s="1627" t="str">
        <f>'1_水処理野帳'!D83</f>
        <v>-</v>
      </c>
      <c r="E71" s="1627" t="str">
        <f>'1_水処理野帳'!D447</f>
        <v>100&lt;</v>
      </c>
      <c r="F71" s="1"/>
      <c r="G71" s="1627">
        <f>'1_水処理野帳'!D581</f>
        <v>5.8</v>
      </c>
      <c r="I71" s="1627">
        <f>'1_水処理野帳'!D838</f>
        <v>4.5999999999999996</v>
      </c>
      <c r="K71" s="1627">
        <f>'1_水処理野帳'!D1060</f>
        <v>6.8</v>
      </c>
      <c r="L71" s="1"/>
      <c r="M71" s="1627" t="str">
        <f>'1_水処理野帳'!D1445</f>
        <v>-</v>
      </c>
    </row>
    <row r="72" spans="3:13" x14ac:dyDescent="0.2">
      <c r="C72" s="1627" t="str">
        <f>'1_水処理野帳'!D84</f>
        <v>-</v>
      </c>
      <c r="E72" s="1627">
        <f>'1_水処理野帳'!D448</f>
        <v>6.7</v>
      </c>
      <c r="F72" s="1"/>
      <c r="G72" s="1627">
        <f>'1_水処理野帳'!D582</f>
        <v>0.1</v>
      </c>
      <c r="I72" s="1627">
        <f>'1_水処理野帳'!D839</f>
        <v>3</v>
      </c>
      <c r="K72" s="1627">
        <f>'1_水処理野帳'!D1061</f>
        <v>1.2</v>
      </c>
      <c r="L72" s="1"/>
      <c r="M72" s="1627" t="str">
        <f>'1_水処理野帳'!D1446</f>
        <v>-</v>
      </c>
    </row>
    <row r="73" spans="3:13" x14ac:dyDescent="0.2">
      <c r="C73" s="1627" t="str">
        <f>'1_水処理野帳'!D85</f>
        <v>-</v>
      </c>
      <c r="E73" s="1627">
        <f>'1_水処理野帳'!D449</f>
        <v>2.2000000000000002</v>
      </c>
      <c r="F73" s="1"/>
      <c r="G73" s="1627">
        <f>'1_水処理野帳'!D583</f>
        <v>0.6</v>
      </c>
      <c r="I73" s="1627">
        <f>'1_水処理野帳'!D840</f>
        <v>170</v>
      </c>
      <c r="K73" s="1627">
        <f>'1_水処理野帳'!D1062</f>
        <v>0.9</v>
      </c>
      <c r="L73" s="1"/>
      <c r="M73" s="1627" t="e">
        <f>'1_水処理野帳'!D1447</f>
        <v>#VALUE!</v>
      </c>
    </row>
    <row r="74" spans="3:13" x14ac:dyDescent="0.2">
      <c r="C74" s="1627" t="str">
        <f>'1_水処理野帳'!D86</f>
        <v>-</v>
      </c>
      <c r="E74" s="1627">
        <f>'1_水処理野帳'!D450</f>
        <v>1</v>
      </c>
      <c r="F74" s="1"/>
      <c r="G74" s="1627" t="str">
        <f>'1_水処理野帳'!D584</f>
        <v>&lt;0.1</v>
      </c>
      <c r="I74" s="1627" t="str">
        <f>'1_水処理野帳'!D841</f>
        <v>&lt;5.0</v>
      </c>
      <c r="K74" s="1627" t="str">
        <f>'1_水処理野帳'!D1063</f>
        <v>-</v>
      </c>
      <c r="L74" s="1"/>
      <c r="M74" s="1627" t="str">
        <f>'1_水処理野帳'!D1448</f>
        <v>-</v>
      </c>
    </row>
    <row r="75" spans="3:13" x14ac:dyDescent="0.2">
      <c r="C75" s="1627">
        <f>'1_水処理野帳'!D87</f>
        <v>2.5</v>
      </c>
      <c r="E75" s="1627" t="str">
        <f>'1_水処理野帳'!D451</f>
        <v>-</v>
      </c>
      <c r="F75" s="1"/>
      <c r="G75" s="1627">
        <f>'1_水処理野帳'!D585</f>
        <v>5.0999999999999996</v>
      </c>
      <c r="I75" s="1627" t="str">
        <f>'1_水処理野帳'!D842</f>
        <v>-</v>
      </c>
      <c r="K75" s="1627">
        <f>'1_水処理野帳'!D1064</f>
        <v>2</v>
      </c>
      <c r="L75" s="1"/>
      <c r="M75" s="1627" t="str">
        <f>'1_水処理野帳'!D1449</f>
        <v>-</v>
      </c>
    </row>
    <row r="76" spans="3:13" x14ac:dyDescent="0.2">
      <c r="C76" s="1627">
        <f>'1_水処理野帳'!D88</f>
        <v>7.1</v>
      </c>
      <c r="E76" s="1627">
        <f>'1_水処理野帳'!D452</f>
        <v>1</v>
      </c>
      <c r="F76" s="1"/>
      <c r="G76" s="1627">
        <f>'1_水処理野帳'!D586</f>
        <v>0.14000000000000001</v>
      </c>
      <c r="I76" s="1627" t="str">
        <f>'1_水処理野帳'!D843</f>
        <v>-</v>
      </c>
      <c r="K76" s="1627">
        <f>'1_水処理野帳'!D1065</f>
        <v>6.9</v>
      </c>
      <c r="L76" s="1"/>
      <c r="M76" s="1627" t="str">
        <f>'1_水処理野帳'!D1450</f>
        <v>-</v>
      </c>
    </row>
    <row r="77" spans="3:13" x14ac:dyDescent="0.2">
      <c r="C77" s="1627">
        <f>'1_水処理野帳'!D89</f>
        <v>170</v>
      </c>
      <c r="E77" s="1627">
        <f>'1_水処理野帳'!D453</f>
        <v>7.3</v>
      </c>
      <c r="F77" s="1"/>
      <c r="G77" s="1627">
        <f>'1_水処理野帳'!D587</f>
        <v>0.04</v>
      </c>
      <c r="I77" s="1627" t="str">
        <f>'1_水処理野帳'!D844</f>
        <v>-</v>
      </c>
      <c r="K77" s="1627" t="str">
        <f>'1_水処理野帳'!D1066</f>
        <v>-</v>
      </c>
      <c r="L77" s="1"/>
      <c r="M77" s="1627" t="str">
        <f>'1_水処理野帳'!D1451</f>
        <v>-</v>
      </c>
    </row>
    <row r="78" spans="3:13" x14ac:dyDescent="0.2">
      <c r="C78" s="1627" t="str">
        <f>'1_水処理野帳'!D90</f>
        <v>-</v>
      </c>
      <c r="E78" s="1627" t="str">
        <f>'1_水処理野帳'!D454</f>
        <v>-</v>
      </c>
      <c r="F78" s="1"/>
      <c r="G78" s="1627" t="str">
        <f>'1_水処理野帳'!D588</f>
        <v>-</v>
      </c>
      <c r="I78" s="1627" t="str">
        <f>'1_水処理野帳'!D845</f>
        <v>-</v>
      </c>
      <c r="K78" s="1627">
        <f>'1_水処理野帳'!D1067</f>
        <v>7.8</v>
      </c>
      <c r="L78" s="1"/>
      <c r="M78" s="1627" t="str">
        <f>'1_水処理野帳'!D1452</f>
        <v>-</v>
      </c>
    </row>
    <row r="79" spans="3:13" x14ac:dyDescent="0.2">
      <c r="C79" s="1627" t="str">
        <f>'1_水処理野帳'!D91</f>
        <v>-</v>
      </c>
      <c r="E79" s="1627">
        <f>'1_水処理野帳'!D455</f>
        <v>7.2</v>
      </c>
      <c r="F79" s="1"/>
      <c r="G79" s="1627" t="str">
        <f>'1_水処理野帳'!D589</f>
        <v>-</v>
      </c>
      <c r="I79" s="1627" t="str">
        <f>'1_水処理野帳'!D846</f>
        <v>-</v>
      </c>
      <c r="K79" s="1627">
        <f>'1_水処理野帳'!D1068</f>
        <v>0.2</v>
      </c>
      <c r="L79" s="1"/>
      <c r="M79" s="1627" t="str">
        <f>'1_水処理野帳'!D1453</f>
        <v>-</v>
      </c>
    </row>
    <row r="80" spans="3:13" x14ac:dyDescent="0.2">
      <c r="C80" s="1627">
        <f>'1_水処理野帳'!D92</f>
        <v>160</v>
      </c>
      <c r="E80" s="1627">
        <f>'1_水処理野帳'!D456</f>
        <v>0.1</v>
      </c>
      <c r="F80" s="1"/>
      <c r="G80" s="1627" t="str">
        <f>'1_水処理野帳'!D590</f>
        <v>-</v>
      </c>
      <c r="I80" s="1627" t="str">
        <f>'1_水処理野帳'!D847</f>
        <v>-</v>
      </c>
      <c r="K80" s="1627">
        <f>'1_水処理野帳'!D1069</f>
        <v>1.9</v>
      </c>
      <c r="L80" s="1"/>
      <c r="M80" s="1627" t="str">
        <f>'1_水処理野帳'!D1454</f>
        <v>-</v>
      </c>
    </row>
    <row r="81" spans="3:13" x14ac:dyDescent="0.2">
      <c r="C81" s="1627">
        <f>'1_水処理野帳'!D93</f>
        <v>90</v>
      </c>
      <c r="E81" s="1627">
        <f>'1_水処理野帳'!D457</f>
        <v>0.8</v>
      </c>
      <c r="F81" s="1"/>
      <c r="G81" s="1627">
        <f>'1_水処理野帳'!D591</f>
        <v>4.5</v>
      </c>
      <c r="I81" s="1627" t="str">
        <f>'1_水処理野帳'!D848</f>
        <v>-</v>
      </c>
      <c r="K81" s="1627">
        <f>'1_水処理野帳'!D1070</f>
        <v>0.1</v>
      </c>
      <c r="L81" s="1"/>
      <c r="M81" s="1627" t="str">
        <f>'1_水処理野帳'!D1455</f>
        <v>100&lt;</v>
      </c>
    </row>
    <row r="82" spans="3:13" x14ac:dyDescent="0.2">
      <c r="C82" s="1627" t="str">
        <f>'1_水処理野帳'!D94</f>
        <v>-</v>
      </c>
      <c r="E82" s="1627" t="str">
        <f>'1_水処理野帳'!D458</f>
        <v>&lt;0.1</v>
      </c>
      <c r="F82" s="1"/>
      <c r="G82" s="1627">
        <f>'1_水処理野帳'!D592</f>
        <v>6.9</v>
      </c>
      <c r="I82" s="1627" t="str">
        <f>'1_水処理野帳'!D849</f>
        <v>-</v>
      </c>
      <c r="K82" s="1627">
        <f>'1_水処理野帳'!D1071</f>
        <v>5.6</v>
      </c>
      <c r="L82" s="1"/>
      <c r="M82" s="1627">
        <f>'1_水処理野帳'!D1456</f>
        <v>6.3</v>
      </c>
    </row>
    <row r="83" spans="3:13" x14ac:dyDescent="0.2">
      <c r="C83" s="1627">
        <f>'1_水処理野帳'!D95</f>
        <v>30</v>
      </c>
      <c r="E83" s="1627">
        <f>'1_水処理野帳'!D459</f>
        <v>6.3</v>
      </c>
      <c r="F83" s="1"/>
      <c r="G83" s="1627">
        <f>'1_水処理野帳'!D593</f>
        <v>110</v>
      </c>
      <c r="I83" s="1627" t="str">
        <f>'1_水処理野帳'!D850</f>
        <v>-</v>
      </c>
      <c r="K83" s="1627">
        <f>'1_水処理野帳'!D1072</f>
        <v>1</v>
      </c>
      <c r="L83" s="1"/>
      <c r="M83" s="1627">
        <f>'1_水処理野帳'!D1457</f>
        <v>1.9</v>
      </c>
    </row>
    <row r="84" spans="3:13" x14ac:dyDescent="0.2">
      <c r="C84" s="1627">
        <f>'1_水処理野帳'!D96</f>
        <v>26</v>
      </c>
      <c r="E84" s="1627">
        <f>'1_水処理野帳'!D460</f>
        <v>0.11</v>
      </c>
      <c r="F84" s="1"/>
      <c r="G84" s="1627" t="str">
        <f>'1_水処理野帳'!D594</f>
        <v>-</v>
      </c>
      <c r="I84" s="1627" t="str">
        <f>'1_水処理野帳'!D851</f>
        <v>-</v>
      </c>
      <c r="K84" s="1627">
        <f>'1_水処理野帳'!D1073</f>
        <v>0.91</v>
      </c>
      <c r="L84" s="1"/>
      <c r="M84" s="1627">
        <f>'1_水処理野帳'!D1458</f>
        <v>0.7</v>
      </c>
    </row>
    <row r="85" spans="3:13" x14ac:dyDescent="0.2">
      <c r="C85" s="1627">
        <f>'1_水処理野帳'!D97</f>
        <v>4.3</v>
      </c>
      <c r="E85" s="1627">
        <f>'1_水処理野帳'!D461</f>
        <v>0.02</v>
      </c>
      <c r="F85" s="1"/>
      <c r="G85" s="1627">
        <f>'1_水処理野帳'!D595</f>
        <v>75</v>
      </c>
      <c r="I85" s="1627" t="str">
        <f>'1_水処理野帳'!D852</f>
        <v>-</v>
      </c>
      <c r="K85" s="1627" t="str">
        <f>'1_水処理野帳'!D1074</f>
        <v>-</v>
      </c>
      <c r="L85" s="1"/>
      <c r="M85" s="1627" t="str">
        <f>'1_水処理野帳'!D1459</f>
        <v>-</v>
      </c>
    </row>
    <row r="86" spans="3:13" x14ac:dyDescent="0.2">
      <c r="C86" s="1627" t="str">
        <f>'1_水処理野帳'!D98</f>
        <v>-</v>
      </c>
      <c r="E86" s="1627" t="str">
        <f>'1_水処理野帳'!D462</f>
        <v>-</v>
      </c>
      <c r="F86" s="1"/>
      <c r="G86" s="1627">
        <f>'1_水処理野帳'!D596</f>
        <v>57</v>
      </c>
      <c r="I86" s="1627" t="str">
        <f>'1_水処理野帳'!D853</f>
        <v>-</v>
      </c>
      <c r="K86" s="1627" t="str">
        <f>'1_水処理野帳'!D1075</f>
        <v>-</v>
      </c>
      <c r="L86" s="1"/>
      <c r="M86" s="1627" t="str">
        <f>'1_水処理野帳'!D1460</f>
        <v>&lt;1</v>
      </c>
    </row>
    <row r="87" spans="3:13" x14ac:dyDescent="0.2">
      <c r="C87" s="1627" t="str">
        <f>'1_水処理野帳'!D99</f>
        <v>-</v>
      </c>
      <c r="E87" s="1627" t="str">
        <f>'1_水処理野帳'!D463</f>
        <v>-</v>
      </c>
      <c r="F87" s="1"/>
      <c r="G87" s="1627">
        <f>'1_水処理野帳'!D597</f>
        <v>76</v>
      </c>
      <c r="I87" s="1627" t="str">
        <f>'1_水処理野帳'!D854</f>
        <v>-</v>
      </c>
      <c r="K87" s="1627" t="str">
        <f>'1_水処理野帳'!D1076</f>
        <v>-</v>
      </c>
      <c r="L87" s="1"/>
      <c r="M87" s="1627">
        <f>'1_水処理野帳'!D1461</f>
        <v>6.5</v>
      </c>
    </row>
    <row r="88" spans="3:13" x14ac:dyDescent="0.2">
      <c r="C88" s="1627">
        <f>'1_水処理野帳'!D100</f>
        <v>3.4</v>
      </c>
      <c r="E88" s="1627" t="str">
        <f>'1_水処理野帳'!D464</f>
        <v>-</v>
      </c>
      <c r="F88" s="1"/>
      <c r="G88" s="1627" t="str">
        <f>'1_水処理野帳'!D598</f>
        <v>-</v>
      </c>
      <c r="I88" s="1627" t="str">
        <f>'1_水処理野帳'!D855</f>
        <v>-</v>
      </c>
      <c r="K88" s="1627" t="str">
        <f>'1_水処理野帳'!D1077</f>
        <v>-</v>
      </c>
      <c r="L88" s="1"/>
      <c r="M88" s="1627" t="str">
        <f>'1_水処理野帳'!D1462</f>
        <v>-</v>
      </c>
    </row>
    <row r="89" spans="3:13" x14ac:dyDescent="0.2">
      <c r="C89" s="1627" t="str">
        <f>'1_水処理野帳'!D101</f>
        <v>-</v>
      </c>
      <c r="E89" s="1627" t="str">
        <f>'1_水処理野帳'!D465</f>
        <v>-</v>
      </c>
      <c r="F89" s="1"/>
      <c r="G89" s="1627">
        <f>'1_水処理野帳'!D599</f>
        <v>34</v>
      </c>
      <c r="I89" s="1627" t="str">
        <f>'1_水処理野帳'!D856</f>
        <v>-</v>
      </c>
      <c r="K89" s="1627" t="str">
        <f>'1_水処理野帳'!D1078</f>
        <v>-</v>
      </c>
      <c r="L89" s="1"/>
      <c r="M89" s="1627">
        <f>'1_水処理野帳'!D1463</f>
        <v>13</v>
      </c>
    </row>
    <row r="90" spans="3:13" x14ac:dyDescent="0.2">
      <c r="C90" s="1627" t="str">
        <f>'1_水処理野帳'!D102</f>
        <v>-</v>
      </c>
      <c r="E90" s="1627" t="str">
        <f>'1_水処理野帳'!D466</f>
        <v>-</v>
      </c>
      <c r="F90" s="1"/>
      <c r="G90" s="1627">
        <f>'1_水処理野帳'!D600</f>
        <v>28</v>
      </c>
      <c r="I90" s="1627" t="str">
        <f>'1_水処理野帳'!D857</f>
        <v>-</v>
      </c>
      <c r="K90" s="1627" t="str">
        <f>'1_水処理野帳'!D1079</f>
        <v>-</v>
      </c>
      <c r="L90" s="1"/>
      <c r="M90" s="1627">
        <f>'1_水処理野帳'!D1464</f>
        <v>0.3</v>
      </c>
    </row>
    <row r="91" spans="3:13" x14ac:dyDescent="0.2">
      <c r="C91" s="1627" t="str">
        <f>'1_水処理野帳'!D103</f>
        <v>-</v>
      </c>
      <c r="E91" s="1627" t="str">
        <f>'1_水処理野帳'!D467</f>
        <v>-</v>
      </c>
      <c r="F91" s="1"/>
      <c r="G91" s="1627">
        <f>'1_水処理野帳'!D601</f>
        <v>6.1</v>
      </c>
      <c r="I91" s="1627" t="str">
        <f>'1_水処理野帳'!D858</f>
        <v>-</v>
      </c>
      <c r="K91" s="1627" t="str">
        <f>'1_水処理野帳'!D1080</f>
        <v>-</v>
      </c>
      <c r="L91" s="1"/>
      <c r="M91" s="1627">
        <f>'1_水処理野帳'!D1465</f>
        <v>1.6</v>
      </c>
    </row>
    <row r="92" spans="3:13" x14ac:dyDescent="0.2">
      <c r="C92" s="1627" t="str">
        <f>'1_水処理野帳'!D104</f>
        <v>-</v>
      </c>
      <c r="E92" s="1627" t="str">
        <f>'1_水処理野帳'!D468</f>
        <v>-</v>
      </c>
      <c r="F92" s="1"/>
      <c r="G92" s="1627" t="str">
        <f>'1_水処理野帳'!D602</f>
        <v>-</v>
      </c>
      <c r="I92" s="1627" t="str">
        <f>'1_水処理野帳'!D859</f>
        <v>-</v>
      </c>
      <c r="K92" s="1627" t="str">
        <f>'1_水処理野帳'!D1081</f>
        <v>-</v>
      </c>
      <c r="L92" s="1"/>
      <c r="M92" s="1627" t="str">
        <f>'1_水処理野帳'!D1466</f>
        <v>&lt;0.1</v>
      </c>
    </row>
    <row r="93" spans="3:13" x14ac:dyDescent="0.2">
      <c r="C93" s="1627">
        <f>'1_水処理野帳'!D105</f>
        <v>4</v>
      </c>
      <c r="E93" s="1627" t="str">
        <f>'1_水処理野帳'!D469</f>
        <v>-</v>
      </c>
      <c r="F93" s="1"/>
      <c r="G93" s="1627" t="str">
        <f>'1_水処理野帳'!D603</f>
        <v>-</v>
      </c>
      <c r="I93" s="1627">
        <f>'1_水処理野帳'!D860</f>
        <v>25.5</v>
      </c>
      <c r="K93" s="1627" t="str">
        <f>'1_水処理野帳'!D1082</f>
        <v>-</v>
      </c>
      <c r="L93" s="1"/>
      <c r="M93" s="1627">
        <f>'1_水処理野帳'!D1467</f>
        <v>11</v>
      </c>
    </row>
    <row r="94" spans="3:13" x14ac:dyDescent="0.2">
      <c r="C94" s="1627">
        <f>'1_水処理野帳'!D106</f>
        <v>7</v>
      </c>
      <c r="E94" s="1627" t="str">
        <f>'1_水処理野帳'!D470</f>
        <v>-</v>
      </c>
      <c r="F94" s="1"/>
      <c r="G94" s="1627">
        <f>'1_水処理野帳'!D604</f>
        <v>3.5</v>
      </c>
      <c r="I94" s="1627">
        <f>'1_水処理野帳'!D861</f>
        <v>62</v>
      </c>
      <c r="K94" s="1627" t="str">
        <f>'1_水処理野帳'!D1083</f>
        <v>-</v>
      </c>
      <c r="L94" s="1"/>
      <c r="M94" s="1627">
        <f>'1_水処理野帳'!D1468</f>
        <v>0.91</v>
      </c>
    </row>
    <row r="95" spans="3:13" x14ac:dyDescent="0.2">
      <c r="C95" s="1627">
        <f>'1_水処理野帳'!D107</f>
        <v>89</v>
      </c>
      <c r="E95" s="1627" t="str">
        <f>'1_水処理野帳'!D471</f>
        <v>-</v>
      </c>
      <c r="F95" s="1"/>
      <c r="G95" s="1627">
        <f>'1_水処理野帳'!D605</f>
        <v>2.1</v>
      </c>
      <c r="I95" s="1627">
        <f>'1_水処理野帳'!D862</f>
        <v>6.4</v>
      </c>
      <c r="K95" s="1627" t="str">
        <f>'1_水処理野帳'!D1084</f>
        <v>-</v>
      </c>
      <c r="L95" s="1"/>
      <c r="M95" s="1627">
        <f>'1_水処理野帳'!D1469</f>
        <v>0.9</v>
      </c>
    </row>
    <row r="96" spans="3:13" x14ac:dyDescent="0.2">
      <c r="C96" s="1627" t="str">
        <f>'1_水処理野帳'!D108</f>
        <v>-</v>
      </c>
      <c r="E96" s="1627" t="str">
        <f>'1_水処理野帳'!D472</f>
        <v>-</v>
      </c>
      <c r="F96" s="1"/>
      <c r="G96" s="1627">
        <f>'1_水処理野帳'!D606</f>
        <v>160</v>
      </c>
      <c r="I96" s="1627">
        <f>'1_水処理野帳'!D863</f>
        <v>4.3</v>
      </c>
      <c r="K96" s="1627" t="str">
        <f>'1_水処理野帳'!D1085</f>
        <v>-</v>
      </c>
      <c r="L96" s="1"/>
      <c r="M96" s="1627" t="str">
        <f>'1_水処理野帳'!D1470</f>
        <v>-</v>
      </c>
    </row>
    <row r="97" spans="3:13" x14ac:dyDescent="0.2">
      <c r="C97" s="1627">
        <f>'1_水処理野帳'!D109</f>
        <v>53</v>
      </c>
      <c r="E97" s="1627" t="str">
        <f>'1_水処理野帳'!D473</f>
        <v>-</v>
      </c>
      <c r="F97" s="1"/>
      <c r="G97" s="1627" t="str">
        <f>'1_水処理野帳'!D607</f>
        <v>&lt;5.0</v>
      </c>
      <c r="I97" s="1627">
        <f>'1_水処理野帳'!D864</f>
        <v>2.8</v>
      </c>
      <c r="K97" s="1627" t="str">
        <f>'1_水処理野帳'!D1086</f>
        <v>-</v>
      </c>
      <c r="L97" s="1"/>
      <c r="M97" s="1627" t="str">
        <f>'1_水処理野帳'!D1471</f>
        <v>-</v>
      </c>
    </row>
    <row r="98" spans="3:13" x14ac:dyDescent="0.2">
      <c r="C98" s="1627">
        <f>'1_水処理野帳'!D110</f>
        <v>54</v>
      </c>
      <c r="E98" s="1627" t="str">
        <f>'1_水処理野帳'!D474</f>
        <v>-</v>
      </c>
      <c r="F98" s="1"/>
      <c r="G98" s="1627" t="str">
        <f>'1_水処理野帳'!D608</f>
        <v>-</v>
      </c>
      <c r="I98" s="1627" t="str">
        <f>'1_水処理野帳'!D865</f>
        <v>-</v>
      </c>
      <c r="K98" s="1627" t="str">
        <f>'1_水処理野帳'!D1087</f>
        <v>-</v>
      </c>
      <c r="L98" s="1"/>
      <c r="M98" s="1627" t="str">
        <f>'1_水処理野帳'!D1472</f>
        <v>-</v>
      </c>
    </row>
    <row r="99" spans="3:13" x14ac:dyDescent="0.2">
      <c r="C99" s="1627">
        <f>'1_水処理野帳'!D111</f>
        <v>62</v>
      </c>
      <c r="E99" s="1627" t="str">
        <f>'1_水処理野帳'!D475</f>
        <v>-</v>
      </c>
      <c r="F99" s="1"/>
      <c r="G99" s="1627" t="str">
        <f>'1_水処理野帳'!D609</f>
        <v>100&lt;</v>
      </c>
      <c r="I99" s="1627">
        <f>'1_水処理野帳'!D866</f>
        <v>10</v>
      </c>
      <c r="K99" s="1627" t="str">
        <f>'1_水処理野帳'!D1088</f>
        <v>-</v>
      </c>
      <c r="L99" s="1"/>
      <c r="M99" s="1627" t="str">
        <f>'1_水処理野帳'!D1473</f>
        <v>-</v>
      </c>
    </row>
    <row r="100" spans="3:13" x14ac:dyDescent="0.2">
      <c r="C100" s="1627" t="str">
        <f>'1_水処理野帳'!D112</f>
        <v>-</v>
      </c>
      <c r="E100" s="1627" t="str">
        <f>'1_水処理野帳'!D476</f>
        <v>-</v>
      </c>
      <c r="F100" s="1"/>
      <c r="G100" s="1627">
        <f>'1_水処理野帳'!D610</f>
        <v>7</v>
      </c>
      <c r="I100" s="1627">
        <f>'1_水処理野帳'!D867</f>
        <v>10</v>
      </c>
      <c r="K100" s="1627" t="str">
        <f>'1_水処理野帳'!D1089</f>
        <v>-</v>
      </c>
      <c r="L100" s="1"/>
      <c r="M100" s="1627" t="str">
        <f>'1_水処理野帳'!D1474</f>
        <v>-</v>
      </c>
    </row>
    <row r="101" spans="3:13" x14ac:dyDescent="0.2">
      <c r="C101" s="1627">
        <f>'1_水処理野帳'!D113</f>
        <v>32</v>
      </c>
      <c r="E101" s="1627" t="str">
        <f>'1_水処理野帳'!D477</f>
        <v>-</v>
      </c>
      <c r="F101" s="1"/>
      <c r="G101" s="1627">
        <f>'1_水処理野帳'!D611</f>
        <v>3.8</v>
      </c>
      <c r="I101" s="1627">
        <f>'1_水処理野帳'!D868</f>
        <v>0</v>
      </c>
      <c r="K101" s="1627" t="str">
        <f>'1_水処理野帳'!D1090</f>
        <v>-</v>
      </c>
      <c r="L101" s="1"/>
      <c r="M101" s="1627" t="str">
        <f>'1_水処理野帳'!D1475</f>
        <v>-</v>
      </c>
    </row>
    <row r="102" spans="3:13" x14ac:dyDescent="0.2">
      <c r="C102" s="1627">
        <f>'1_水処理野帳'!D114</f>
        <v>32</v>
      </c>
      <c r="E102" s="1627" t="str">
        <f>'1_水処理野帳'!D478</f>
        <v>-</v>
      </c>
      <c r="F102" s="1"/>
      <c r="G102" s="1627">
        <f>'1_水処理野帳'!D612</f>
        <v>1.6</v>
      </c>
      <c r="I102" s="1627">
        <f>'1_水処理野帳'!D869</f>
        <v>17</v>
      </c>
      <c r="K102" s="1627" t="str">
        <f>'1_水処理野帳'!D1091</f>
        <v>-</v>
      </c>
      <c r="L102" s="1"/>
      <c r="M102" s="1627" t="str">
        <f>'1_水処理野帳'!D1476</f>
        <v>-</v>
      </c>
    </row>
    <row r="103" spans="3:13" x14ac:dyDescent="0.2">
      <c r="C103" s="1627" t="str">
        <f>'1_水処理野帳'!D115</f>
        <v>&lt;0.1</v>
      </c>
      <c r="E103" s="1627" t="str">
        <f>'1_水処理野帳'!D479</f>
        <v>-</v>
      </c>
      <c r="F103" s="1"/>
      <c r="G103" s="1627" t="str">
        <f>'1_水処理野帳'!D613</f>
        <v>-</v>
      </c>
      <c r="I103" s="1627">
        <f>'1_水処理野帳'!D870</f>
        <v>1.3</v>
      </c>
      <c r="K103" s="1627" t="str">
        <f>'1_水処理野帳'!D1092</f>
        <v>-</v>
      </c>
      <c r="L103" s="1"/>
      <c r="M103" s="1627" t="str">
        <f>'1_水処理野帳'!D1477</f>
        <v>-</v>
      </c>
    </row>
    <row r="104" spans="3:13" x14ac:dyDescent="0.2">
      <c r="C104" s="1627" t="str">
        <f>'1_水処理野帳'!D116</f>
        <v>-</v>
      </c>
      <c r="E104" s="1627" t="str">
        <f>'1_水処理野帳'!D480</f>
        <v>-</v>
      </c>
      <c r="F104" s="1"/>
      <c r="G104" s="1627">
        <f>'1_水処理野帳'!D614</f>
        <v>2</v>
      </c>
      <c r="I104" s="1627">
        <f>'1_水処理野帳'!D871</f>
        <v>3.4</v>
      </c>
      <c r="K104" s="1627" t="str">
        <f>'1_水処理野帳'!D1093</f>
        <v>-</v>
      </c>
      <c r="L104" s="1"/>
      <c r="M104" s="1627" t="str">
        <f>'1_水処理野帳'!D1478</f>
        <v>-</v>
      </c>
    </row>
    <row r="105" spans="3:13" x14ac:dyDescent="0.2">
      <c r="C105" s="1627" t="str">
        <f>'1_水処理野帳'!D117</f>
        <v>-</v>
      </c>
      <c r="E105" s="1627" t="str">
        <f>'1_水処理野帳'!D481</f>
        <v>-</v>
      </c>
      <c r="F105" s="1"/>
      <c r="G105" s="1627">
        <f>'1_水処理野帳'!D615</f>
        <v>6.7</v>
      </c>
      <c r="I105" s="1627">
        <f>'1_水処理野帳'!D872</f>
        <v>0.1</v>
      </c>
      <c r="K105" s="1627">
        <f>'1_水処理野帳'!D1094</f>
        <v>25.5</v>
      </c>
      <c r="L105" s="1"/>
      <c r="M105" s="1627" t="str">
        <f>'1_水処理野帳'!D1479</f>
        <v>-</v>
      </c>
    </row>
    <row r="106" spans="3:13" x14ac:dyDescent="0.2">
      <c r="C106" s="1627">
        <f>'1_水処理野帳'!D118</f>
        <v>3.3</v>
      </c>
      <c r="E106" s="1627">
        <f>'1_水処理野帳'!D482</f>
        <v>24.5</v>
      </c>
      <c r="F106" s="1"/>
      <c r="G106" s="1627" t="str">
        <f>'1_水処理野帳'!D616</f>
        <v>-</v>
      </c>
      <c r="I106" s="1627">
        <f>'1_水処理野帳'!D873</f>
        <v>12</v>
      </c>
      <c r="K106" s="1627" t="str">
        <f>'1_水処理野帳'!D1095</f>
        <v>100&lt;</v>
      </c>
      <c r="L106" s="1"/>
      <c r="M106" s="1627" t="str">
        <f>'1_水処理野帳'!D1480</f>
        <v>-</v>
      </c>
    </row>
    <row r="107" spans="3:13" x14ac:dyDescent="0.2">
      <c r="C107" s="1627">
        <f>'1_水処理野帳'!D119</f>
        <v>2.7</v>
      </c>
      <c r="E107" s="1627" t="str">
        <f>'1_水処理野帳'!D483</f>
        <v>100&lt;</v>
      </c>
      <c r="F107" s="1"/>
      <c r="G107" s="1627">
        <f>'1_水処理野帳'!D617</f>
        <v>5.9</v>
      </c>
      <c r="I107" s="1627">
        <f>'1_水処理野帳'!D874</f>
        <v>0.91</v>
      </c>
      <c r="K107" s="1627">
        <f>'1_水処理野帳'!D1096</f>
        <v>6.8</v>
      </c>
      <c r="L107" s="1"/>
      <c r="M107" s="1627" t="str">
        <f>'1_水処理野帳'!D1481</f>
        <v>-</v>
      </c>
    </row>
    <row r="108" spans="3:13" x14ac:dyDescent="0.2">
      <c r="C108" s="1627">
        <f>'1_水処理野帳'!D120</f>
        <v>160</v>
      </c>
      <c r="E108" s="1627">
        <f>'1_水処理野帳'!D484</f>
        <v>7.1</v>
      </c>
      <c r="F108" s="1"/>
      <c r="G108" s="1627" t="str">
        <f>'1_水処理野帳'!D618</f>
        <v>&lt;0.1</v>
      </c>
      <c r="I108" s="1627">
        <f>'1_水処理野帳'!D875</f>
        <v>0.64</v>
      </c>
      <c r="K108" s="1627">
        <f>'1_水処理野帳'!D1097</f>
        <v>0.6</v>
      </c>
      <c r="L108" s="1"/>
      <c r="M108" s="1627" t="str">
        <f>'1_水処理野帳'!D1482</f>
        <v>-</v>
      </c>
    </row>
    <row r="109" spans="3:13" x14ac:dyDescent="0.2">
      <c r="C109" s="1627" t="str">
        <f>'1_水処理野帳'!D121</f>
        <v>&lt;5.0</v>
      </c>
      <c r="E109" s="1627" t="str">
        <f>'1_水処理野帳'!D485</f>
        <v>&lt;0.5</v>
      </c>
      <c r="F109" s="1"/>
      <c r="G109" s="1627">
        <f>'1_水処理野帳'!D619</f>
        <v>0.7</v>
      </c>
      <c r="I109" s="1627" t="str">
        <f>'1_水処理野帳'!D876</f>
        <v>-</v>
      </c>
      <c r="K109" s="1627">
        <f>'1_水処理野帳'!D1098</f>
        <v>0.6</v>
      </c>
      <c r="L109" s="1"/>
      <c r="M109" s="1627" t="e">
        <f>'1_水処理野帳'!D1483</f>
        <v>#VALUE!</v>
      </c>
    </row>
    <row r="110" spans="3:13" x14ac:dyDescent="0.2">
      <c r="C110" s="1627" t="str">
        <f>'1_水処理野帳'!D122</f>
        <v>-</v>
      </c>
      <c r="E110" s="1627" t="str">
        <f>'1_水処理野帳'!D486</f>
        <v>&lt;0.5</v>
      </c>
      <c r="F110" s="1"/>
      <c r="G110" s="1627" t="str">
        <f>'1_水処理野帳'!D620</f>
        <v>&lt;0.1</v>
      </c>
      <c r="I110" s="1627" t="str">
        <f>'1_水処理野帳'!D877</f>
        <v>-</v>
      </c>
      <c r="K110" s="1627" t="str">
        <f>'1_水処理野帳'!D1099</f>
        <v>-</v>
      </c>
      <c r="L110" s="1"/>
      <c r="M110" s="1627" t="str">
        <f>'1_水処理野帳'!D1484</f>
        <v>-</v>
      </c>
    </row>
    <row r="111" spans="3:13" x14ac:dyDescent="0.2">
      <c r="C111" s="1627" t="str">
        <f>'1_水処理野帳'!D123</f>
        <v>-</v>
      </c>
      <c r="E111" s="1627" t="str">
        <f>'1_水処理野帳'!D487</f>
        <v>-</v>
      </c>
      <c r="F111" s="1"/>
      <c r="G111" s="1627">
        <f>'1_水処理野帳'!D621</f>
        <v>5.2</v>
      </c>
      <c r="I111" s="1627" t="str">
        <f>'1_水処理野帳'!D878</f>
        <v>-</v>
      </c>
      <c r="K111" s="1627">
        <f>'1_水処理野帳'!D1100</f>
        <v>2</v>
      </c>
      <c r="L111" s="1"/>
      <c r="M111" s="1627" t="str">
        <f>'1_水処理野帳'!D1485</f>
        <v>-</v>
      </c>
    </row>
    <row r="112" spans="3:13" x14ac:dyDescent="0.2">
      <c r="C112" s="1627" t="str">
        <f>'1_水処理野帳'!D124</f>
        <v>-</v>
      </c>
      <c r="E112" s="1627" t="str">
        <f>'1_水処理野帳'!D488</f>
        <v>&lt;1</v>
      </c>
      <c r="F112" s="1"/>
      <c r="G112" s="1627">
        <f>'1_水処理野帳'!D622</f>
        <v>0.25</v>
      </c>
      <c r="I112" s="1627" t="str">
        <f>'1_水処理野帳'!D879</f>
        <v>-</v>
      </c>
      <c r="K112" s="1627">
        <f>'1_水処理野帳'!D1101</f>
        <v>6.2</v>
      </c>
      <c r="L112" s="1"/>
      <c r="M112" s="1627" t="str">
        <f>'1_水処理野帳'!D1486</f>
        <v>-</v>
      </c>
    </row>
    <row r="113" spans="3:13" x14ac:dyDescent="0.2">
      <c r="C113" s="1627" t="str">
        <f>'1_水処理野帳'!D125</f>
        <v>-</v>
      </c>
      <c r="E113" s="1627">
        <f>'1_水処理野帳'!D489</f>
        <v>6.4</v>
      </c>
      <c r="F113" s="1"/>
      <c r="G113" s="1627">
        <f>'1_水処理野帳'!D623</f>
        <v>0.11</v>
      </c>
      <c r="I113" s="1627" t="str">
        <f>'1_水処理野帳'!D880</f>
        <v>-</v>
      </c>
      <c r="K113" s="1627">
        <f>'1_水処理野帳'!D1102</f>
        <v>11</v>
      </c>
      <c r="L113" s="1"/>
      <c r="M113" s="1627" t="str">
        <f>'1_水処理野帳'!D1487</f>
        <v>-</v>
      </c>
    </row>
    <row r="114" spans="3:13" x14ac:dyDescent="0.2">
      <c r="C114" s="1627" t="str">
        <f>'1_水処理野帳'!D126</f>
        <v>-</v>
      </c>
      <c r="E114" s="1627">
        <f>'1_水処理野帳'!D490</f>
        <v>0</v>
      </c>
      <c r="F114" s="1"/>
      <c r="G114" s="1627" t="str">
        <f>'1_水処理野帳'!D624</f>
        <v>-</v>
      </c>
      <c r="I114" s="1627" t="str">
        <f>'1_水処理野帳'!D881</f>
        <v>-</v>
      </c>
      <c r="K114" s="1627">
        <f>'1_水処理野帳'!D1103</f>
        <v>7.1</v>
      </c>
      <c r="L114" s="1"/>
      <c r="M114" s="1627" t="str">
        <f>'1_水処理野帳'!D1488</f>
        <v>-</v>
      </c>
    </row>
    <row r="115" spans="3:13" x14ac:dyDescent="0.2">
      <c r="C115" s="1627" t="str">
        <f>'1_水処理野帳'!D127</f>
        <v>-</v>
      </c>
      <c r="E115" s="1627">
        <f>'1_水処理野帳'!D491</f>
        <v>7.2</v>
      </c>
      <c r="F115" s="1"/>
      <c r="G115" s="1627" t="str">
        <f>'1_水処理野帳'!D625</f>
        <v>-</v>
      </c>
      <c r="I115" s="1627" t="str">
        <f>'1_水処理野帳'!D882</f>
        <v>-</v>
      </c>
      <c r="K115" s="1627" t="str">
        <f>'1_水処理野帳'!D1104</f>
        <v>&lt;0.1</v>
      </c>
      <c r="L115" s="1"/>
      <c r="M115" s="1627" t="str">
        <f>'1_水処理野帳'!D1489</f>
        <v>-</v>
      </c>
    </row>
    <row r="116" spans="3:13" x14ac:dyDescent="0.2">
      <c r="C116" s="1627" t="str">
        <f>'1_水処理野帳'!D128</f>
        <v>-</v>
      </c>
      <c r="E116" s="1627" t="str">
        <f>'1_水処理野帳'!D492</f>
        <v>&lt;0.1</v>
      </c>
      <c r="F116" s="1"/>
      <c r="G116" s="1627" t="str">
        <f>'1_水処理野帳'!D626</f>
        <v>-</v>
      </c>
      <c r="I116" s="1627" t="str">
        <f>'1_水処理野帳'!D883</f>
        <v>-</v>
      </c>
      <c r="K116" s="1627">
        <f>'1_水処理野帳'!D1105</f>
        <v>0.9</v>
      </c>
      <c r="L116" s="1"/>
      <c r="M116" s="1627" t="str">
        <f>'1_水処理野帳'!D1490</f>
        <v>-</v>
      </c>
    </row>
    <row r="117" spans="3:13" x14ac:dyDescent="0.2">
      <c r="C117" s="1627" t="str">
        <f>'1_水処理野帳'!D129</f>
        <v>-</v>
      </c>
      <c r="E117" s="1627">
        <f>'1_水処理野帳'!D493</f>
        <v>0.5</v>
      </c>
      <c r="F117" s="1"/>
      <c r="G117" s="1627">
        <f>'1_水処理野帳'!D627</f>
        <v>3</v>
      </c>
      <c r="I117" s="1627" t="str">
        <f>'1_水処理野帳'!D884</f>
        <v>-</v>
      </c>
      <c r="K117" s="1627" t="str">
        <f>'1_水処理野帳'!D1106</f>
        <v>&lt;0.1</v>
      </c>
      <c r="L117" s="1"/>
      <c r="M117" s="1627" t="str">
        <f>'1_水処理野帳'!D1491</f>
        <v>100&lt;</v>
      </c>
    </row>
    <row r="118" spans="3:13" x14ac:dyDescent="0.2">
      <c r="C118" s="1627" t="str">
        <f>'1_水処理野帳'!D130</f>
        <v>-</v>
      </c>
      <c r="E118" s="1627" t="str">
        <f>'1_水処理野帳'!D494</f>
        <v>&lt;0.1</v>
      </c>
      <c r="F118" s="1"/>
      <c r="G118" s="1627">
        <f>'1_水処理野帳'!D628</f>
        <v>7.1</v>
      </c>
      <c r="I118" s="1627" t="str">
        <f>'1_水処理野帳'!D885</f>
        <v>-</v>
      </c>
      <c r="K118" s="1627">
        <f>'1_水処理野帳'!D1107</f>
        <v>6.2</v>
      </c>
      <c r="L118" s="1"/>
      <c r="M118" s="1627">
        <f>'1_水処理野帳'!D1492</f>
        <v>6.4</v>
      </c>
    </row>
    <row r="119" spans="3:13" x14ac:dyDescent="0.2">
      <c r="C119" s="1627" t="str">
        <f>'1_水処理野帳'!D131</f>
        <v>-</v>
      </c>
      <c r="E119" s="1627">
        <f>'1_水処理野帳'!D495</f>
        <v>6.7</v>
      </c>
      <c r="F119" s="1"/>
      <c r="G119" s="1627">
        <f>'1_水処理野帳'!D629</f>
        <v>160</v>
      </c>
      <c r="I119" s="1627" t="str">
        <f>'1_水処理野帳'!D886</f>
        <v>-</v>
      </c>
      <c r="K119" s="1627">
        <f>'1_水処理野帳'!D1108</f>
        <v>0.97</v>
      </c>
      <c r="L119" s="1"/>
      <c r="M119" s="1627">
        <f>'1_水処理野帳'!D1493</f>
        <v>2.5</v>
      </c>
    </row>
    <row r="120" spans="3:13" x14ac:dyDescent="0.2">
      <c r="C120" s="1627" t="str">
        <f>'1_水処理野帳'!D132</f>
        <v>-</v>
      </c>
      <c r="E120" s="1627">
        <f>'1_水処理野帳'!D496</f>
        <v>0.1</v>
      </c>
      <c r="F120" s="1"/>
      <c r="G120" s="1627" t="str">
        <f>'1_水処理野帳'!D630</f>
        <v>-</v>
      </c>
      <c r="I120" s="1627" t="str">
        <f>'1_水処理野帳'!D887</f>
        <v>-</v>
      </c>
      <c r="K120" s="1627" t="str">
        <f>'1_水処理野帳'!D1109</f>
        <v>-</v>
      </c>
      <c r="L120" s="1"/>
      <c r="M120" s="1627">
        <f>'1_水処理野帳'!D1494</f>
        <v>0.6</v>
      </c>
    </row>
    <row r="121" spans="3:13" x14ac:dyDescent="0.2">
      <c r="C121" s="1627" t="str">
        <f>'1_水処理野帳'!D133</f>
        <v>-</v>
      </c>
      <c r="E121" s="1627" t="str">
        <f>'1_水処理野帳'!D497</f>
        <v>-</v>
      </c>
      <c r="F121" s="1"/>
      <c r="G121" s="1627" t="str">
        <f>'1_水処理野帳'!D631</f>
        <v>-</v>
      </c>
      <c r="I121" s="1627" t="str">
        <f>'1_水処理野帳'!D888</f>
        <v>-</v>
      </c>
      <c r="K121" s="1627" t="str">
        <f>'1_水処理野帳'!D1110</f>
        <v>-</v>
      </c>
      <c r="L121" s="1"/>
      <c r="M121" s="1627" t="str">
        <f>'1_水処理野帳'!D1495</f>
        <v>-</v>
      </c>
    </row>
    <row r="122" spans="3:13" x14ac:dyDescent="0.2">
      <c r="C122" s="1627" t="str">
        <f>'1_水処理野帳'!D134</f>
        <v>-</v>
      </c>
      <c r="E122" s="1627" t="str">
        <f>'1_水処理野帳'!D498</f>
        <v>-</v>
      </c>
      <c r="F122" s="1"/>
      <c r="G122" s="1627">
        <f>'1_水処理野帳'!D632</f>
        <v>170</v>
      </c>
      <c r="I122" s="1627" t="str">
        <f>'1_水処理野帳'!D889</f>
        <v>-</v>
      </c>
      <c r="K122" s="1627" t="str">
        <f>'1_水処理野帳'!D1111</f>
        <v>-</v>
      </c>
      <c r="L122" s="1"/>
      <c r="M122" s="1627" t="str">
        <f>'1_水処理野帳'!D1496</f>
        <v>&lt;1</v>
      </c>
    </row>
    <row r="123" spans="3:13" x14ac:dyDescent="0.2">
      <c r="C123" s="1627" t="str">
        <f>'1_水処理野帳'!D135</f>
        <v>-</v>
      </c>
      <c r="E123" s="1627" t="str">
        <f>'1_水処理野帳'!D499</f>
        <v>-</v>
      </c>
      <c r="F123" s="1"/>
      <c r="G123" s="1627">
        <f>'1_水処理野帳'!D633</f>
        <v>120</v>
      </c>
      <c r="I123" s="1627" t="str">
        <f>'1_水処理野帳'!D890</f>
        <v>-</v>
      </c>
      <c r="K123" s="1627" t="str">
        <f>'1_水処理野帳'!D1112</f>
        <v>-</v>
      </c>
      <c r="L123" s="1"/>
      <c r="M123" s="1627">
        <f>'1_水処理野帳'!D1497</f>
        <v>6.7</v>
      </c>
    </row>
    <row r="124" spans="3:13" x14ac:dyDescent="0.2">
      <c r="C124" s="1627" t="str">
        <f>'1_水処理野帳'!D136</f>
        <v>-</v>
      </c>
      <c r="E124" s="1627" t="str">
        <f>'1_水処理野帳'!D500</f>
        <v>-</v>
      </c>
      <c r="F124" s="1"/>
      <c r="G124" s="1627" t="str">
        <f>'1_水処理野帳'!D634</f>
        <v>-</v>
      </c>
      <c r="I124" s="1627" t="str">
        <f>'1_水処理野帳'!D891</f>
        <v>-</v>
      </c>
      <c r="K124" s="1627" t="str">
        <f>'1_水処理野帳'!D1113</f>
        <v>-</v>
      </c>
      <c r="L124" s="1"/>
      <c r="M124" s="1627" t="str">
        <f>'1_水処理野帳'!D1498</f>
        <v>-</v>
      </c>
    </row>
    <row r="125" spans="3:13" x14ac:dyDescent="0.2">
      <c r="C125" s="1627" t="str">
        <f>'1_水処理野帳'!D137</f>
        <v>-</v>
      </c>
      <c r="E125" s="1627" t="str">
        <f>'1_水処理野帳'!D501</f>
        <v>-</v>
      </c>
      <c r="F125" s="1"/>
      <c r="G125" s="1627">
        <f>'1_水処理野帳'!D635</f>
        <v>29</v>
      </c>
      <c r="I125" s="1627" t="str">
        <f>'1_水処理野帳'!D892</f>
        <v>-</v>
      </c>
      <c r="K125" s="1627" t="str">
        <f>'1_水処理野帳'!D1114</f>
        <v>-</v>
      </c>
      <c r="L125" s="1"/>
      <c r="M125" s="1627">
        <f>'1_水処理野帳'!D1499</f>
        <v>12</v>
      </c>
    </row>
    <row r="126" spans="3:13" x14ac:dyDescent="0.2">
      <c r="C126" s="1627" t="str">
        <f>'1_水処理野帳'!D138</f>
        <v>-</v>
      </c>
      <c r="E126" s="1627" t="str">
        <f>'1_水処理野帳'!D502</f>
        <v>-</v>
      </c>
      <c r="F126" s="1"/>
      <c r="G126" s="1627">
        <f>'1_水処理野帳'!D636</f>
        <v>24</v>
      </c>
      <c r="I126" s="1627" t="str">
        <f>'1_水処理野帳'!D893</f>
        <v>-</v>
      </c>
      <c r="K126" s="1627" t="str">
        <f>'1_水処理野帳'!D1115</f>
        <v>-</v>
      </c>
      <c r="L126" s="1"/>
      <c r="M126" s="1627">
        <f>'1_水処理野帳'!D1500</f>
        <v>0.3</v>
      </c>
    </row>
    <row r="127" spans="3:13" x14ac:dyDescent="0.2">
      <c r="C127" s="1627" t="str">
        <f>'1_水処理野帳'!D139</f>
        <v>-</v>
      </c>
      <c r="E127" s="1627" t="str">
        <f>'1_水処理野帳'!D503</f>
        <v>-</v>
      </c>
      <c r="F127" s="1"/>
      <c r="G127" s="1627">
        <f>'1_水処理野帳'!D637</f>
        <v>4.9000000000000004</v>
      </c>
      <c r="I127" s="1627" t="str">
        <f>'1_水処理野帳'!D894</f>
        <v>-</v>
      </c>
      <c r="K127" s="1627" t="str">
        <f>'1_水処理野帳'!D1116</f>
        <v>-</v>
      </c>
      <c r="L127" s="1"/>
      <c r="M127" s="1627">
        <f>'1_水処理野帳'!D1501</f>
        <v>1.3</v>
      </c>
    </row>
    <row r="128" spans="3:13" x14ac:dyDescent="0.2">
      <c r="C128" s="1627">
        <f>'1_水処理野帳'!D140</f>
        <v>25.5</v>
      </c>
      <c r="E128" s="1627" t="str">
        <f>'1_水処理野帳'!D504</f>
        <v>-</v>
      </c>
      <c r="F128" s="1"/>
      <c r="G128" s="1627" t="str">
        <f>'1_水処理野帳'!D638</f>
        <v>-</v>
      </c>
      <c r="I128" s="1627" t="str">
        <f>'1_水処理野帳'!D895</f>
        <v>-</v>
      </c>
      <c r="K128" s="1627" t="str">
        <f>'1_水処理野帳'!D1117</f>
        <v>-</v>
      </c>
      <c r="L128" s="1"/>
      <c r="M128" s="1627" t="str">
        <f>'1_水処理野帳'!D1502</f>
        <v>&lt;0.1</v>
      </c>
    </row>
    <row r="129" spans="3:13" x14ac:dyDescent="0.2">
      <c r="C129" s="1627" t="str">
        <f>'1_水処理野帳'!D141</f>
        <v>100&lt;</v>
      </c>
      <c r="E129" s="1627" t="str">
        <f>'1_水処理野帳'!D505</f>
        <v>-</v>
      </c>
      <c r="F129" s="1"/>
      <c r="G129" s="1627" t="str">
        <f>'1_水処理野帳'!D639</f>
        <v>-</v>
      </c>
      <c r="I129" s="1627" t="str">
        <f>'1_水処理野帳'!D896</f>
        <v>-</v>
      </c>
      <c r="K129" s="1627" t="str">
        <f>'1_水処理野帳'!D1118</f>
        <v>-</v>
      </c>
      <c r="L129" s="1"/>
      <c r="M129" s="1627">
        <f>'1_水処理野帳'!D1503</f>
        <v>10</v>
      </c>
    </row>
    <row r="130" spans="3:13" x14ac:dyDescent="0.2">
      <c r="C130" s="1627">
        <f>'1_水処理野帳'!D142</f>
        <v>6.4</v>
      </c>
      <c r="E130" s="1627" t="str">
        <f>'1_水処理野帳'!D506</f>
        <v>-</v>
      </c>
      <c r="F130" s="1"/>
      <c r="G130" s="1627">
        <f>'1_水処理野帳'!D640</f>
        <v>2.7</v>
      </c>
      <c r="I130" s="1627" t="str">
        <f>'1_水処理野帳'!D897</f>
        <v>-</v>
      </c>
      <c r="K130" s="1627" t="str">
        <f>'1_水処理野帳'!D1119</f>
        <v>-</v>
      </c>
      <c r="L130" s="1"/>
      <c r="M130" s="1627">
        <f>'1_水処理野帳'!D1504</f>
        <v>0.3</v>
      </c>
    </row>
    <row r="131" spans="3:13" x14ac:dyDescent="0.2">
      <c r="C131" s="1627">
        <f>'1_水処理野帳'!D143</f>
        <v>1.3</v>
      </c>
      <c r="E131" s="1627" t="str">
        <f>'1_水処理野帳'!D507</f>
        <v>-</v>
      </c>
      <c r="F131" s="1"/>
      <c r="G131" s="1627" t="str">
        <f>'1_水処理野帳'!D641</f>
        <v>-</v>
      </c>
      <c r="I131" s="1627" t="str">
        <f>'1_水処理野帳'!D898</f>
        <v>-</v>
      </c>
      <c r="K131" s="1627" t="str">
        <f>'1_水処理野帳'!D1120</f>
        <v>-</v>
      </c>
      <c r="L131" s="1"/>
      <c r="M131" s="1627">
        <f>'1_水処理野帳'!D1505</f>
        <v>0.26</v>
      </c>
    </row>
    <row r="132" spans="3:13" x14ac:dyDescent="0.2">
      <c r="C132" s="1627">
        <f>'1_水処理野帳'!D144</f>
        <v>1</v>
      </c>
      <c r="E132" s="1627" t="str">
        <f>'1_水処理野帳'!D508</f>
        <v>-</v>
      </c>
      <c r="F132" s="1"/>
      <c r="G132" s="1627" t="str">
        <f>'1_水処理野帳'!D642</f>
        <v>-</v>
      </c>
      <c r="I132" s="1627">
        <f>'1_水処理野帳'!D899</f>
        <v>4.3</v>
      </c>
      <c r="K132" s="1627" t="str">
        <f>'1_水処理野帳'!D1121</f>
        <v>-</v>
      </c>
      <c r="L132" s="1"/>
      <c r="M132" s="1627" t="str">
        <f>'1_水処理野帳'!D1506</f>
        <v>-</v>
      </c>
    </row>
    <row r="133" spans="3:13" x14ac:dyDescent="0.2">
      <c r="C133" s="1627" t="str">
        <f>'1_水処理野帳'!D145</f>
        <v>-</v>
      </c>
      <c r="E133" s="1627" t="str">
        <f>'1_水処理野帳'!D509</f>
        <v>-</v>
      </c>
      <c r="F133" s="1"/>
      <c r="G133" s="1627" t="str">
        <f>'1_水処理野帳'!D643</f>
        <v>-</v>
      </c>
      <c r="I133" s="1627">
        <f>'1_水処理野帳'!D900</f>
        <v>2.8</v>
      </c>
      <c r="K133" s="1627" t="str">
        <f>'1_水処理野帳'!D1122</f>
        <v>-</v>
      </c>
      <c r="L133" s="1"/>
      <c r="M133" s="1627" t="str">
        <f>'1_水処理野帳'!D1507</f>
        <v>-</v>
      </c>
    </row>
    <row r="134" spans="3:13" x14ac:dyDescent="0.2">
      <c r="C134" s="1627">
        <f>'1_水処理野帳'!D146</f>
        <v>1</v>
      </c>
      <c r="E134" s="1627" t="str">
        <f>'1_水処理野帳'!D510</f>
        <v>-</v>
      </c>
      <c r="F134" s="1"/>
      <c r="G134" s="1627" t="str">
        <f>'1_水処理野帳'!D644</f>
        <v>-</v>
      </c>
      <c r="I134" s="1627" t="str">
        <f>'1_水処理野帳'!D901</f>
        <v>-</v>
      </c>
      <c r="K134" s="1627" t="str">
        <f>'1_水処理野帳'!D1123</f>
        <v>-</v>
      </c>
      <c r="L134" s="1"/>
      <c r="M134" s="1627" t="str">
        <f>'1_水処理野帳'!D1508</f>
        <v>-</v>
      </c>
    </row>
    <row r="135" spans="3:13" x14ac:dyDescent="0.2">
      <c r="C135" s="1627">
        <f>'1_水処理野帳'!D147</f>
        <v>5.9</v>
      </c>
      <c r="E135" s="1627" t="str">
        <f>'1_水処理野帳'!D511</f>
        <v>-</v>
      </c>
      <c r="F135" s="1"/>
      <c r="G135" s="1627">
        <f>'1_水処理野帳'!D645</f>
        <v>4.5</v>
      </c>
      <c r="I135" s="1627">
        <f>'1_水処理野帳'!D902</f>
        <v>10</v>
      </c>
      <c r="K135" s="1627" t="str">
        <f>'1_水処理野帳'!D1124</f>
        <v>-</v>
      </c>
      <c r="L135" s="1"/>
      <c r="M135" s="1627">
        <f>'1_水処理野帳'!D1509</f>
        <v>3.5</v>
      </c>
    </row>
    <row r="136" spans="3:13" x14ac:dyDescent="0.2">
      <c r="C136" s="1627">
        <f>'1_水処理野帳'!D148</f>
        <v>0</v>
      </c>
      <c r="E136" s="1627" t="str">
        <f>'1_水処理野帳'!D512</f>
        <v>-</v>
      </c>
      <c r="F136" s="1"/>
      <c r="G136" s="1627">
        <f>'1_水処理野帳'!D646</f>
        <v>7.1</v>
      </c>
      <c r="I136" s="1627">
        <f>'1_水処理野帳'!D903</f>
        <v>10</v>
      </c>
      <c r="K136" s="1627" t="str">
        <f>'1_水処理野帳'!D1125</f>
        <v>-</v>
      </c>
      <c r="L136" s="1"/>
      <c r="M136" s="1627">
        <f>'1_水処理野帳'!D1510</f>
        <v>7</v>
      </c>
    </row>
    <row r="137" spans="3:13" x14ac:dyDescent="0.2">
      <c r="C137" s="1627">
        <f>'1_水処理野帳'!D149</f>
        <v>8.8000000000000007</v>
      </c>
      <c r="E137" s="1627" t="str">
        <f>'1_水処理野帳'!D513</f>
        <v>-</v>
      </c>
      <c r="F137" s="1"/>
      <c r="G137" s="1627">
        <f>'1_水処理野帳'!D647</f>
        <v>88</v>
      </c>
      <c r="I137" s="1627">
        <f>'1_水処理野帳'!D904</f>
        <v>0</v>
      </c>
      <c r="K137" s="1627" t="str">
        <f>'1_水処理野帳'!D1126</f>
        <v>-</v>
      </c>
      <c r="L137" s="1"/>
      <c r="M137" s="1627">
        <f>'1_水処理野帳'!D1511</f>
        <v>83</v>
      </c>
    </row>
    <row r="138" spans="3:13" x14ac:dyDescent="0.2">
      <c r="C138" s="1627">
        <f>'1_水処理野帳'!D150</f>
        <v>0.2</v>
      </c>
      <c r="E138" s="1627" t="str">
        <f>'1_水処理野帳'!D514</f>
        <v>-</v>
      </c>
      <c r="F138" s="1"/>
      <c r="G138" s="1627" t="str">
        <f>'1_水処理野帳'!D648</f>
        <v>-</v>
      </c>
      <c r="I138" s="1627">
        <f>'1_水処理野帳'!D905</f>
        <v>17</v>
      </c>
      <c r="K138" s="1627" t="str">
        <f>'1_水処理野帳'!D1127</f>
        <v>-</v>
      </c>
      <c r="L138" s="1"/>
      <c r="M138" s="1627" t="str">
        <f>'1_水処理野帳'!D1512</f>
        <v>-</v>
      </c>
    </row>
    <row r="139" spans="3:13" x14ac:dyDescent="0.2">
      <c r="C139" s="1627">
        <f>'1_水処理野帳'!D151</f>
        <v>0.9</v>
      </c>
      <c r="E139" s="1627" t="str">
        <f>'1_水処理野帳'!D515</f>
        <v>-</v>
      </c>
      <c r="F139" s="1"/>
      <c r="G139" s="1627">
        <f>'1_水処理野帳'!D649</f>
        <v>64</v>
      </c>
      <c r="I139" s="1627">
        <f>'1_水処理野帳'!D906</f>
        <v>1.3</v>
      </c>
      <c r="K139" s="1627" t="str">
        <f>'1_水処理野帳'!D1128</f>
        <v>-</v>
      </c>
      <c r="L139" s="1"/>
      <c r="M139" s="1627">
        <f>'1_水処理野帳'!D1513</f>
        <v>68</v>
      </c>
    </row>
    <row r="140" spans="3:13" x14ac:dyDescent="0.2">
      <c r="C140" s="1627" t="str">
        <f>'1_水処理野帳'!D152</f>
        <v>&lt;0.1</v>
      </c>
      <c r="E140" s="1627" t="str">
        <f>'1_水処理野帳'!D516</f>
        <v>-</v>
      </c>
      <c r="F140" s="1"/>
      <c r="G140" s="1627">
        <f>'1_水処理野帳'!D650</f>
        <v>48</v>
      </c>
      <c r="I140" s="1627" t="str">
        <f>'1_水処理野帳'!D907</f>
        <v>-</v>
      </c>
      <c r="K140" s="1627" t="str">
        <f>'1_水処理野帳'!D1129</f>
        <v>-</v>
      </c>
      <c r="L140" s="1"/>
      <c r="M140" s="1627">
        <f>'1_水処理野帳'!D1514</f>
        <v>57</v>
      </c>
    </row>
    <row r="141" spans="3:13" x14ac:dyDescent="0.2">
      <c r="C141" s="1627">
        <f>'1_水処理野帳'!D153</f>
        <v>7.7</v>
      </c>
      <c r="E141" s="1627" t="str">
        <f>'1_水処理野帳'!D517</f>
        <v>-</v>
      </c>
      <c r="F141" s="1"/>
      <c r="G141" s="1627">
        <f>'1_水処理野帳'!D651</f>
        <v>81</v>
      </c>
      <c r="I141" s="1627" t="str">
        <f>'1_水処理野帳'!D908</f>
        <v>-</v>
      </c>
      <c r="K141" s="1627" t="str">
        <f>'1_水処理野帳'!D1130</f>
        <v>-</v>
      </c>
      <c r="L141" s="1"/>
      <c r="M141" s="1627">
        <f>'1_水処理野帳'!D1515</f>
        <v>71</v>
      </c>
    </row>
    <row r="142" spans="3:13" x14ac:dyDescent="0.2">
      <c r="C142" s="1627">
        <f>'1_水処理野帳'!D154</f>
        <v>0.18</v>
      </c>
      <c r="E142" s="1627" t="str">
        <f>'1_水処理野帳'!D518</f>
        <v>-</v>
      </c>
      <c r="F142" s="1"/>
      <c r="G142" s="1627" t="str">
        <f>'1_水処理野帳'!D652</f>
        <v>-</v>
      </c>
      <c r="I142" s="1627" t="str">
        <f>'1_水処理野帳'!D909</f>
        <v>-</v>
      </c>
      <c r="K142" s="1627" t="str">
        <f>'1_水処理野帳'!D1131</f>
        <v>-</v>
      </c>
      <c r="L142" s="1"/>
      <c r="M142" s="1627" t="str">
        <f>'1_水処理野帳'!D1516</f>
        <v>-</v>
      </c>
    </row>
    <row r="143" spans="3:13" x14ac:dyDescent="0.2">
      <c r="C143" s="1627">
        <f>'1_水処理野帳'!D155</f>
        <v>0.13</v>
      </c>
      <c r="E143" s="1627" t="str">
        <f>'1_水処理野帳'!D519</f>
        <v>-</v>
      </c>
      <c r="F143" s="1"/>
      <c r="G143" s="1627">
        <f>'1_水処理野帳'!D653</f>
        <v>34</v>
      </c>
      <c r="I143" s="1627">
        <f>'1_水処理野帳'!D910</f>
        <v>0.91</v>
      </c>
      <c r="K143" s="1627" t="str">
        <f>'1_水処理野帳'!D1132</f>
        <v>-</v>
      </c>
      <c r="L143" s="1"/>
      <c r="M143" s="1627">
        <f>'1_水処理野帳'!D1517</f>
        <v>40</v>
      </c>
    </row>
    <row r="144" spans="3:13" x14ac:dyDescent="0.2">
      <c r="C144" s="1627" t="str">
        <f>'1_水処理野帳'!D156</f>
        <v>-</v>
      </c>
      <c r="E144" s="1627" t="str">
        <f>'1_水処理野帳'!D520</f>
        <v>-</v>
      </c>
      <c r="F144" s="1"/>
      <c r="G144" s="1627">
        <f>'1_水処理野帳'!D654</f>
        <v>25</v>
      </c>
      <c r="I144" s="1627" t="str">
        <f>'1_水処理野帳'!D911</f>
        <v>-</v>
      </c>
      <c r="K144" s="1627">
        <f>'1_水処理野帳'!D1133</f>
        <v>0.6</v>
      </c>
      <c r="L144" s="1"/>
      <c r="M144" s="1627">
        <f>'1_水処理野帳'!D1518</f>
        <v>31</v>
      </c>
    </row>
    <row r="145" spans="3:13" x14ac:dyDescent="0.2">
      <c r="C145" s="1627" t="str">
        <f>'1_水処理野帳'!D157</f>
        <v>-</v>
      </c>
      <c r="E145" s="1627" t="str">
        <f>'1_水処理野帳'!D521</f>
        <v>&lt;0.5</v>
      </c>
      <c r="F145" s="1"/>
      <c r="G145" s="1627">
        <f>'1_水処理野帳'!D655</f>
        <v>8.9</v>
      </c>
      <c r="I145" s="1627" t="str">
        <f>'1_水処理野帳'!D912</f>
        <v>-</v>
      </c>
      <c r="K145" s="1627">
        <f>'1_水処理野帳'!D1134</f>
        <v>0.6</v>
      </c>
      <c r="L145" s="1"/>
      <c r="M145" s="1627">
        <f>'1_水処理野帳'!D1519</f>
        <v>8.9</v>
      </c>
    </row>
    <row r="146" spans="3:13" x14ac:dyDescent="0.2">
      <c r="C146" s="1627" t="str">
        <f>'1_水処理野帳'!D158</f>
        <v>-</v>
      </c>
      <c r="E146" s="1627" t="str">
        <f>'1_水処理野帳'!D522</f>
        <v>&lt;0.5</v>
      </c>
      <c r="F146" s="1"/>
      <c r="G146" s="1627" t="str">
        <f>'1_水処理野帳'!D656</f>
        <v>-</v>
      </c>
      <c r="I146" s="1627" t="str">
        <f>'1_水処理野帳'!D913</f>
        <v>-</v>
      </c>
      <c r="K146" s="1627" t="str">
        <f>'1_水処理野帳'!D1135</f>
        <v>-</v>
      </c>
      <c r="L146" s="1"/>
      <c r="M146" s="1627" t="str">
        <f>'1_水処理野帳'!D1520</f>
        <v>-</v>
      </c>
    </row>
    <row r="147" spans="3:13" x14ac:dyDescent="0.2">
      <c r="C147" s="1627" t="str">
        <f>'1_水処理野帳'!D159</f>
        <v>-</v>
      </c>
      <c r="E147" s="1627" t="str">
        <f>'1_水処理野帳'!D523</f>
        <v>-</v>
      </c>
      <c r="F147" s="1"/>
      <c r="G147" s="1627" t="str">
        <f>'1_水処理野帳'!D657</f>
        <v>-</v>
      </c>
      <c r="I147" s="1627" t="str">
        <f>'1_水処理野帳'!D914</f>
        <v>-</v>
      </c>
      <c r="K147" s="1627">
        <f>'1_水処理野帳'!D1136</f>
        <v>2</v>
      </c>
      <c r="L147" s="1"/>
      <c r="M147" s="1627" t="str">
        <f>'1_水処理野帳'!D1521</f>
        <v>-</v>
      </c>
    </row>
    <row r="148" spans="3:13" x14ac:dyDescent="0.2">
      <c r="C148" s="1627" t="str">
        <f>'1_水処理野帳'!D160</f>
        <v>-</v>
      </c>
      <c r="E148" s="1627" t="str">
        <f>'1_水処理野帳'!D524</f>
        <v>&lt;1</v>
      </c>
      <c r="F148" s="1"/>
      <c r="G148" s="1627">
        <f>'1_水処理野帳'!D658</f>
        <v>3</v>
      </c>
      <c r="I148" s="1627">
        <f>'1_水処理野帳'!D915</f>
        <v>2</v>
      </c>
      <c r="K148" s="1627">
        <f>'1_水処理野帳'!D1137</f>
        <v>6.2</v>
      </c>
      <c r="L148" s="1"/>
      <c r="M148" s="1627">
        <f>'1_水処理野帳'!D1522</f>
        <v>4.3</v>
      </c>
    </row>
    <row r="149" spans="3:13" x14ac:dyDescent="0.2">
      <c r="C149" s="1627" t="str">
        <f>'1_水処理野帳'!D161</f>
        <v>-</v>
      </c>
      <c r="E149" s="1627">
        <f>'1_水処理野帳'!D525</f>
        <v>6.4</v>
      </c>
      <c r="F149" s="1"/>
      <c r="G149" s="1627">
        <f>'1_水処理野帳'!D659</f>
        <v>1.8</v>
      </c>
      <c r="I149" s="1627">
        <f>'1_水処理野帳'!D916</f>
        <v>7.2</v>
      </c>
      <c r="K149" s="1627">
        <f>'1_水処理野帳'!D1138</f>
        <v>11</v>
      </c>
      <c r="L149" s="1"/>
      <c r="M149" s="1627">
        <f>'1_水処理野帳'!D1523</f>
        <v>2.5</v>
      </c>
    </row>
    <row r="150" spans="3:13" x14ac:dyDescent="0.2">
      <c r="C150" s="1627" t="str">
        <f>'1_水処理野帳'!D162</f>
        <v>-</v>
      </c>
      <c r="E150" s="1627">
        <f>'1_水処理野帳'!D526</f>
        <v>0</v>
      </c>
      <c r="F150" s="1"/>
      <c r="G150" s="1627">
        <f>'1_水処理野帳'!D660</f>
        <v>160</v>
      </c>
      <c r="I150" s="1627">
        <f>'1_水処理野帳'!D917</f>
        <v>230</v>
      </c>
      <c r="K150" s="1627">
        <f>'1_水処理野帳'!D1139</f>
        <v>7.1</v>
      </c>
      <c r="L150" s="1"/>
      <c r="M150" s="1627">
        <f>'1_水処理野帳'!D1524</f>
        <v>160</v>
      </c>
    </row>
    <row r="151" spans="3:13" x14ac:dyDescent="0.2">
      <c r="C151" s="1627" t="str">
        <f>'1_水処理野帳'!D163</f>
        <v>-</v>
      </c>
      <c r="E151" s="1627">
        <f>'1_水処理野帳'!D527</f>
        <v>7.2</v>
      </c>
      <c r="F151" s="1"/>
      <c r="G151" s="1627" t="str">
        <f>'1_水処理野帳'!D661</f>
        <v>&lt;5.0</v>
      </c>
      <c r="I151" s="1627" t="str">
        <f>'1_水処理野帳'!D918</f>
        <v>-</v>
      </c>
      <c r="K151" s="1627" t="str">
        <f>'1_水処理野帳'!D1140</f>
        <v>&lt;0.1</v>
      </c>
      <c r="L151" s="1"/>
      <c r="M151" s="1627" t="str">
        <f>'1_水処理野帳'!D1525</f>
        <v>&lt;5.0</v>
      </c>
    </row>
    <row r="152" spans="3:13" x14ac:dyDescent="0.2">
      <c r="C152" s="1627" t="str">
        <f>'1_水処理野帳'!D164</f>
        <v>-</v>
      </c>
      <c r="E152" s="1627" t="str">
        <f>'1_水処理野帳'!D528</f>
        <v>&lt;0.1</v>
      </c>
      <c r="F152" s="1"/>
      <c r="G152" s="1627" t="str">
        <f>'1_水処理野帳'!D662</f>
        <v>-</v>
      </c>
      <c r="I152" s="1627" t="str">
        <f>'1_水処理野帳'!D919</f>
        <v>-</v>
      </c>
      <c r="K152" s="1627" t="str">
        <f>'1_水処理野帳'!D1141</f>
        <v>-</v>
      </c>
      <c r="L152" s="1"/>
      <c r="M152" s="1627" t="str">
        <f>'1_水処理野帳'!D1526</f>
        <v>-</v>
      </c>
    </row>
    <row r="153" spans="3:13" x14ac:dyDescent="0.2">
      <c r="C153" s="1627" t="str">
        <f>'1_水処理野帳'!D165</f>
        <v>-</v>
      </c>
      <c r="E153" s="1627" t="str">
        <f>'1_水処理野帳'!D529</f>
        <v>-</v>
      </c>
      <c r="F153" s="1"/>
      <c r="G153" s="1627" t="str">
        <f>'1_水処理野帳'!D663</f>
        <v>100&lt;</v>
      </c>
      <c r="I153" s="1627">
        <f>'1_水処理野帳'!D920</f>
        <v>200</v>
      </c>
      <c r="K153" s="1627" t="str">
        <f>'1_水処理野帳'!D1142</f>
        <v>-</v>
      </c>
      <c r="L153" s="1"/>
      <c r="M153" s="1627" t="str">
        <f>'1_水処理野帳'!D1527</f>
        <v>100&lt;</v>
      </c>
    </row>
    <row r="154" spans="3:13" x14ac:dyDescent="0.2">
      <c r="C154" s="1627" t="str">
        <f>'1_水処理野帳'!D166</f>
        <v>-</v>
      </c>
      <c r="E154" s="1627" t="str">
        <f>'1_水処理野帳'!D530</f>
        <v>-</v>
      </c>
      <c r="F154" s="1"/>
      <c r="G154" s="1627">
        <f>'1_水処理野帳'!D664</f>
        <v>6.9</v>
      </c>
      <c r="I154" s="1627">
        <f>'1_水処理野帳'!D921</f>
        <v>130</v>
      </c>
      <c r="K154" s="1627" t="str">
        <f>'1_水処理野帳'!D1143</f>
        <v>-</v>
      </c>
      <c r="L154" s="1"/>
      <c r="M154" s="1627">
        <f>'1_水処理野帳'!D1528</f>
        <v>6.4</v>
      </c>
    </row>
    <row r="155" spans="3:13" x14ac:dyDescent="0.2">
      <c r="C155" s="1627" t="str">
        <f>'1_水処理野帳'!D167</f>
        <v>-</v>
      </c>
      <c r="E155" s="1627" t="str">
        <f>'1_水処理野帳'!D531</f>
        <v>-</v>
      </c>
      <c r="F155" s="1"/>
      <c r="G155" s="1627">
        <f>'1_水処理野帳'!D665</f>
        <v>1.8</v>
      </c>
      <c r="I155" s="1627" t="str">
        <f>'1_水処理野帳'!D922</f>
        <v>-</v>
      </c>
      <c r="K155" s="1627">
        <f>'1_水処理野帳'!D1144</f>
        <v>0.97</v>
      </c>
      <c r="L155" s="1"/>
      <c r="M155" s="1627">
        <f>'1_水処理野帳'!D1529</f>
        <v>5.2</v>
      </c>
    </row>
    <row r="156" spans="3:13" x14ac:dyDescent="0.2">
      <c r="C156" s="1627" t="str">
        <f>'1_水処理野帳'!D168</f>
        <v>-</v>
      </c>
      <c r="E156" s="1627">
        <f>'1_水処理野帳'!D532</f>
        <v>0.1</v>
      </c>
      <c r="F156" s="1"/>
      <c r="G156" s="1627">
        <f>'1_水処理野帳'!D666</f>
        <v>0.6</v>
      </c>
      <c r="I156" s="1627">
        <f>'1_水処理野帳'!D923</f>
        <v>41</v>
      </c>
      <c r="K156" s="1627" t="str">
        <f>'1_水処理野帳'!D1145</f>
        <v>-</v>
      </c>
      <c r="L156" s="1"/>
      <c r="M156" s="1627">
        <f>'1_水処理野帳'!D1530</f>
        <v>0.8</v>
      </c>
    </row>
    <row r="157" spans="3:13" x14ac:dyDescent="0.2">
      <c r="C157" s="1627" t="str">
        <f>'1_水処理野帳'!D169</f>
        <v>-</v>
      </c>
      <c r="E157" s="1627" t="str">
        <f>'1_水処理野帳'!D533</f>
        <v>-</v>
      </c>
      <c r="F157" s="1"/>
      <c r="G157" s="1627" t="str">
        <f>'1_水処理野帳'!D667</f>
        <v>-</v>
      </c>
      <c r="I157" s="1627">
        <f>'1_水処理野帳'!D924</f>
        <v>27</v>
      </c>
      <c r="K157" s="1627" t="str">
        <f>'1_水処理野帳'!D1146</f>
        <v>-</v>
      </c>
      <c r="L157" s="1"/>
      <c r="M157" s="1627" t="str">
        <f>'1_水処理野帳'!D1531</f>
        <v>-</v>
      </c>
    </row>
    <row r="158" spans="3:13" x14ac:dyDescent="0.2">
      <c r="C158" s="1627" t="str">
        <f>'1_水処理野帳'!D170</f>
        <v>-</v>
      </c>
      <c r="E158" s="1627" t="str">
        <f>'1_水処理野帳'!D534</f>
        <v>-</v>
      </c>
      <c r="F158" s="1"/>
      <c r="G158" s="1627" t="str">
        <f>'1_水処理野帳'!D668</f>
        <v>&lt;1</v>
      </c>
      <c r="I158" s="1627">
        <f>'1_水処理野帳'!D925</f>
        <v>15</v>
      </c>
      <c r="K158" s="1627" t="str">
        <f>'1_水処理野帳'!D1147</f>
        <v>-</v>
      </c>
      <c r="L158" s="1"/>
      <c r="M158" s="1627" t="str">
        <f>'1_水処理野帳'!D1532</f>
        <v>&lt;1</v>
      </c>
    </row>
    <row r="159" spans="3:13" ht="13.5" thickBot="1" x14ac:dyDescent="0.25">
      <c r="C159" s="1627" t="str">
        <f>'1_水処理野帳'!D171</f>
        <v>-</v>
      </c>
      <c r="E159" s="1628" t="str">
        <f>'1_水処理野帳'!D535</f>
        <v>-</v>
      </c>
      <c r="F159" s="1"/>
      <c r="G159" s="1627">
        <f>'1_水処理野帳'!D669</f>
        <v>5.4</v>
      </c>
      <c r="I159" s="1627" t="str">
        <f>'1_水処理野帳'!D926</f>
        <v>-</v>
      </c>
      <c r="K159" s="1627">
        <f>'1_水処理野帳'!D1148</f>
        <v>23.5</v>
      </c>
      <c r="L159" s="1"/>
      <c r="M159" s="1627">
        <f>'1_水処理野帳'!D1533</f>
        <v>6.9</v>
      </c>
    </row>
    <row r="160" spans="3:13" x14ac:dyDescent="0.2">
      <c r="C160" s="1627" t="str">
        <f>'1_水処理野帳'!D172</f>
        <v>-</v>
      </c>
      <c r="E160" s="1629" t="str">
        <f>'3_汚泥野帳'!E165</f>
        <v>-</v>
      </c>
      <c r="F160" s="1"/>
      <c r="G160" s="1627" t="str">
        <f>'1_水処理野帳'!D670</f>
        <v>-</v>
      </c>
      <c r="I160" s="1627" t="str">
        <f>'1_水処理野帳'!D927</f>
        <v>-</v>
      </c>
      <c r="K160" s="1627">
        <f>'1_水処理野帳'!D1149</f>
        <v>2.5</v>
      </c>
      <c r="L160" s="1"/>
      <c r="M160" s="1627" t="str">
        <f>'1_水処理野帳'!D1534</f>
        <v>-</v>
      </c>
    </row>
    <row r="161" spans="3:13" x14ac:dyDescent="0.2">
      <c r="C161" s="1627" t="str">
        <f>'1_水処理野帳'!D173</f>
        <v>-</v>
      </c>
      <c r="E161" s="1630">
        <f>'3_汚泥野帳'!E166</f>
        <v>3.35</v>
      </c>
      <c r="F161" s="1"/>
      <c r="G161" s="1627">
        <f>'1_水処理野帳'!D671</f>
        <v>5.8</v>
      </c>
      <c r="I161" s="1627">
        <f>'1_水処理野帳'!D928</f>
        <v>4.4000000000000004</v>
      </c>
      <c r="K161" s="1627">
        <f>'1_水処理野帳'!D1150</f>
        <v>7.3</v>
      </c>
      <c r="L161" s="1"/>
      <c r="M161" s="1627">
        <f>'1_水処理野帳'!D1535</f>
        <v>13</v>
      </c>
    </row>
    <row r="162" spans="3:13" x14ac:dyDescent="0.2">
      <c r="C162" s="1627" t="str">
        <f>'1_水処理野帳'!D174</f>
        <v>-</v>
      </c>
      <c r="E162" s="1630">
        <f>'3_汚泥野帳'!E167</f>
        <v>0.39</v>
      </c>
      <c r="F162" s="1"/>
      <c r="G162" s="1627" t="str">
        <f>'1_水処理野帳'!D672</f>
        <v>&lt;0.1</v>
      </c>
      <c r="I162" s="1627" t="str">
        <f>'1_水処理野帳'!D929</f>
        <v>-</v>
      </c>
      <c r="K162" s="1627">
        <f>'1_水処理野帳'!D1151</f>
        <v>180</v>
      </c>
      <c r="L162" s="1"/>
      <c r="M162" s="1627">
        <f>'1_水処理野帳'!D1536</f>
        <v>1.9</v>
      </c>
    </row>
    <row r="163" spans="3:13" x14ac:dyDescent="0.2">
      <c r="C163" s="1627" t="str">
        <f>'1_水処理野帳'!D175</f>
        <v>-</v>
      </c>
      <c r="E163" s="1630">
        <f>'3_汚泥野帳'!E168</f>
        <v>88.4</v>
      </c>
      <c r="F163" s="1"/>
      <c r="G163" s="1627">
        <f>'1_水処理野帳'!D673</f>
        <v>0.4</v>
      </c>
      <c r="I163" s="1627" t="str">
        <f>'1_水処理野帳'!D930</f>
        <v>-</v>
      </c>
      <c r="K163" s="1627" t="str">
        <f>'1_水処理野帳'!D1152</f>
        <v>-</v>
      </c>
      <c r="L163" s="1"/>
      <c r="M163" s="1627">
        <f>'1_水処理野帳'!D1537</f>
        <v>1.4</v>
      </c>
    </row>
    <row r="164" spans="3:13" x14ac:dyDescent="0.2">
      <c r="C164" s="1627" t="str">
        <f>'1_水処理野帳'!D176</f>
        <v>-</v>
      </c>
      <c r="E164" s="1630" t="str">
        <f>'3_汚泥野帳'!E169</f>
        <v>-</v>
      </c>
      <c r="F164" s="1"/>
      <c r="G164" s="1627" t="str">
        <f>'1_水処理野帳'!D674</f>
        <v>&lt;0.1</v>
      </c>
      <c r="I164" s="1627" t="str">
        <f>'1_水処理野帳'!D931</f>
        <v>-</v>
      </c>
      <c r="K164" s="1627" t="str">
        <f>'1_水処理野帳'!D1153</f>
        <v>-</v>
      </c>
      <c r="L164" s="1"/>
      <c r="M164" s="1627">
        <f>'1_水処理野帳'!D1538</f>
        <v>0.1</v>
      </c>
    </row>
    <row r="165" spans="3:13" x14ac:dyDescent="0.2">
      <c r="C165" s="1627" t="str">
        <f>'1_水処理野帳'!D177</f>
        <v>-</v>
      </c>
      <c r="E165" s="1630" t="str">
        <f>'3_汚泥野帳'!E170</f>
        <v>-</v>
      </c>
      <c r="F165" s="1"/>
      <c r="G165" s="1627">
        <f>'1_水処理野帳'!D675</f>
        <v>5.4</v>
      </c>
      <c r="I165" s="1627" t="str">
        <f>'1_水処理野帳'!D932</f>
        <v>-</v>
      </c>
      <c r="K165" s="1627">
        <f>'1_水処理野帳'!D1154</f>
        <v>190</v>
      </c>
      <c r="L165" s="1"/>
      <c r="M165" s="1627">
        <f>'1_水処理野帳'!D1539</f>
        <v>9.1999999999999993</v>
      </c>
    </row>
    <row r="166" spans="3:13" x14ac:dyDescent="0.2">
      <c r="C166" s="1627" t="str">
        <f>'1_水処理野帳'!D178</f>
        <v>-</v>
      </c>
      <c r="E166" s="1630" t="str">
        <f>'3_汚泥野帳'!E171</f>
        <v>-</v>
      </c>
      <c r="F166" s="1"/>
      <c r="G166" s="1627">
        <f>'1_水処理野帳'!D676</f>
        <v>0.1</v>
      </c>
      <c r="I166" s="1627">
        <f>'1_水処理野帳'!D933</f>
        <v>3.5</v>
      </c>
      <c r="K166" s="1627">
        <f>'1_水処理野帳'!D1155</f>
        <v>110</v>
      </c>
      <c r="L166" s="1"/>
      <c r="M166" s="1627">
        <f>'1_水処理野帳'!D1540</f>
        <v>1.5</v>
      </c>
    </row>
    <row r="167" spans="3:13" x14ac:dyDescent="0.2">
      <c r="C167" s="1627">
        <f>'1_水処理野帳'!D179</f>
        <v>1.3</v>
      </c>
      <c r="E167" s="1630" t="str">
        <f>'3_汚泥野帳'!E172</f>
        <v>-</v>
      </c>
      <c r="F167" s="1"/>
      <c r="G167" s="1627">
        <f>'1_水処理野帳'!D677</f>
        <v>0.02</v>
      </c>
      <c r="I167" s="1627">
        <f>'1_水処理野帳'!D934</f>
        <v>7.3</v>
      </c>
      <c r="K167" s="1627" t="str">
        <f>'1_水処理野帳'!D1156</f>
        <v>-</v>
      </c>
      <c r="L167" s="1"/>
      <c r="M167" s="1627">
        <f>'1_水処理野帳'!D1541</f>
        <v>1.3</v>
      </c>
    </row>
    <row r="168" spans="3:13" x14ac:dyDescent="0.2">
      <c r="C168" s="1627">
        <f>'1_水処理野帳'!D180</f>
        <v>1</v>
      </c>
      <c r="E168" s="1630">
        <f>'3_汚泥野帳'!E173</f>
        <v>0.87</v>
      </c>
      <c r="F168" s="1"/>
      <c r="G168" s="1627" t="str">
        <f>'1_水処理野帳'!D678</f>
        <v>-</v>
      </c>
      <c r="I168" s="1627">
        <f>'1_水処理野帳'!D935</f>
        <v>130</v>
      </c>
      <c r="K168" s="1627">
        <f>'1_水処理野帳'!D1157</f>
        <v>37</v>
      </c>
      <c r="L168" s="1"/>
      <c r="M168" s="1627" t="str">
        <f>'1_水処理野帳'!D1542</f>
        <v>-</v>
      </c>
    </row>
    <row r="169" spans="3:13" x14ac:dyDescent="0.2">
      <c r="C169" s="1627" t="str">
        <f>'1_水処理野帳'!D181</f>
        <v>-</v>
      </c>
      <c r="E169" s="1630">
        <f>'3_汚泥野帳'!E174</f>
        <v>0.18</v>
      </c>
      <c r="F169" s="1"/>
      <c r="G169" s="1627" t="str">
        <f>'1_水処理野帳'!D679</f>
        <v>-</v>
      </c>
      <c r="I169" s="1627" t="str">
        <f>'1_水処理野帳'!D936</f>
        <v>-</v>
      </c>
      <c r="K169" s="1627">
        <f>'1_水処理野帳'!D1158</f>
        <v>22</v>
      </c>
      <c r="L169" s="1"/>
      <c r="M169" s="1627" t="str">
        <f>'1_水処理野帳'!D1543</f>
        <v>-</v>
      </c>
    </row>
    <row r="170" spans="3:13" x14ac:dyDescent="0.2">
      <c r="C170" s="1627">
        <f>'1_水処理野帳'!D182</f>
        <v>1</v>
      </c>
      <c r="E170" s="1630">
        <f>'3_汚泥野帳'!E175</f>
        <v>79.3</v>
      </c>
      <c r="F170" s="1"/>
      <c r="G170" s="1627" t="str">
        <f>'1_水処理野帳'!D680</f>
        <v>-</v>
      </c>
      <c r="I170" s="1627">
        <f>'1_水処理野帳'!D937</f>
        <v>64</v>
      </c>
      <c r="K170" s="1627">
        <f>'1_水処理野帳'!D1159</f>
        <v>15</v>
      </c>
      <c r="L170" s="1"/>
      <c r="M170" s="1627" t="str">
        <f>'1_水処理野帳'!D1544</f>
        <v>-</v>
      </c>
    </row>
    <row r="171" spans="3:13" x14ac:dyDescent="0.2">
      <c r="C171" s="1627">
        <f>'1_水処理野帳'!D183</f>
        <v>5.9</v>
      </c>
      <c r="E171" s="1630" t="str">
        <f>'3_汚泥野帳'!E176</f>
        <v>-</v>
      </c>
      <c r="F171" s="1"/>
      <c r="G171" s="1627" t="str">
        <f>'1_水処理野帳'!D681</f>
        <v>100&lt;</v>
      </c>
      <c r="I171" s="1627">
        <f>'1_水処理野帳'!D938</f>
        <v>67</v>
      </c>
      <c r="K171" s="1627" t="str">
        <f>'1_水処理野帳'!D1160</f>
        <v>-</v>
      </c>
      <c r="L171" s="1"/>
      <c r="M171" s="1627" t="str">
        <f>'1_水処理野帳'!D1545</f>
        <v>-</v>
      </c>
    </row>
    <row r="172" spans="3:13" x14ac:dyDescent="0.2">
      <c r="C172" s="1627">
        <f>'1_水処理野帳'!D184</f>
        <v>0</v>
      </c>
      <c r="E172" s="1630" t="str">
        <f>'3_汚泥野帳'!E177</f>
        <v>-</v>
      </c>
      <c r="F172" s="1"/>
      <c r="G172" s="1627">
        <f>'1_水処理野帳'!D682</f>
        <v>6.7</v>
      </c>
      <c r="I172" s="1627">
        <f>'1_水処理野帳'!D939</f>
        <v>80</v>
      </c>
      <c r="K172" s="1627" t="str">
        <f>'1_水処理野帳'!D1161</f>
        <v>-</v>
      </c>
      <c r="L172" s="1"/>
      <c r="M172" s="1627" t="str">
        <f>'1_水処理野帳'!D1546</f>
        <v>-</v>
      </c>
    </row>
    <row r="173" spans="3:13" ht="13.5" thickBot="1" x14ac:dyDescent="0.25">
      <c r="C173" s="1627">
        <f>'1_水処理野帳'!D185</f>
        <v>8.8000000000000007</v>
      </c>
      <c r="E173" s="1631" t="str">
        <f>'3_汚泥野帳'!E178</f>
        <v>-</v>
      </c>
      <c r="F173" s="1"/>
      <c r="G173" s="1627">
        <f>'1_水処理野帳'!D683</f>
        <v>1</v>
      </c>
      <c r="I173" s="1627" t="str">
        <f>'1_水処理野帳'!D940</f>
        <v>-</v>
      </c>
      <c r="K173" s="1627">
        <f>'1_水処理野帳'!D1162</f>
        <v>3.6</v>
      </c>
      <c r="L173" s="1"/>
      <c r="M173" s="1627" t="str">
        <f>'1_水処理野帳'!D1547</f>
        <v>-</v>
      </c>
    </row>
    <row r="174" spans="3:13" x14ac:dyDescent="0.2">
      <c r="C174" s="1627">
        <f>'1_水処理野帳'!D186</f>
        <v>0.2</v>
      </c>
      <c r="F174" s="1"/>
      <c r="G174" s="1627">
        <f>'1_水処理野帳'!D684</f>
        <v>0.8</v>
      </c>
      <c r="I174" s="1627">
        <f>'1_水処理野帳'!D941</f>
        <v>35</v>
      </c>
      <c r="K174" s="1627" t="str">
        <f>'1_水処理野帳'!D1163</f>
        <v>-</v>
      </c>
      <c r="L174" s="1"/>
      <c r="M174" s="1627" t="str">
        <f>'1_水処理野帳'!D1548</f>
        <v>-</v>
      </c>
    </row>
    <row r="175" spans="3:13" x14ac:dyDescent="0.2">
      <c r="C175" s="1627" t="str">
        <f>'1_水処理野帳'!D187</f>
        <v>-</v>
      </c>
      <c r="F175" s="1"/>
      <c r="G175" s="1627" t="str">
        <f>'1_水処理野帳'!D685</f>
        <v>-</v>
      </c>
      <c r="I175" s="1627">
        <f>'1_水処理野帳'!D942</f>
        <v>26</v>
      </c>
      <c r="K175" s="1627" t="str">
        <f>'1_水処理野帳'!D1164</f>
        <v>-</v>
      </c>
      <c r="L175" s="1"/>
      <c r="M175" s="1627" t="str">
        <f>'1_水処理野帳'!D1549</f>
        <v>-</v>
      </c>
    </row>
    <row r="176" spans="3:13" x14ac:dyDescent="0.2">
      <c r="C176" s="1627" t="str">
        <f>'1_水処理野帳'!D188</f>
        <v>-</v>
      </c>
      <c r="F176" s="1"/>
      <c r="G176" s="1627">
        <f>'1_水処理野帳'!D686</f>
        <v>2</v>
      </c>
      <c r="I176" s="1627">
        <f>'1_水処理野帳'!D943</f>
        <v>9.3000000000000007</v>
      </c>
      <c r="K176" s="1627" t="str">
        <f>'1_水処理野帳'!D1165</f>
        <v>-</v>
      </c>
      <c r="L176" s="1"/>
      <c r="M176" s="1627" t="str">
        <f>'1_水処理野帳'!D1550</f>
        <v>-</v>
      </c>
    </row>
    <row r="177" spans="3:13" x14ac:dyDescent="0.2">
      <c r="C177" s="1627" t="str">
        <f>'1_水処理野帳'!D189</f>
        <v>-</v>
      </c>
      <c r="F177" s="1"/>
      <c r="G177" s="1627">
        <f>'1_水処理野帳'!D687</f>
        <v>5.9</v>
      </c>
      <c r="I177" s="1627" t="str">
        <f>'1_水処理野帳'!D944</f>
        <v>-</v>
      </c>
      <c r="K177" s="1627" t="str">
        <f>'1_水処理野帳'!D1166</f>
        <v>-</v>
      </c>
      <c r="L177" s="1"/>
      <c r="M177" s="1627" t="str">
        <f>'1_水処理野帳'!D1551</f>
        <v>-</v>
      </c>
    </row>
    <row r="178" spans="3:13" x14ac:dyDescent="0.2">
      <c r="C178" s="1627">
        <f>'1_水処理野帳'!D190</f>
        <v>0.18</v>
      </c>
      <c r="F178" s="1"/>
      <c r="G178" s="1627" t="str">
        <f>'1_水処理野帳'!D688</f>
        <v>-</v>
      </c>
      <c r="I178" s="1627" t="str">
        <f>'1_水処理野帳'!D945</f>
        <v>-</v>
      </c>
      <c r="K178" s="1627">
        <f>'1_水処理野帳'!D1167</f>
        <v>2.5</v>
      </c>
      <c r="L178" s="1"/>
      <c r="M178" s="1627" t="str">
        <f>'1_水処理野帳'!D1552</f>
        <v>-</v>
      </c>
    </row>
    <row r="179" spans="3:13" x14ac:dyDescent="0.2">
      <c r="C179" s="1627" t="str">
        <f>'1_水処理野帳'!D191</f>
        <v>-</v>
      </c>
      <c r="F179" s="1"/>
      <c r="G179" s="1627" t="str">
        <f>'1_水処理野帳'!D689</f>
        <v>-</v>
      </c>
      <c r="I179" s="1627">
        <f>'1_水処理野帳'!D946</f>
        <v>3.6</v>
      </c>
      <c r="K179" s="1627">
        <f>'1_水処理野帳'!D1168</f>
        <v>7.2</v>
      </c>
      <c r="L179" s="1"/>
      <c r="M179" s="1627" t="str">
        <f>'1_水処理野帳'!D1553</f>
        <v>-</v>
      </c>
    </row>
    <row r="180" spans="3:13" x14ac:dyDescent="0.2">
      <c r="C180" s="1627" t="str">
        <f>'1_水処理野帳'!D192</f>
        <v>-</v>
      </c>
      <c r="F180" s="1"/>
      <c r="G180" s="1627" t="str">
        <f>'1_水処理野帳'!D690</f>
        <v>-</v>
      </c>
      <c r="I180" s="1627">
        <f>'1_水処理野帳'!D947</f>
        <v>2.2999999999999998</v>
      </c>
      <c r="K180" s="1627">
        <f>'1_水処理野帳'!D1169</f>
        <v>210</v>
      </c>
      <c r="L180" s="1"/>
      <c r="M180" s="1627" t="str">
        <f>'1_水処理野帳'!D1554</f>
        <v>-</v>
      </c>
    </row>
    <row r="181" spans="3:13" x14ac:dyDescent="0.2">
      <c r="C181" s="1627" t="str">
        <f>'1_水処理野帳'!D193</f>
        <v>-</v>
      </c>
      <c r="F181" s="1"/>
      <c r="G181" s="1627" t="str">
        <f>'1_水処理野帳'!D691</f>
        <v>-</v>
      </c>
      <c r="I181" s="1627">
        <f>'1_水処理野帳'!D948</f>
        <v>160</v>
      </c>
      <c r="K181" s="1627" t="str">
        <f>'1_水処理野帳'!D1170</f>
        <v>-</v>
      </c>
      <c r="L181" s="1"/>
      <c r="M181" s="1627" t="str">
        <f>'1_水処理野帳'!D1555</f>
        <v>-</v>
      </c>
    </row>
    <row r="182" spans="3:13" x14ac:dyDescent="0.2">
      <c r="C182" s="1627" t="str">
        <f>'1_水処理野帳'!D194</f>
        <v>-</v>
      </c>
      <c r="F182" s="1"/>
      <c r="G182" s="1627" t="str">
        <f>'1_水処理野帳'!D692</f>
        <v>-</v>
      </c>
      <c r="I182" s="1627" t="str">
        <f>'1_水処理野帳'!D949</f>
        <v>&lt;5.0</v>
      </c>
      <c r="K182" s="1627" t="str">
        <f>'1_水処理野帳'!D1171</f>
        <v>-</v>
      </c>
      <c r="L182" s="1"/>
      <c r="M182" s="1627" t="str">
        <f>'1_水処理野帳'!D1556</f>
        <v>-</v>
      </c>
    </row>
    <row r="183" spans="3:13" x14ac:dyDescent="0.2">
      <c r="C183" s="1627" t="str">
        <f>'1_水処理野帳'!D195</f>
        <v>-</v>
      </c>
      <c r="F183" s="1"/>
      <c r="G183" s="1627" t="str">
        <f>'1_水処理野帳'!D693</f>
        <v>-</v>
      </c>
      <c r="I183" s="1627" t="str">
        <f>'1_水処理野帳'!D950</f>
        <v>-</v>
      </c>
      <c r="K183" s="1627">
        <f>'1_水処理野帳'!D1172</f>
        <v>210</v>
      </c>
      <c r="L183" s="1"/>
      <c r="M183" s="1627" t="str">
        <f>'1_水処理野帳'!D1557</f>
        <v>-</v>
      </c>
    </row>
    <row r="184" spans="3:13" x14ac:dyDescent="0.2">
      <c r="C184" s="1627" t="str">
        <f>'1_水処理野帳'!D196</f>
        <v>-</v>
      </c>
      <c r="F184" s="1"/>
      <c r="G184" s="1627" t="str">
        <f>'1_水処理野帳'!D694</f>
        <v>-</v>
      </c>
      <c r="I184" s="1627" t="str">
        <f>'1_水処理野帳'!D951</f>
        <v>-</v>
      </c>
      <c r="K184" s="1627">
        <f>'1_水処理野帳'!D1173</f>
        <v>130</v>
      </c>
      <c r="L184" s="1"/>
      <c r="M184" s="1627" t="str">
        <f>'1_水処理野帳'!D1558</f>
        <v>-</v>
      </c>
    </row>
    <row r="185" spans="3:13" x14ac:dyDescent="0.2">
      <c r="C185" s="1627" t="str">
        <f>'1_水処理野帳'!D197</f>
        <v>-</v>
      </c>
      <c r="F185" s="1"/>
      <c r="G185" s="1627" t="str">
        <f>'1_水処理野帳'!D695</f>
        <v>-</v>
      </c>
      <c r="I185" s="1627" t="str">
        <f>'1_水処理野帳'!D952</f>
        <v>-</v>
      </c>
      <c r="K185" s="1627" t="str">
        <f>'1_水処理野帳'!D1174</f>
        <v>-</v>
      </c>
      <c r="L185" s="1"/>
      <c r="M185" s="1627" t="str">
        <f>'1_水処理野帳'!D1559</f>
        <v>-</v>
      </c>
    </row>
    <row r="186" spans="3:13" x14ac:dyDescent="0.2">
      <c r="C186" s="1627" t="str">
        <f>'1_水処理野帳'!D198</f>
        <v>-</v>
      </c>
      <c r="F186" s="1"/>
      <c r="G186" s="1627" t="str">
        <f>'1_水処理野帳'!D696</f>
        <v>-</v>
      </c>
      <c r="I186" s="1627" t="str">
        <f>'1_水処理野帳'!D953</f>
        <v>-</v>
      </c>
      <c r="K186" s="1627">
        <f>'1_水処理野帳'!D1175</f>
        <v>45</v>
      </c>
      <c r="L186" s="1"/>
      <c r="M186" s="1627" t="str">
        <f>'1_水処理野帳'!D1560</f>
        <v>-</v>
      </c>
    </row>
    <row r="187" spans="3:13" x14ac:dyDescent="0.2">
      <c r="C187" s="1627" t="str">
        <f>'1_水処理野帳'!D199</f>
        <v>-</v>
      </c>
      <c r="F187" s="1"/>
      <c r="G187" s="1627" t="str">
        <f>'1_水処理野帳'!D697</f>
        <v>-</v>
      </c>
      <c r="I187" s="1627" t="str">
        <f>'1_水処理野帳'!D954</f>
        <v>-</v>
      </c>
      <c r="K187" s="1627">
        <f>'1_水処理野帳'!D1176</f>
        <v>28</v>
      </c>
      <c r="L187" s="1"/>
      <c r="M187" s="1627" t="str">
        <f>'1_水処理野帳'!D1561</f>
        <v>-</v>
      </c>
    </row>
    <row r="188" spans="3:13" x14ac:dyDescent="0.2">
      <c r="C188" s="1627" t="str">
        <f>'1_水処理野帳'!D200</f>
        <v>-</v>
      </c>
      <c r="F188" s="1"/>
      <c r="G188" s="1627" t="str">
        <f>'1_水処理野帳'!D698</f>
        <v>-</v>
      </c>
      <c r="I188" s="1627" t="str">
        <f>'1_水処理野帳'!D955</f>
        <v>-</v>
      </c>
      <c r="K188" s="1627">
        <f>'1_水処理野帳'!D1177</f>
        <v>16</v>
      </c>
      <c r="L188" s="1"/>
      <c r="M188" s="1627">
        <f>'1_水処理野帳'!D1562</f>
        <v>25</v>
      </c>
    </row>
    <row r="189" spans="3:13" x14ac:dyDescent="0.2">
      <c r="C189" s="1627" t="str">
        <f>'1_水処理野帳'!D201</f>
        <v>-</v>
      </c>
      <c r="F189" s="1"/>
      <c r="G189" s="1627" t="str">
        <f>'1_水処理野帳'!D699</f>
        <v>100&lt;</v>
      </c>
      <c r="I189" s="1627" t="str">
        <f>'1_水処理野帳'!D956</f>
        <v>-</v>
      </c>
      <c r="K189" s="1627" t="str">
        <f>'1_水処理野帳'!D1178</f>
        <v>-</v>
      </c>
      <c r="L189" s="1"/>
      <c r="M189" s="1627" t="str">
        <f>'1_水処理野帳'!D1563</f>
        <v>100&lt;</v>
      </c>
    </row>
    <row r="190" spans="3:13" x14ac:dyDescent="0.2">
      <c r="C190" s="1627" t="str">
        <f>'1_水処理野帳'!D202</f>
        <v>-</v>
      </c>
      <c r="F190" s="1"/>
      <c r="G190" s="1627">
        <f>'1_水処理野帳'!D700</f>
        <v>7.1</v>
      </c>
      <c r="I190" s="1627" t="str">
        <f>'1_水処理野帳'!D957</f>
        <v>-</v>
      </c>
      <c r="K190" s="1627" t="str">
        <f>'1_水処理野帳'!D1179</f>
        <v>-</v>
      </c>
      <c r="L190" s="1"/>
      <c r="M190" s="1627">
        <f>'1_水処理野帳'!D1564</f>
        <v>6.5</v>
      </c>
    </row>
    <row r="191" spans="3:13" x14ac:dyDescent="0.2">
      <c r="C191" s="1627" t="str">
        <f>'1_水処理野帳'!D203</f>
        <v>-</v>
      </c>
      <c r="F191" s="1"/>
      <c r="G191" s="1627">
        <f>'1_水処理野帳'!D701</f>
        <v>0.6</v>
      </c>
      <c r="I191" s="1627" t="str">
        <f>'1_水処理野帳'!D958</f>
        <v>-</v>
      </c>
      <c r="K191" s="1627">
        <f>'1_水処理野帳'!D1180</f>
        <v>5.5</v>
      </c>
      <c r="L191" s="1"/>
      <c r="M191" s="1627" t="str">
        <f>'1_水処理野帳'!D1565</f>
        <v>&lt;0.5</v>
      </c>
    </row>
    <row r="192" spans="3:13" x14ac:dyDescent="0.2">
      <c r="C192" s="1627" t="str">
        <f>'1_水処理野帳'!D204</f>
        <v>-</v>
      </c>
      <c r="F192" s="1"/>
      <c r="G192" s="1627">
        <f>'1_水処理野帳'!D702</f>
        <v>0.6</v>
      </c>
      <c r="I192" s="1627" t="str">
        <f>'1_水処理野帳'!D959</f>
        <v>-</v>
      </c>
      <c r="K192" s="1627" t="str">
        <f>'1_水処理野帳'!D1181</f>
        <v>-</v>
      </c>
      <c r="L192" s="1"/>
      <c r="M192" s="1627" t="str">
        <f>'1_水処理野帳'!D1566</f>
        <v>&lt;0.5</v>
      </c>
    </row>
    <row r="193" spans="3:13" x14ac:dyDescent="0.2">
      <c r="C193" s="1627" t="e">
        <f>'1_水処理野帳'!D205</f>
        <v>#VALUE!</v>
      </c>
      <c r="F193" s="1"/>
      <c r="G193" s="1627" t="str">
        <f>'1_水処理野帳'!D703</f>
        <v>-</v>
      </c>
      <c r="I193" s="1627" t="str">
        <f>'1_水処理野帳'!D960</f>
        <v>-</v>
      </c>
      <c r="K193" s="1627" t="str">
        <f>'1_水処理野帳'!D1182</f>
        <v>-</v>
      </c>
      <c r="L193" s="1"/>
      <c r="M193" s="1627" t="str">
        <f>'1_水処理野帳'!D1567</f>
        <v>-</v>
      </c>
    </row>
    <row r="194" spans="3:13" x14ac:dyDescent="0.2">
      <c r="C194" s="1627" t="str">
        <f>'1_水処理野帳'!D206</f>
        <v>-</v>
      </c>
      <c r="F194" s="1"/>
      <c r="G194" s="1627" t="str">
        <f>'1_水処理野帳'!D704</f>
        <v>&lt;1</v>
      </c>
      <c r="I194" s="1627" t="str">
        <f>'1_水処理野帳'!D961</f>
        <v>-</v>
      </c>
      <c r="K194" s="1627" t="str">
        <f>'1_水処理野帳'!D1183</f>
        <v>-</v>
      </c>
      <c r="L194" s="1"/>
      <c r="M194" s="1627" t="str">
        <f>'1_水処理野帳'!D1568</f>
        <v>&lt;1</v>
      </c>
    </row>
    <row r="195" spans="3:13" x14ac:dyDescent="0.2">
      <c r="C195" s="1627" t="str">
        <f>'1_水処理野帳'!D207</f>
        <v>-</v>
      </c>
      <c r="F195" s="1"/>
      <c r="G195" s="1627">
        <f>'1_水処理野帳'!D705</f>
        <v>5.2</v>
      </c>
      <c r="I195" s="1627" t="str">
        <f>'1_水処理野帳'!D962</f>
        <v>-</v>
      </c>
      <c r="K195" s="1627" t="str">
        <f>'1_水処理野帳'!D1184</f>
        <v>-</v>
      </c>
      <c r="L195" s="1"/>
      <c r="M195" s="1627">
        <f>'1_水処理野帳'!D1569</f>
        <v>6.6</v>
      </c>
    </row>
    <row r="196" spans="3:13" x14ac:dyDescent="0.2">
      <c r="C196" s="1627" t="str">
        <f>'1_水処理野帳'!D208</f>
        <v>-</v>
      </c>
      <c r="F196" s="1"/>
      <c r="G196" s="1627" t="str">
        <f>'1_水処理野帳'!D706</f>
        <v>-</v>
      </c>
      <c r="I196" s="1627" t="str">
        <f>'1_水処理野帳'!D963</f>
        <v>-</v>
      </c>
      <c r="K196" s="1627">
        <f>'1_水処理野帳'!D1185</f>
        <v>4.5</v>
      </c>
      <c r="L196" s="1"/>
      <c r="M196" s="1627">
        <f>'1_水処理野帳'!D1570</f>
        <v>1</v>
      </c>
    </row>
    <row r="197" spans="3:13" x14ac:dyDescent="0.2">
      <c r="C197" s="1627" t="str">
        <f>'1_水処理野帳'!D209</f>
        <v>-</v>
      </c>
      <c r="F197" s="1"/>
      <c r="G197" s="1627" t="str">
        <f>'1_水処理野帳'!D707</f>
        <v>-</v>
      </c>
      <c r="I197" s="1627" t="str">
        <f>'1_水処理野帳'!D964</f>
        <v>-</v>
      </c>
      <c r="K197" s="1627">
        <f>'1_水処理野帳'!D1186</f>
        <v>7.2</v>
      </c>
      <c r="L197" s="1"/>
      <c r="M197" s="1627">
        <f>'1_水処理野帳'!D1571</f>
        <v>12</v>
      </c>
    </row>
    <row r="198" spans="3:13" x14ac:dyDescent="0.2">
      <c r="C198" s="1627" t="str">
        <f>'1_水処理野帳'!D210</f>
        <v>-</v>
      </c>
      <c r="F198" s="1"/>
      <c r="G198" s="1627" t="str">
        <f>'1_水処理野帳'!D708</f>
        <v>-</v>
      </c>
      <c r="I198" s="1627" t="str">
        <f>'1_水処理野帳'!D965</f>
        <v>-</v>
      </c>
      <c r="K198" s="1627">
        <f>'1_水処理野帳'!D1187</f>
        <v>79</v>
      </c>
      <c r="L198" s="1"/>
      <c r="M198" s="1627">
        <f>'1_水処理野帳'!D1572</f>
        <v>0.2</v>
      </c>
    </row>
    <row r="199" spans="3:13" x14ac:dyDescent="0.2">
      <c r="C199" s="1627" t="str">
        <f>'1_水処理野帳'!D211</f>
        <v>-</v>
      </c>
      <c r="F199" s="1"/>
      <c r="G199" s="1627" t="str">
        <f>'1_水処理野帳'!D709</f>
        <v>-</v>
      </c>
      <c r="I199" s="1627" t="str">
        <f>'1_水処理野帳'!D966</f>
        <v>-</v>
      </c>
      <c r="K199" s="1627" t="str">
        <f>'1_水処理野帳'!D1188</f>
        <v>-</v>
      </c>
      <c r="L199" s="1"/>
      <c r="M199" s="1627">
        <f>'1_水処理野帳'!D1573</f>
        <v>0.9</v>
      </c>
    </row>
    <row r="200" spans="3:13" x14ac:dyDescent="0.2">
      <c r="C200" s="1627" t="str">
        <f>'1_水処理野帳'!D212</f>
        <v>-</v>
      </c>
      <c r="F200" s="1"/>
      <c r="G200" s="1627" t="str">
        <f>'1_水処理野帳'!D710</f>
        <v>-</v>
      </c>
      <c r="I200" s="1627" t="str">
        <f>'1_水処理野帳'!D967</f>
        <v>-</v>
      </c>
      <c r="K200" s="1627">
        <f>'1_水処理野帳'!D1189</f>
        <v>50</v>
      </c>
      <c r="L200" s="1"/>
      <c r="M200" s="1627" t="str">
        <f>'1_水処理野帳'!D1574</f>
        <v>&lt;0.1</v>
      </c>
    </row>
    <row r="201" spans="3:13" x14ac:dyDescent="0.2">
      <c r="C201" s="1627" t="str">
        <f>'1_水処理野帳'!D213</f>
        <v>-</v>
      </c>
      <c r="F201" s="1"/>
      <c r="G201" s="1627" t="str">
        <f>'1_水処理野帳'!D711</f>
        <v>-</v>
      </c>
      <c r="I201" s="1627">
        <f>'1_水処理野帳'!D968</f>
        <v>25.5</v>
      </c>
      <c r="K201" s="1627">
        <f>'1_水処理野帳'!D1190</f>
        <v>52</v>
      </c>
      <c r="L201" s="1"/>
      <c r="M201" s="1627">
        <f>'1_水処理野帳'!D1575</f>
        <v>11</v>
      </c>
    </row>
    <row r="202" spans="3:13" x14ac:dyDescent="0.2">
      <c r="C202" s="1627" t="str">
        <f>'1_水処理野帳'!D214</f>
        <v>-</v>
      </c>
      <c r="F202" s="1"/>
      <c r="G202" s="1627" t="str">
        <f>'1_水処理野帳'!D712</f>
        <v>-</v>
      </c>
      <c r="I202" s="1627" t="str">
        <f>'1_水処理野帳'!D969</f>
        <v>100&lt;</v>
      </c>
      <c r="K202" s="1627">
        <f>'1_水処理野帳'!D1191</f>
        <v>68</v>
      </c>
      <c r="L202" s="1"/>
      <c r="M202" s="1627">
        <f>'1_水処理野帳'!D1576</f>
        <v>1.1000000000000001</v>
      </c>
    </row>
    <row r="203" spans="3:13" x14ac:dyDescent="0.2">
      <c r="C203" s="1627" t="str">
        <f>'1_水処理野帳'!D215</f>
        <v>-</v>
      </c>
      <c r="F203" s="1"/>
      <c r="G203" s="1627" t="str">
        <f>'1_水処理野帳'!D713</f>
        <v>-</v>
      </c>
      <c r="I203" s="1627">
        <f>'1_水処理野帳'!D970</f>
        <v>6.8</v>
      </c>
      <c r="K203" s="1627" t="str">
        <f>'1_水処理野帳'!D1192</f>
        <v>-</v>
      </c>
      <c r="L203" s="1"/>
      <c r="M203" s="1627" t="str">
        <f>'1_水処理野帳'!D1577</f>
        <v>-</v>
      </c>
    </row>
    <row r="204" spans="3:13" x14ac:dyDescent="0.2">
      <c r="C204" s="1627" t="str">
        <f>'1_水処理野帳'!D216</f>
        <v>-</v>
      </c>
      <c r="F204" s="1"/>
      <c r="G204" s="1627" t="str">
        <f>'1_水処理野帳'!D714</f>
        <v>-</v>
      </c>
      <c r="I204" s="1627">
        <f>'1_水処理野帳'!D971</f>
        <v>3.3</v>
      </c>
      <c r="K204" s="1627">
        <f>'1_水処理野帳'!D1193</f>
        <v>35</v>
      </c>
      <c r="L204" s="1"/>
      <c r="M204" s="1627" t="str">
        <f>'1_水処理野帳'!D1578</f>
        <v>-</v>
      </c>
    </row>
    <row r="205" spans="3:13" x14ac:dyDescent="0.2">
      <c r="C205" s="1627" t="str">
        <f>'1_水処理野帳'!D217</f>
        <v>-</v>
      </c>
      <c r="F205" s="1"/>
      <c r="G205" s="1627" t="str">
        <f>'1_水処理野帳'!D715</f>
        <v>-</v>
      </c>
      <c r="I205" s="1627">
        <f>'1_水処理野帳'!D972</f>
        <v>1.2</v>
      </c>
      <c r="K205" s="1627">
        <f>'1_水処理野帳'!D1194</f>
        <v>24</v>
      </c>
      <c r="L205" s="1"/>
      <c r="M205" s="1627" t="str">
        <f>'1_水処理野帳'!D1579</f>
        <v>-</v>
      </c>
    </row>
    <row r="206" spans="3:13" x14ac:dyDescent="0.2">
      <c r="C206" s="1627" t="str">
        <f>'1_水処理野帳'!D218</f>
        <v>-</v>
      </c>
      <c r="F206" s="1"/>
      <c r="G206" s="1627" t="str">
        <f>'1_水処理野帳'!D716</f>
        <v>-</v>
      </c>
      <c r="I206" s="1627" t="str">
        <f>'1_水処理野帳'!D973</f>
        <v>-</v>
      </c>
      <c r="K206" s="1627">
        <f>'1_水処理野帳'!D1195</f>
        <v>11</v>
      </c>
      <c r="L206" s="1"/>
      <c r="M206" s="1627" t="str">
        <f>'1_水処理野帳'!D1580</f>
        <v>-</v>
      </c>
    </row>
    <row r="207" spans="3:13" x14ac:dyDescent="0.2">
      <c r="C207" s="1627" t="str">
        <f>'1_水処理野帳'!D219</f>
        <v>-</v>
      </c>
      <c r="F207" s="1"/>
      <c r="G207" s="1627" t="str">
        <f>'1_水処理野帳'!D717</f>
        <v>-</v>
      </c>
      <c r="I207" s="1627">
        <f>'1_水処理野帳'!D974</f>
        <v>2</v>
      </c>
      <c r="K207" s="1627" t="str">
        <f>'1_水処理野帳'!D1196</f>
        <v>-</v>
      </c>
      <c r="L207" s="1"/>
      <c r="M207" s="1627" t="str">
        <f>'1_水処理野帳'!D1581</f>
        <v>-</v>
      </c>
    </row>
    <row r="208" spans="3:13" x14ac:dyDescent="0.2">
      <c r="C208" s="1627" t="str">
        <f>'1_水処理野帳'!D220</f>
        <v>-</v>
      </c>
      <c r="F208" s="1"/>
      <c r="G208" s="1627" t="str">
        <f>'1_水処理野帳'!D718</f>
        <v>-</v>
      </c>
      <c r="I208" s="1627">
        <f>'1_水処理野帳'!D975</f>
        <v>6.3</v>
      </c>
      <c r="K208" s="1627" t="str">
        <f>'1_水処理野帳'!D1197</f>
        <v>-</v>
      </c>
      <c r="L208" s="1"/>
      <c r="M208" s="1627" t="str">
        <f>'1_水処理野帳'!D1582</f>
        <v>-</v>
      </c>
    </row>
    <row r="209" spans="3:13" x14ac:dyDescent="0.2">
      <c r="C209" s="1627" t="str">
        <f>'1_水処理野帳'!D221</f>
        <v>-</v>
      </c>
      <c r="F209" s="1"/>
      <c r="G209" s="1627" t="str">
        <f>'1_水処理野帳'!D719</f>
        <v>-</v>
      </c>
      <c r="I209" s="1627">
        <f>'1_水処理野帳'!D976</f>
        <v>0</v>
      </c>
      <c r="K209" s="1627">
        <f>'1_水処理野帳'!D1198</f>
        <v>3.9</v>
      </c>
      <c r="L209" s="1"/>
      <c r="M209" s="1627" t="str">
        <f>'1_水処理野帳'!D1583</f>
        <v>-</v>
      </c>
    </row>
    <row r="210" spans="3:13" x14ac:dyDescent="0.2">
      <c r="C210" s="1627" t="str">
        <f>'1_水処理野帳'!D222</f>
        <v>-</v>
      </c>
      <c r="F210" s="1"/>
      <c r="G210" s="1627" t="str">
        <f>'1_水処理野帳'!D720</f>
        <v>-</v>
      </c>
      <c r="I210" s="1627">
        <f>'1_水処理野帳'!D977</f>
        <v>7.9</v>
      </c>
      <c r="K210" s="1627">
        <f>'1_水処理野帳'!D1199</f>
        <v>2.7</v>
      </c>
      <c r="L210" s="1"/>
      <c r="M210" s="1627" t="str">
        <f>'1_水処理野帳'!D1584</f>
        <v>-</v>
      </c>
    </row>
    <row r="211" spans="3:13" x14ac:dyDescent="0.2">
      <c r="C211" s="1627" t="str">
        <f>'1_水処理野帳'!D223</f>
        <v>-</v>
      </c>
      <c r="F211" s="1"/>
      <c r="G211" s="1627" t="str">
        <f>'1_水処理野帳'!D721</f>
        <v>-</v>
      </c>
      <c r="I211" s="1627">
        <f>'1_水処理野帳'!D978</f>
        <v>0.7</v>
      </c>
      <c r="K211" s="1627">
        <f>'1_水処理野帳'!D1200</f>
        <v>150</v>
      </c>
      <c r="L211" s="1"/>
      <c r="M211" s="1627" t="str">
        <f>'1_水処理野帳'!D1585</f>
        <v>-</v>
      </c>
    </row>
    <row r="212" spans="3:13" x14ac:dyDescent="0.2">
      <c r="C212" s="1627" t="str">
        <f>'1_水処理野帳'!D224</f>
        <v>-</v>
      </c>
      <c r="F212" s="1"/>
      <c r="G212" s="1627" t="str">
        <f>'1_水処理野帳'!D722</f>
        <v>-</v>
      </c>
      <c r="I212" s="1627">
        <f>'1_水処理野帳'!D979</f>
        <v>1.3</v>
      </c>
      <c r="K212" s="1627" t="str">
        <f>'1_水処理野帳'!D1201</f>
        <v>&lt;5.0</v>
      </c>
      <c r="L212" s="1"/>
      <c r="M212" s="1627" t="str">
        <f>'1_水処理野帳'!D1586</f>
        <v>-</v>
      </c>
    </row>
    <row r="213" spans="3:13" x14ac:dyDescent="0.2">
      <c r="C213" s="1627" t="str">
        <f>'1_水処理野帳'!D225</f>
        <v>-</v>
      </c>
      <c r="F213" s="1"/>
      <c r="G213" s="1627" t="str">
        <f>'1_水処理野帳'!D723</f>
        <v>-</v>
      </c>
      <c r="I213" s="1627">
        <f>'1_水処理野帳'!D980</f>
        <v>0.2</v>
      </c>
      <c r="K213" s="1627" t="str">
        <f>'1_水処理野帳'!D1202</f>
        <v>-</v>
      </c>
      <c r="L213" s="1"/>
      <c r="M213" s="1627" t="str">
        <f>'1_水処理野帳'!D1587</f>
        <v>-</v>
      </c>
    </row>
    <row r="214" spans="3:13" x14ac:dyDescent="0.2">
      <c r="C214" s="1627" t="str">
        <f>'1_水処理野帳'!D226</f>
        <v>-</v>
      </c>
      <c r="F214" s="1"/>
      <c r="G214" s="1627" t="str">
        <f>'1_水処理野帳'!D724</f>
        <v>-</v>
      </c>
      <c r="I214" s="1627">
        <f>'1_水処理野帳'!D981</f>
        <v>5.7</v>
      </c>
      <c r="K214" s="1627" t="str">
        <f>'1_水処理野帳'!D1203</f>
        <v>100&lt;</v>
      </c>
      <c r="L214" s="1"/>
      <c r="M214" s="1627" t="str">
        <f>'1_水処理野帳'!D1588</f>
        <v>-</v>
      </c>
    </row>
    <row r="215" spans="3:13" x14ac:dyDescent="0.2">
      <c r="C215" s="1627" t="str">
        <f>'1_水処理野帳'!D227</f>
        <v>-</v>
      </c>
      <c r="F215" s="1"/>
      <c r="G215" s="1627" t="str">
        <f>'1_水処理野帳'!D725</f>
        <v>-</v>
      </c>
      <c r="I215" s="1627">
        <f>'1_水処理野帳'!D982</f>
        <v>0.15</v>
      </c>
      <c r="K215" s="1627">
        <f>'1_水処理野帳'!D1204</f>
        <v>6.5</v>
      </c>
      <c r="L215" s="1"/>
      <c r="M215" s="1627" t="str">
        <f>'1_水処理野帳'!D1589</f>
        <v>-</v>
      </c>
    </row>
    <row r="216" spans="3:13" x14ac:dyDescent="0.2">
      <c r="C216" s="1627" t="str">
        <f>'1_水処理野帳'!D228</f>
        <v>-</v>
      </c>
      <c r="F216" s="1"/>
      <c r="G216" s="1627" t="str">
        <f>'1_水処理野帳'!D726</f>
        <v>-</v>
      </c>
      <c r="I216" s="1627">
        <f>'1_水処理野帳'!D983</f>
        <v>0.08</v>
      </c>
      <c r="K216" s="1627">
        <f>'1_水処理野帳'!D1205</f>
        <v>1.7</v>
      </c>
      <c r="L216" s="1"/>
      <c r="M216" s="1627" t="str">
        <f>'1_水処理野帳'!D1590</f>
        <v>-</v>
      </c>
    </row>
    <row r="217" spans="3:13" x14ac:dyDescent="0.2">
      <c r="C217" s="1627" t="str">
        <f>'1_水処理野帳'!D229</f>
        <v>-</v>
      </c>
      <c r="F217" s="1"/>
      <c r="G217" s="1627" t="str">
        <f>'1_水処理野帳'!D727</f>
        <v>-</v>
      </c>
      <c r="I217" s="1627" t="str">
        <f>'1_水処理野帳'!D984</f>
        <v>-</v>
      </c>
      <c r="K217" s="1627">
        <f>'1_水処理野帳'!D1206</f>
        <v>0.8</v>
      </c>
      <c r="L217" s="1"/>
      <c r="M217" s="1627" t="str">
        <f>'1_水処理野帳'!D1591</f>
        <v>-</v>
      </c>
    </row>
    <row r="218" spans="3:13" x14ac:dyDescent="0.2">
      <c r="C218" s="1627">
        <f>'1_水処理野帳'!D230</f>
        <v>26.5</v>
      </c>
      <c r="F218" s="1"/>
      <c r="G218" s="1627" t="str">
        <f>'1_水処理野帳'!D728</f>
        <v>-</v>
      </c>
      <c r="I218" s="1627" t="str">
        <f>'1_水処理野帳'!D985</f>
        <v>-</v>
      </c>
      <c r="K218" s="1627" t="str">
        <f>'1_水処理野帳'!D1207</f>
        <v>-</v>
      </c>
      <c r="L218" s="1"/>
      <c r="M218" s="1627" t="str">
        <f>'1_水処理野帳'!D1592</f>
        <v>-</v>
      </c>
    </row>
    <row r="219" spans="3:13" x14ac:dyDescent="0.2">
      <c r="C219" s="1627" t="str">
        <f>'1_水処理野帳'!D231</f>
        <v>100&lt;</v>
      </c>
      <c r="F219" s="1"/>
      <c r="G219" s="1627" t="str">
        <f>'1_水処理野帳'!D729</f>
        <v>-</v>
      </c>
      <c r="I219" s="1627" t="str">
        <f>'1_水処理野帳'!D986</f>
        <v>-</v>
      </c>
      <c r="K219" s="1627" t="str">
        <f>'1_水処理野帳'!D1208</f>
        <v>&lt;1</v>
      </c>
      <c r="L219" s="1"/>
      <c r="M219" s="1627" t="str">
        <f>'1_水処理野帳'!D1593</f>
        <v>-</v>
      </c>
    </row>
    <row r="220" spans="3:13" x14ac:dyDescent="0.2">
      <c r="C220" s="1627">
        <f>'1_水処理野帳'!D232</f>
        <v>6.7</v>
      </c>
      <c r="F220" s="1"/>
      <c r="G220" s="1627" t="str">
        <f>'1_水処理野帳'!D730</f>
        <v>-</v>
      </c>
      <c r="I220" s="1627" t="str">
        <f>'1_水処理野帳'!D987</f>
        <v>-</v>
      </c>
      <c r="K220" s="1627">
        <f>'1_水処理野帳'!D1209</f>
        <v>6</v>
      </c>
      <c r="L220" s="1"/>
      <c r="M220" s="1627" t="str">
        <f>'1_水処理野帳'!D1594</f>
        <v>-</v>
      </c>
    </row>
    <row r="221" spans="3:13" x14ac:dyDescent="0.2">
      <c r="C221" s="1627">
        <f>'1_水処理野帳'!D233</f>
        <v>1.6</v>
      </c>
      <c r="F221" s="1"/>
      <c r="G221" s="1627" t="str">
        <f>'1_水処理野帳'!D731</f>
        <v>-</v>
      </c>
      <c r="I221" s="1627" t="str">
        <f>'1_水処理野帳'!D988</f>
        <v>-</v>
      </c>
      <c r="K221" s="1627" t="str">
        <f>'1_水処理野帳'!D1210</f>
        <v>-</v>
      </c>
      <c r="L221" s="1"/>
      <c r="M221" s="1627" t="str">
        <f>'1_水処理野帳'!D1595</f>
        <v>-</v>
      </c>
    </row>
    <row r="222" spans="3:13" x14ac:dyDescent="0.2">
      <c r="C222" s="1627">
        <f>'1_水処理野帳'!D234</f>
        <v>1.3</v>
      </c>
      <c r="F222" s="1"/>
      <c r="G222" s="1627" t="str">
        <f>'1_水処理野帳'!D732</f>
        <v>-</v>
      </c>
      <c r="I222" s="1627" t="str">
        <f>'1_水処理野帳'!D989</f>
        <v>-</v>
      </c>
      <c r="K222" s="1627">
        <f>'1_水処理野帳'!D1211</f>
        <v>8.1</v>
      </c>
      <c r="L222" s="1"/>
      <c r="M222" s="1627" t="str">
        <f>'1_水処理野帳'!D1596</f>
        <v>-</v>
      </c>
    </row>
    <row r="223" spans="3:13" x14ac:dyDescent="0.2">
      <c r="C223" s="1627" t="str">
        <f>'1_水処理野帳'!D235</f>
        <v>-</v>
      </c>
      <c r="F223" s="1"/>
      <c r="G223" s="1627" t="str">
        <f>'1_水処理野帳'!D733</f>
        <v>-</v>
      </c>
      <c r="I223" s="1627" t="str">
        <f>'1_水処理野帳'!D990</f>
        <v>-</v>
      </c>
      <c r="K223" s="1627">
        <f>'1_水処理野帳'!D1212</f>
        <v>0.5</v>
      </c>
      <c r="L223" s="1"/>
      <c r="M223" s="1627" t="str">
        <f>'1_水処理野帳'!D1597</f>
        <v>-</v>
      </c>
    </row>
    <row r="224" spans="3:13" x14ac:dyDescent="0.2">
      <c r="C224" s="1627">
        <f>'1_水処理野帳'!D236</f>
        <v>1</v>
      </c>
      <c r="F224" s="1"/>
      <c r="G224" s="1627">
        <f>'1_水処理野帳'!D734</f>
        <v>22.5</v>
      </c>
      <c r="I224" s="1627" t="str">
        <f>'1_水処理野帳'!D991</f>
        <v>-</v>
      </c>
      <c r="K224" s="1627">
        <f>'1_水処理野帳'!D1213</f>
        <v>1</v>
      </c>
      <c r="L224" s="1"/>
      <c r="M224" s="1627" t="str">
        <f>'1_水処理野帳'!D1598</f>
        <v>-</v>
      </c>
    </row>
    <row r="225" spans="3:13" x14ac:dyDescent="0.2">
      <c r="C225" s="1627">
        <f>'1_水処理野帳'!D237</f>
        <v>6.9</v>
      </c>
      <c r="F225" s="1"/>
      <c r="G225" s="1627" t="str">
        <f>'1_水処理野帳'!D735</f>
        <v>100&lt;</v>
      </c>
      <c r="I225" s="1627" t="str">
        <f>'1_水処理野帳'!D992</f>
        <v>-</v>
      </c>
      <c r="K225" s="1627">
        <f>'1_水処理野帳'!D1214</f>
        <v>0.1</v>
      </c>
      <c r="L225" s="1"/>
      <c r="M225" s="1627" t="str">
        <f>'1_水処理野帳'!D1599</f>
        <v>-</v>
      </c>
    </row>
    <row r="226" spans="3:13" x14ac:dyDescent="0.2">
      <c r="C226" s="1627">
        <f>'1_水処理野帳'!D238</f>
        <v>0</v>
      </c>
      <c r="F226" s="1"/>
      <c r="G226" s="1627">
        <f>'1_水処理野帳'!D736</f>
        <v>7</v>
      </c>
      <c r="I226" s="1627" t="str">
        <f>'1_水処理野帳'!D993</f>
        <v>-</v>
      </c>
      <c r="K226" s="1627">
        <f>'1_水処理野帳'!D1215</f>
        <v>6.5</v>
      </c>
      <c r="L226" s="1"/>
      <c r="M226" s="1627" t="str">
        <f>'1_水処理野帳'!D1600</f>
        <v>-</v>
      </c>
    </row>
    <row r="227" spans="3:13" x14ac:dyDescent="0.2">
      <c r="C227" s="1627">
        <f>'1_水処理野帳'!D239</f>
        <v>10</v>
      </c>
      <c r="F227" s="1"/>
      <c r="G227" s="1627">
        <f>'1_水処理野帳'!D737</f>
        <v>0.8</v>
      </c>
      <c r="I227" s="1627" t="str">
        <f>'1_水処理野帳'!D994</f>
        <v>-</v>
      </c>
      <c r="K227" s="1627">
        <f>'1_水処理野帳'!D1216</f>
        <v>2.5</v>
      </c>
      <c r="L227" s="1"/>
      <c r="M227" s="1627" t="str">
        <f>'1_水処理野帳'!D1601</f>
        <v>&lt;0.5</v>
      </c>
    </row>
    <row r="228" spans="3:13" x14ac:dyDescent="0.2">
      <c r="C228" s="1627">
        <f>'1_水処理野帳'!D240</f>
        <v>0.9</v>
      </c>
      <c r="F228" s="1"/>
      <c r="G228" s="1627">
        <f>'1_水処理野帳'!D738</f>
        <v>0.7</v>
      </c>
      <c r="I228" s="1627" t="str">
        <f>'1_水処理野帳'!D995</f>
        <v>-</v>
      </c>
      <c r="K228" s="1627">
        <f>'1_水処理野帳'!D1217</f>
        <v>2.5</v>
      </c>
      <c r="L228" s="1"/>
      <c r="M228" s="1627" t="str">
        <f>'1_水処理野帳'!D1602</f>
        <v>&lt;0.5</v>
      </c>
    </row>
    <row r="229" spans="3:13" x14ac:dyDescent="0.2">
      <c r="C229" s="1627">
        <f>'1_水処理野帳'!D241</f>
        <v>0.9</v>
      </c>
      <c r="F229" s="1"/>
      <c r="G229" s="1627" t="str">
        <f>'1_水処理野帳'!D739</f>
        <v>-</v>
      </c>
      <c r="I229" s="1627" t="str">
        <f>'1_水処理野帳'!D996</f>
        <v>-</v>
      </c>
      <c r="K229" s="1627" t="str">
        <f>'1_水処理野帳'!D1218</f>
        <v>-</v>
      </c>
      <c r="L229" s="1"/>
      <c r="M229" s="1627" t="str">
        <f>'1_水処理野帳'!D1603</f>
        <v>-</v>
      </c>
    </row>
    <row r="230" spans="3:13" x14ac:dyDescent="0.2">
      <c r="C230" s="1627">
        <f>'1_水処理野帳'!D242</f>
        <v>0.1</v>
      </c>
      <c r="F230" s="1"/>
      <c r="G230" s="1627" t="str">
        <f>'1_水処理野帳'!D740</f>
        <v>&lt;1</v>
      </c>
      <c r="I230" s="1627" t="str">
        <f>'1_水処理野帳'!D997</f>
        <v>-</v>
      </c>
      <c r="K230" s="1627" t="str">
        <f>'1_水処理野帳'!D1219</f>
        <v>-</v>
      </c>
      <c r="L230" s="1"/>
      <c r="M230" s="1627" t="str">
        <f>'1_水処理野帳'!D1604</f>
        <v>&lt;1</v>
      </c>
    </row>
    <row r="231" spans="3:13" x14ac:dyDescent="0.2">
      <c r="C231" s="1627">
        <f>'1_水処理野帳'!D243</f>
        <v>8.3000000000000007</v>
      </c>
      <c r="F231" s="1"/>
      <c r="G231" s="1627">
        <f>'1_水処理野帳'!D741</f>
        <v>5</v>
      </c>
      <c r="I231" s="1627" t="str">
        <f>'1_水処理野帳'!D998</f>
        <v>-</v>
      </c>
      <c r="K231" s="1627" t="str">
        <f>'1_水処理野帳'!D1220</f>
        <v>-</v>
      </c>
      <c r="L231" s="1"/>
      <c r="M231" s="1627">
        <f>'1_水処理野帳'!D1605</f>
        <v>6.6</v>
      </c>
    </row>
    <row r="232" spans="3:13" x14ac:dyDescent="0.2">
      <c r="C232" s="1627">
        <f>'1_水処理野帳'!D244</f>
        <v>0.2</v>
      </c>
      <c r="F232" s="1"/>
      <c r="G232" s="1627">
        <f>'1_水処理野帳'!D742</f>
        <v>0</v>
      </c>
      <c r="I232" s="1627" t="str">
        <f>'1_水処理野帳'!D999</f>
        <v>-</v>
      </c>
      <c r="K232" s="1627">
        <f>'1_水処理野帳'!D1221</f>
        <v>2.5</v>
      </c>
      <c r="L232" s="1"/>
      <c r="M232" s="1627">
        <f>'1_水処理野帳'!D1606</f>
        <v>1</v>
      </c>
    </row>
    <row r="233" spans="3:13" x14ac:dyDescent="0.2">
      <c r="C233" s="1627">
        <f>'1_水処理野帳'!D245</f>
        <v>0.15</v>
      </c>
      <c r="F233" s="1"/>
      <c r="G233" s="1627">
        <f>'1_水処理野帳'!D743</f>
        <v>5.7</v>
      </c>
      <c r="I233" s="1627" t="str">
        <f>'1_水処理野帳'!D1000</f>
        <v>-</v>
      </c>
      <c r="K233" s="1627">
        <f>'1_水処理野帳'!D1222</f>
        <v>7.2</v>
      </c>
      <c r="L233" s="1"/>
      <c r="M233" s="1627">
        <f>'1_水処理野帳'!D1607</f>
        <v>12</v>
      </c>
    </row>
    <row r="234" spans="3:13" x14ac:dyDescent="0.2">
      <c r="C234" s="1627" t="str">
        <f>'1_水処理野帳'!D246</f>
        <v>-</v>
      </c>
      <c r="F234" s="1"/>
      <c r="G234" s="1627" t="str">
        <f>'1_水処理野帳'!D744</f>
        <v>&lt;0.1</v>
      </c>
      <c r="I234" s="1627" t="str">
        <f>'1_水処理野帳'!D1001</f>
        <v>-</v>
      </c>
      <c r="K234" s="1627">
        <f>'1_水処理野帳'!D1223</f>
        <v>210</v>
      </c>
      <c r="L234" s="1"/>
      <c r="M234" s="1627">
        <f>'1_水処理野帳'!D1608</f>
        <v>0.2</v>
      </c>
    </row>
    <row r="235" spans="3:13" x14ac:dyDescent="0.2">
      <c r="C235" s="1627" t="str">
        <f>'1_水処理野帳'!D247</f>
        <v>-</v>
      </c>
      <c r="F235" s="1"/>
      <c r="G235" s="1627">
        <f>'1_水処理野帳'!D745</f>
        <v>0.4</v>
      </c>
      <c r="I235" s="1627" t="str">
        <f>'1_水処理野帳'!D1002</f>
        <v>-</v>
      </c>
      <c r="K235" s="1627" t="str">
        <f>'1_水処理野帳'!D1224</f>
        <v>-</v>
      </c>
      <c r="L235" s="1"/>
      <c r="M235" s="1627" t="str">
        <f>'1_水処理野帳'!D1609</f>
        <v>-</v>
      </c>
    </row>
    <row r="236" spans="3:13" x14ac:dyDescent="0.2">
      <c r="C236" s="1627" t="str">
        <f>'1_水処理野帳'!D248</f>
        <v>-</v>
      </c>
      <c r="F236" s="1"/>
      <c r="G236" s="1627" t="str">
        <f>'1_水処理野帳'!D746</f>
        <v>&lt;0.1</v>
      </c>
      <c r="I236" s="1627" t="str">
        <f>'1_水処理野帳'!D1003</f>
        <v>-</v>
      </c>
      <c r="K236" s="1627" t="str">
        <f>'1_水処理野帳'!D1225</f>
        <v>-</v>
      </c>
      <c r="L236" s="1"/>
      <c r="M236" s="1627" t="str">
        <f>'1_水処理野帳'!D1610</f>
        <v>-</v>
      </c>
    </row>
    <row r="237" spans="3:13" x14ac:dyDescent="0.2">
      <c r="C237" s="1627" t="str">
        <f>'1_水処理野帳'!D249</f>
        <v>-</v>
      </c>
      <c r="F237" s="1"/>
      <c r="G237" s="1627">
        <f>'1_水処理野帳'!D747</f>
        <v>5.3</v>
      </c>
      <c r="I237" s="1627" t="str">
        <f>'1_水処理野帳'!D1004</f>
        <v>-</v>
      </c>
      <c r="K237" s="1627">
        <f>'1_水処理野帳'!D1226</f>
        <v>200</v>
      </c>
      <c r="L237" s="1"/>
      <c r="M237" s="1627" t="str">
        <f>'1_水処理野帳'!D1611</f>
        <v>-</v>
      </c>
    </row>
    <row r="238" spans="3:13" x14ac:dyDescent="0.2">
      <c r="C238" s="1627" t="str">
        <f>'1_水処理野帳'!D250</f>
        <v>-</v>
      </c>
      <c r="F238" s="1"/>
      <c r="G238" s="1627">
        <f>'1_水処理野帳'!D748</f>
        <v>0.13</v>
      </c>
      <c r="I238" s="1627" t="str">
        <f>'1_水処理野帳'!D1005</f>
        <v>-</v>
      </c>
      <c r="K238" s="1627">
        <f>'1_水処理野帳'!D1227</f>
        <v>110</v>
      </c>
      <c r="L238" s="1"/>
      <c r="M238" s="1627">
        <f>'1_水処理野帳'!D1612</f>
        <v>1.1000000000000001</v>
      </c>
    </row>
    <row r="239" spans="3:13" x14ac:dyDescent="0.2">
      <c r="C239" s="1627" t="str">
        <f>'1_水処理野帳'!D251</f>
        <v>-</v>
      </c>
      <c r="F239" s="1"/>
      <c r="G239" s="1627" t="str">
        <f>'1_水処理野帳'!D749</f>
        <v>-</v>
      </c>
      <c r="I239" s="1627" t="str">
        <f>'1_水処理野帳'!D1006</f>
        <v>-</v>
      </c>
      <c r="K239" s="1627" t="str">
        <f>'1_水処理野帳'!D1228</f>
        <v>-</v>
      </c>
      <c r="L239" s="1"/>
      <c r="M239" s="1627" t="str">
        <f>'1_水処理野帳'!D1613</f>
        <v>-</v>
      </c>
    </row>
    <row r="240" spans="3:13" x14ac:dyDescent="0.2">
      <c r="C240" s="1627" t="str">
        <f>'1_水処理野帳'!D252</f>
        <v>-</v>
      </c>
      <c r="F240" s="1"/>
      <c r="G240" s="1627" t="str">
        <f>'1_水処理野帳'!D750</f>
        <v>-</v>
      </c>
      <c r="I240" s="1627">
        <f>'1_水処理野帳'!D1007</f>
        <v>3.3</v>
      </c>
      <c r="K240" s="1627">
        <f>'1_水処理野帳'!D1229</f>
        <v>41</v>
      </c>
      <c r="L240" s="1"/>
      <c r="M240" s="1627" t="str">
        <f>'1_水処理野帳'!D1614</f>
        <v>-</v>
      </c>
    </row>
    <row r="241" spans="3:14" ht="13.5" thickBot="1" x14ac:dyDescent="0.25">
      <c r="C241" s="1627" t="str">
        <f>'1_水処理野帳'!D253</f>
        <v>-</v>
      </c>
      <c r="F241" s="1"/>
      <c r="G241" s="1627" t="str">
        <f>'1_水処理野帳'!D751</f>
        <v>-</v>
      </c>
      <c r="I241" s="1627">
        <f>'1_水処理野帳'!D1008</f>
        <v>1.2</v>
      </c>
      <c r="K241" s="1627">
        <f>'1_水処理野帳'!D1230</f>
        <v>26</v>
      </c>
      <c r="L241" s="1"/>
      <c r="M241" s="1628" t="str">
        <f>'1_水処理野帳'!D1615</f>
        <v>-</v>
      </c>
    </row>
    <row r="242" spans="3:14" x14ac:dyDescent="0.2">
      <c r="C242" s="1627" t="str">
        <f>'1_水処理野帳'!D254</f>
        <v>-</v>
      </c>
      <c r="F242" s="1"/>
      <c r="G242" s="1627" t="str">
        <f>'1_水処理野帳'!D752</f>
        <v>-</v>
      </c>
      <c r="I242" s="1627" t="str">
        <f>'1_水処理野帳'!D1009</f>
        <v>-</v>
      </c>
      <c r="K242" s="1627">
        <f>'1_水処理野帳'!D1231</f>
        <v>15</v>
      </c>
      <c r="L242" s="1"/>
      <c r="M242" s="1629" t="str">
        <f>'3_汚泥野帳'!E454</f>
        <v>-</v>
      </c>
      <c r="N242" s="1857" t="s">
        <v>701</v>
      </c>
    </row>
    <row r="243" spans="3:14" x14ac:dyDescent="0.2">
      <c r="C243" s="1627" t="str">
        <f>'1_水処理野帳'!D255</f>
        <v>-</v>
      </c>
      <c r="F243" s="1"/>
      <c r="G243" s="1627" t="str">
        <f>'1_水処理野帳'!D753</f>
        <v>-</v>
      </c>
      <c r="I243" s="1627">
        <f>'1_水処理野帳'!D1010</f>
        <v>2</v>
      </c>
      <c r="K243" s="1627" t="str">
        <f>'1_水処理野帳'!D1232</f>
        <v>-</v>
      </c>
      <c r="L243" s="1"/>
      <c r="M243" s="1630">
        <f>'3_汚泥野帳'!E455</f>
        <v>2.0499999999999998</v>
      </c>
      <c r="N243" s="1857"/>
    </row>
    <row r="244" spans="3:14" x14ac:dyDescent="0.2">
      <c r="C244" s="1627" t="str">
        <f>'1_水処理野帳'!D256</f>
        <v>-</v>
      </c>
      <c r="F244" s="1"/>
      <c r="G244" s="1627" t="str">
        <f>'1_水処理野帳'!D754</f>
        <v>-</v>
      </c>
      <c r="I244" s="1627">
        <f>'1_水処理野帳'!D1011</f>
        <v>6.3</v>
      </c>
      <c r="K244" s="1627" t="str">
        <f>'1_水処理野帳'!D1233</f>
        <v>-</v>
      </c>
      <c r="L244" s="1"/>
      <c r="M244" s="1630">
        <f>'3_汚泥野帳'!E456</f>
        <v>0.25</v>
      </c>
      <c r="N244" s="1857"/>
    </row>
    <row r="245" spans="3:14" x14ac:dyDescent="0.2">
      <c r="C245" s="1627" t="str">
        <f>'1_水処理野帳'!D257</f>
        <v>-</v>
      </c>
      <c r="F245" s="1"/>
      <c r="G245" s="1627" t="str">
        <f>'1_水処理野帳'!D755</f>
        <v>-</v>
      </c>
      <c r="I245" s="1627">
        <f>'1_水処理野帳'!D1012</f>
        <v>0</v>
      </c>
      <c r="K245" s="1627">
        <f>'1_水処理野帳'!D1234</f>
        <v>5</v>
      </c>
      <c r="L245" s="1"/>
      <c r="M245" s="1630">
        <f>'3_汚泥野帳'!E457</f>
        <v>87.8</v>
      </c>
      <c r="N245" s="1857"/>
    </row>
    <row r="246" spans="3:14" x14ac:dyDescent="0.2">
      <c r="C246" s="1627" t="str">
        <f>'1_水処理野帳'!D258</f>
        <v>-</v>
      </c>
      <c r="F246" s="1"/>
      <c r="G246" s="1627" t="str">
        <f>'1_水処理野帳'!D756</f>
        <v>-</v>
      </c>
      <c r="I246" s="1627">
        <f>'1_水処理野帳'!D1013</f>
        <v>7.9</v>
      </c>
      <c r="K246" s="1627" t="str">
        <f>'1_水処理野帳'!D1235</f>
        <v>-</v>
      </c>
      <c r="L246" s="1"/>
      <c r="M246" s="1630" t="str">
        <f>'3_汚泥野帳'!E458</f>
        <v>-</v>
      </c>
      <c r="N246" s="1857"/>
    </row>
    <row r="247" spans="3:14" x14ac:dyDescent="0.2">
      <c r="C247" s="1627" t="str">
        <f>'1_水処理野帳'!D259</f>
        <v>-</v>
      </c>
      <c r="F247" s="1"/>
      <c r="G247" s="1627" t="str">
        <f>'1_水処理野帳'!D757</f>
        <v>-</v>
      </c>
      <c r="I247" s="1627">
        <f>'1_水処理野帳'!D1014</f>
        <v>0.7</v>
      </c>
      <c r="K247" s="1627" t="str">
        <f>'1_水処理野帳'!D1236</f>
        <v>-</v>
      </c>
      <c r="L247" s="1"/>
      <c r="M247" s="1630" t="str">
        <f>'3_汚泥野帳'!E459</f>
        <v>-</v>
      </c>
      <c r="N247" s="1857"/>
    </row>
    <row r="248" spans="3:14" x14ac:dyDescent="0.2">
      <c r="C248" s="1627" t="str">
        <f>'1_水処理野帳'!D260</f>
        <v>-</v>
      </c>
      <c r="F248" s="1"/>
      <c r="G248" s="1627" t="str">
        <f>'1_水処理野帳'!D758</f>
        <v>-</v>
      </c>
      <c r="I248" s="1627" t="str">
        <f>'1_水処理野帳'!D1015</f>
        <v>-</v>
      </c>
      <c r="K248" s="1627" t="str">
        <f>'1_水処理野帳'!D1237</f>
        <v>-</v>
      </c>
      <c r="L248" s="1"/>
      <c r="M248" s="1630" t="str">
        <f>'3_汚泥野帳'!E460</f>
        <v>-</v>
      </c>
      <c r="N248" s="1857"/>
    </row>
    <row r="249" spans="3:14" x14ac:dyDescent="0.2">
      <c r="C249" s="1627" t="str">
        <f>'1_水処理野帳'!D261</f>
        <v>-</v>
      </c>
      <c r="F249" s="1"/>
      <c r="G249" s="1627" t="str">
        <f>'1_水処理野帳'!D759</f>
        <v>-</v>
      </c>
      <c r="I249" s="1627" t="str">
        <f>'1_水処理野帳'!D1016</f>
        <v>-</v>
      </c>
      <c r="K249" s="1627" t="str">
        <f>'1_水処理野帳'!D1238</f>
        <v>-</v>
      </c>
      <c r="L249" s="1"/>
      <c r="M249" s="1630" t="str">
        <f>'3_汚泥野帳'!E461</f>
        <v>-</v>
      </c>
      <c r="N249" s="1857"/>
    </row>
    <row r="250" spans="3:14" x14ac:dyDescent="0.2">
      <c r="C250" s="1627" t="str">
        <f>'1_水処理野帳'!D262</f>
        <v>-</v>
      </c>
      <c r="F250" s="1"/>
      <c r="G250" s="1627" t="str">
        <f>'1_水処理野帳'!D760</f>
        <v>-</v>
      </c>
      <c r="I250" s="1627" t="str">
        <f>'1_水処理野帳'!D1017</f>
        <v>-</v>
      </c>
      <c r="K250" s="1627">
        <f>'1_水処理野帳'!D1239</f>
        <v>4</v>
      </c>
      <c r="L250" s="1"/>
      <c r="M250" s="1630" t="str">
        <f>'3_汚泥野帳'!E462</f>
        <v>-</v>
      </c>
      <c r="N250" s="1857"/>
    </row>
    <row r="251" spans="3:14" x14ac:dyDescent="0.2">
      <c r="C251" s="1627" t="str">
        <f>'1_水処理野帳'!D263</f>
        <v>-</v>
      </c>
      <c r="F251" s="1"/>
      <c r="G251" s="1627" t="str">
        <f>'1_水処理野帳'!D761</f>
        <v>-</v>
      </c>
      <c r="I251" s="1627">
        <f>'1_水処理野帳'!D1018</f>
        <v>0.15</v>
      </c>
      <c r="K251" s="1627">
        <f>'1_水処理野帳'!D1240</f>
        <v>7</v>
      </c>
      <c r="L251" s="1"/>
      <c r="M251" s="1630" t="str">
        <f>'3_汚泥野帳'!E463</f>
        <v>-</v>
      </c>
      <c r="N251" s="1857"/>
    </row>
    <row r="252" spans="3:14" x14ac:dyDescent="0.2">
      <c r="C252" s="1627" t="str">
        <f>'1_水処理野帳'!D264</f>
        <v>-</v>
      </c>
      <c r="F252" s="1"/>
      <c r="G252" s="1627" t="str">
        <f>'1_水処理野帳'!D762</f>
        <v>-</v>
      </c>
      <c r="I252" s="1627" t="str">
        <f>'1_水処理野帳'!D1019</f>
        <v>-</v>
      </c>
      <c r="K252" s="1627">
        <f>'1_水処理野帳'!D1241</f>
        <v>110</v>
      </c>
      <c r="L252" s="1"/>
      <c r="M252" s="1630" t="str">
        <f>'3_汚泥野帳'!E464</f>
        <v>-</v>
      </c>
      <c r="N252" s="1857"/>
    </row>
    <row r="253" spans="3:14" x14ac:dyDescent="0.2">
      <c r="C253" s="1627" t="str">
        <f>'1_水処理野帳'!D265</f>
        <v>-</v>
      </c>
      <c r="F253" s="1"/>
      <c r="G253" s="1627" t="str">
        <f>'1_水処理野帳'!D763</f>
        <v>-</v>
      </c>
      <c r="I253" s="1627" t="str">
        <f>'1_水処理野帳'!D1020</f>
        <v>-</v>
      </c>
      <c r="K253" s="1627" t="str">
        <f>'1_水処理野帳'!D1242</f>
        <v>-</v>
      </c>
      <c r="L253" s="1"/>
      <c r="M253" s="1630" t="str">
        <f>'3_汚泥野帳'!E465</f>
        <v>-</v>
      </c>
      <c r="N253" s="1857"/>
    </row>
    <row r="254" spans="3:14" ht="13.5" thickBot="1" x14ac:dyDescent="0.25">
      <c r="C254" s="1627" t="str">
        <f>'1_水処理野帳'!D266</f>
        <v>-</v>
      </c>
      <c r="F254" s="1"/>
      <c r="G254" s="1627" t="str">
        <f>'1_水処理野帳'!D764</f>
        <v>-</v>
      </c>
      <c r="I254" s="1628" t="str">
        <f>'1_水処理野帳'!D1021</f>
        <v>-</v>
      </c>
      <c r="K254" s="1627">
        <f>'1_水処理野帳'!D1243</f>
        <v>64</v>
      </c>
      <c r="L254" s="1"/>
      <c r="M254" s="1630" t="str">
        <f>'3_汚泥野帳'!E466</f>
        <v>-</v>
      </c>
      <c r="N254" s="1857"/>
    </row>
    <row r="255" spans="3:14" x14ac:dyDescent="0.2">
      <c r="C255" s="1627" t="str">
        <f>'1_水処理野帳'!D267</f>
        <v>-</v>
      </c>
      <c r="F255" s="1"/>
      <c r="G255" s="1627" t="str">
        <f>'1_水処理野帳'!D765</f>
        <v>-</v>
      </c>
      <c r="I255" s="1629" t="str">
        <f>'3_汚泥野帳'!E200</f>
        <v>-</v>
      </c>
      <c r="K255" s="1627">
        <f>'1_水処理野帳'!D1244</f>
        <v>61</v>
      </c>
      <c r="L255" s="1"/>
      <c r="M255" s="1630" t="str">
        <f>'3_汚泥野帳'!E467</f>
        <v>-</v>
      </c>
      <c r="N255" s="1857"/>
    </row>
    <row r="256" spans="3:14" x14ac:dyDescent="0.2">
      <c r="C256" s="1627" t="str">
        <f>'1_水処理野帳'!D268</f>
        <v>-</v>
      </c>
      <c r="F256" s="1"/>
      <c r="G256" s="1627" t="str">
        <f>'1_水処理野帳'!D766</f>
        <v>-</v>
      </c>
      <c r="I256" s="1630">
        <f>'3_汚泥野帳'!E201</f>
        <v>2.2200000000000002</v>
      </c>
      <c r="K256" s="1627">
        <f>'1_水処理野帳'!D1245</f>
        <v>81</v>
      </c>
      <c r="L256" s="1"/>
      <c r="M256" s="1630" t="str">
        <f>'3_汚泥野帳'!E468</f>
        <v>-</v>
      </c>
      <c r="N256" s="1857"/>
    </row>
    <row r="257" spans="3:14" x14ac:dyDescent="0.2">
      <c r="C257" s="1627">
        <f>'1_水処理野帳'!D269</f>
        <v>1.6</v>
      </c>
      <c r="F257" s="1"/>
      <c r="G257" s="1627" t="str">
        <f>'1_水処理野帳'!D767</f>
        <v>-</v>
      </c>
      <c r="I257" s="1630">
        <f>'3_汚泥野帳'!E202</f>
        <v>0.25</v>
      </c>
      <c r="K257" s="1627" t="str">
        <f>'1_水処理野帳'!D1246</f>
        <v>-</v>
      </c>
      <c r="L257" s="1"/>
      <c r="M257" s="1630" t="str">
        <f>'3_汚泥野帳'!E469</f>
        <v>-</v>
      </c>
      <c r="N257" s="1857"/>
    </row>
    <row r="258" spans="3:14" x14ac:dyDescent="0.2">
      <c r="C258" s="1627">
        <f>'1_水処理野帳'!D270</f>
        <v>1.3</v>
      </c>
      <c r="F258" s="1"/>
      <c r="G258" s="1627" t="str">
        <f>'1_水処理野帳'!D768</f>
        <v>-</v>
      </c>
      <c r="I258" s="1630">
        <f>'3_汚泥野帳'!E203</f>
        <v>88.7</v>
      </c>
      <c r="K258" s="1627">
        <f>'1_水処理野帳'!D1247</f>
        <v>39</v>
      </c>
      <c r="L258" s="1"/>
      <c r="M258" s="1630" t="str">
        <f>'3_汚泥野帳'!E470</f>
        <v>-</v>
      </c>
      <c r="N258" s="1857"/>
    </row>
    <row r="259" spans="3:14" x14ac:dyDescent="0.2">
      <c r="C259" s="1627" t="str">
        <f>'1_水処理野帳'!D271</f>
        <v>-</v>
      </c>
      <c r="F259" s="1"/>
      <c r="G259" s="1627" t="str">
        <f>'1_水処理野帳'!D769</f>
        <v>-</v>
      </c>
      <c r="I259" s="1630" t="str">
        <f>'3_汚泥野帳'!E204</f>
        <v>-</v>
      </c>
      <c r="K259" s="1627">
        <f>'1_水処理野帳'!D1248</f>
        <v>27</v>
      </c>
      <c r="L259" s="1"/>
      <c r="M259" s="1630" t="str">
        <f>'3_汚泥野帳'!E471</f>
        <v>-</v>
      </c>
      <c r="N259" s="1857"/>
    </row>
    <row r="260" spans="3:14" x14ac:dyDescent="0.2">
      <c r="C260" s="1627">
        <f>'1_水処理野帳'!D272</f>
        <v>1</v>
      </c>
      <c r="F260" s="1"/>
      <c r="G260" s="1627" t="str">
        <f>'1_水処理野帳'!D770</f>
        <v>-</v>
      </c>
      <c r="I260" s="1630" t="str">
        <f>'3_汚泥野帳'!E205</f>
        <v>-</v>
      </c>
      <c r="K260" s="1627">
        <f>'1_水処理野帳'!D1249</f>
        <v>12</v>
      </c>
      <c r="L260" s="1"/>
      <c r="M260" s="1630" t="str">
        <f>'3_汚泥野帳'!E472</f>
        <v>-</v>
      </c>
      <c r="N260" s="1857"/>
    </row>
    <row r="261" spans="3:14" x14ac:dyDescent="0.2">
      <c r="C261" s="1627">
        <f>'1_水処理野帳'!D273</f>
        <v>6.9</v>
      </c>
      <c r="F261" s="1"/>
      <c r="G261" s="1627" t="str">
        <f>'1_水処理野帳'!D771</f>
        <v>-</v>
      </c>
      <c r="I261" s="1630" t="str">
        <f>'3_汚泥野帳'!E206</f>
        <v>-</v>
      </c>
      <c r="K261" s="1627" t="str">
        <f>'1_水処理野帳'!D1250</f>
        <v>-</v>
      </c>
      <c r="L261" s="1"/>
      <c r="M261" s="1630" t="str">
        <f>'3_汚泥野帳'!E473</f>
        <v>-</v>
      </c>
      <c r="N261" s="1857"/>
    </row>
    <row r="262" spans="3:14" x14ac:dyDescent="0.2">
      <c r="C262" s="1627">
        <f>'1_水処理野帳'!D274</f>
        <v>0</v>
      </c>
      <c r="F262" s="1"/>
      <c r="G262" s="1627" t="str">
        <f>'1_水処理野帳'!D772</f>
        <v>-</v>
      </c>
      <c r="I262" s="1630" t="str">
        <f>'3_汚泥野帳'!E207</f>
        <v>-</v>
      </c>
      <c r="K262" s="1627" t="str">
        <f>'1_水処理野帳'!D1251</f>
        <v>-</v>
      </c>
      <c r="L262" s="1"/>
      <c r="M262" s="1630" t="str">
        <f>'3_汚泥野帳'!E474</f>
        <v>-</v>
      </c>
      <c r="N262" s="1857"/>
    </row>
    <row r="263" spans="3:14" x14ac:dyDescent="0.2">
      <c r="C263" s="1627">
        <f>'1_水処理野帳'!D275</f>
        <v>10</v>
      </c>
      <c r="F263" s="1"/>
      <c r="G263" s="1627">
        <f>'1_水処理野帳'!D773</f>
        <v>0.8</v>
      </c>
      <c r="I263" s="1630">
        <f>'3_汚泥野帳'!E208</f>
        <v>1.22</v>
      </c>
      <c r="K263" s="1627">
        <f>'1_水処理野帳'!D1252</f>
        <v>3.9</v>
      </c>
      <c r="L263" s="1"/>
      <c r="M263" s="1630" t="str">
        <f>'3_汚泥野帳'!E566</f>
        <v>-</v>
      </c>
      <c r="N263" s="1858" t="s">
        <v>699</v>
      </c>
    </row>
    <row r="264" spans="3:14" x14ac:dyDescent="0.2">
      <c r="C264" s="1627">
        <f>'1_水処理野帳'!D276</f>
        <v>0.9</v>
      </c>
      <c r="F264" s="1"/>
      <c r="G264" s="1627">
        <f>'1_水処理野帳'!D774</f>
        <v>0.7</v>
      </c>
      <c r="I264" s="1630">
        <f>'3_汚泥野帳'!E209</f>
        <v>0.17</v>
      </c>
      <c r="K264" s="1627">
        <f>'1_水処理野帳'!D1253</f>
        <v>2.8</v>
      </c>
      <c r="L264" s="1"/>
      <c r="M264" s="1630">
        <f>'3_汚泥野帳'!E567</f>
        <v>0.9</v>
      </c>
      <c r="N264" s="1858"/>
    </row>
    <row r="265" spans="3:14" x14ac:dyDescent="0.2">
      <c r="C265" s="1627" t="str">
        <f>'1_水処理野帳'!D277</f>
        <v>-</v>
      </c>
      <c r="F265" s="1"/>
      <c r="G265" s="1627" t="str">
        <f>'1_水処理野帳'!D775</f>
        <v>-</v>
      </c>
      <c r="I265" s="1630">
        <f>'3_汚泥野帳'!E210</f>
        <v>86.1</v>
      </c>
      <c r="K265" s="1627">
        <f>'1_水処理野帳'!D1254</f>
        <v>160</v>
      </c>
      <c r="L265" s="1"/>
      <c r="M265" s="1630">
        <f>'3_汚泥野帳'!E568</f>
        <v>0.13</v>
      </c>
      <c r="N265" s="1858"/>
    </row>
    <row r="266" spans="3:14" x14ac:dyDescent="0.2">
      <c r="C266" s="1627" t="str">
        <f>'1_水処理野帳'!D278</f>
        <v>-</v>
      </c>
      <c r="F266" s="1"/>
      <c r="G266" s="1627" t="str">
        <f>'1_水処理野帳'!D776</f>
        <v>&lt;1</v>
      </c>
      <c r="I266" s="1630" t="str">
        <f>'3_汚泥野帳'!E211</f>
        <v>-</v>
      </c>
      <c r="K266" s="1627" t="str">
        <f>'1_水処理野帳'!D1255</f>
        <v>&lt;5.0</v>
      </c>
      <c r="L266" s="1"/>
      <c r="M266" s="1630">
        <f>'3_汚泥野帳'!E569</f>
        <v>85.6</v>
      </c>
      <c r="N266" s="1858"/>
    </row>
    <row r="267" spans="3:14" x14ac:dyDescent="0.2">
      <c r="C267" s="1627" t="str">
        <f>'1_水処理野帳'!D279</f>
        <v>-</v>
      </c>
      <c r="F267" s="1"/>
      <c r="G267" s="1627">
        <f>'1_水処理野帳'!D777</f>
        <v>5</v>
      </c>
      <c r="I267" s="1630" t="str">
        <f>'3_汚泥野帳'!E212</f>
        <v>-</v>
      </c>
      <c r="K267" s="1627" t="str">
        <f>'1_水処理野帳'!D1256</f>
        <v>-</v>
      </c>
      <c r="L267" s="1"/>
      <c r="M267" s="1630" t="str">
        <f>'3_汚泥野帳'!E570</f>
        <v>-</v>
      </c>
      <c r="N267" s="1858"/>
    </row>
    <row r="268" spans="3:14" x14ac:dyDescent="0.2">
      <c r="C268" s="1627">
        <f>'1_水処理野帳'!D280</f>
        <v>0.2</v>
      </c>
      <c r="F268" s="1"/>
      <c r="G268" s="1627">
        <f>'1_水処理野帳'!D778</f>
        <v>0</v>
      </c>
      <c r="I268" s="1630" t="str">
        <f>'3_汚泥野帳'!E213</f>
        <v>-</v>
      </c>
      <c r="K268" s="1627" t="str">
        <f>'1_水処理野帳'!D1257</f>
        <v>100&lt;</v>
      </c>
      <c r="L268" s="1"/>
      <c r="M268" s="1630" t="str">
        <f>'3_汚泥野帳'!E571</f>
        <v>-</v>
      </c>
      <c r="N268" s="1858"/>
    </row>
    <row r="269" spans="3:14" x14ac:dyDescent="0.2">
      <c r="C269" s="1627" t="str">
        <f>'1_水処理野帳'!D281</f>
        <v>-</v>
      </c>
      <c r="F269" s="1"/>
      <c r="G269" s="1627">
        <f>'1_水処理野帳'!D779</f>
        <v>5.7</v>
      </c>
      <c r="I269" s="1630" t="str">
        <f>'3_汚泥野帳'!E214</f>
        <v>-</v>
      </c>
      <c r="K269" s="1627">
        <f>'1_水処理野帳'!D1258</f>
        <v>6.4</v>
      </c>
      <c r="L269" s="1"/>
      <c r="M269" s="1630" t="str">
        <f>'3_汚泥野帳'!E572</f>
        <v>-</v>
      </c>
      <c r="N269" s="1858"/>
    </row>
    <row r="270" spans="3:14" x14ac:dyDescent="0.2">
      <c r="C270" s="1627" t="str">
        <f>'1_水処理野帳'!D282</f>
        <v>-</v>
      </c>
      <c r="F270" s="1"/>
      <c r="G270" s="1627" t="str">
        <f>'1_水処理野帳'!D780</f>
        <v>&lt;0.1</v>
      </c>
      <c r="I270" s="1630">
        <f>'3_汚泥野帳'!E215</f>
        <v>4.8099999999999996</v>
      </c>
      <c r="K270" s="1627">
        <f>'1_水処理野帳'!D1259</f>
        <v>4.3</v>
      </c>
      <c r="L270" s="1"/>
      <c r="M270" s="1630" t="str">
        <f>'3_汚泥野帳'!E475</f>
        <v>-</v>
      </c>
    </row>
    <row r="271" spans="3:14" x14ac:dyDescent="0.2">
      <c r="C271" s="1627" t="str">
        <f>'1_水処理野帳'!D283</f>
        <v>-</v>
      </c>
      <c r="F271" s="1"/>
      <c r="G271" s="1627" t="str">
        <f>'1_水処理野帳'!D781</f>
        <v>-</v>
      </c>
      <c r="I271" s="1630">
        <f>'3_汚泥野帳'!E216</f>
        <v>0.43</v>
      </c>
      <c r="K271" s="1627">
        <f>'1_水処理野帳'!D1260</f>
        <v>1.2</v>
      </c>
      <c r="L271" s="1"/>
      <c r="M271" s="1630" t="str">
        <f>'3_汚泥野帳'!E476</f>
        <v>-</v>
      </c>
    </row>
    <row r="272" spans="3:14" x14ac:dyDescent="0.2">
      <c r="C272" s="1627" t="str">
        <f>'1_水処理野帳'!D284</f>
        <v>-</v>
      </c>
      <c r="F272" s="1"/>
      <c r="G272" s="1627" t="str">
        <f>'1_水処理野帳'!D782</f>
        <v>-</v>
      </c>
      <c r="I272" s="1630">
        <f>'3_汚泥野帳'!E217</f>
        <v>91.1</v>
      </c>
      <c r="K272" s="1627" t="str">
        <f>'1_水処理野帳'!D1261</f>
        <v>-</v>
      </c>
      <c r="L272" s="1"/>
      <c r="M272" s="1630" t="str">
        <f>'3_汚泥野帳'!E477</f>
        <v>-</v>
      </c>
    </row>
    <row r="273" spans="3:13" x14ac:dyDescent="0.2">
      <c r="C273" s="1627" t="str">
        <f>'1_水処理野帳'!D285</f>
        <v>100&lt;</v>
      </c>
      <c r="F273" s="1"/>
      <c r="G273" s="1627" t="str">
        <f>'1_水処理野帳'!D783</f>
        <v>-</v>
      </c>
      <c r="I273" s="1630" t="str">
        <f>'3_汚泥野帳'!E218</f>
        <v>-</v>
      </c>
      <c r="K273" s="1627">
        <f>'1_水処理野帳'!D1262</f>
        <v>1</v>
      </c>
      <c r="L273" s="1"/>
      <c r="M273" s="1630" t="str">
        <f>'3_汚泥野帳'!E478</f>
        <v>-</v>
      </c>
    </row>
    <row r="274" spans="3:13" x14ac:dyDescent="0.2">
      <c r="C274" s="1627">
        <f>'1_水処理野帳'!D286</f>
        <v>6.4</v>
      </c>
      <c r="F274" s="1"/>
      <c r="G274" s="1627">
        <f>'1_水処理野帳'!D784</f>
        <v>0.13</v>
      </c>
      <c r="I274" s="1630" t="str">
        <f>'3_汚泥野帳'!E219</f>
        <v>-</v>
      </c>
      <c r="K274" s="1627">
        <f>'1_水処理野帳'!D1263</f>
        <v>7.6</v>
      </c>
      <c r="L274" s="1"/>
      <c r="M274" s="1630" t="str">
        <f>'3_汚泥野帳'!E479</f>
        <v>-</v>
      </c>
    </row>
    <row r="275" spans="3:13" x14ac:dyDescent="0.2">
      <c r="C275" s="1627">
        <f>'1_水処理野帳'!D287</f>
        <v>5.5</v>
      </c>
      <c r="F275" s="1"/>
      <c r="G275" s="1627" t="str">
        <f>'1_水処理野帳'!D785</f>
        <v>-</v>
      </c>
      <c r="I275" s="1630" t="str">
        <f>'3_汚泥野帳'!E220</f>
        <v>-</v>
      </c>
      <c r="K275" s="1627" t="str">
        <f>'1_水処理野帳'!D1264</f>
        <v>-</v>
      </c>
      <c r="L275" s="1"/>
      <c r="M275" s="1630" t="str">
        <f>'3_汚泥野帳'!E480</f>
        <v>-</v>
      </c>
    </row>
    <row r="276" spans="3:13" x14ac:dyDescent="0.2">
      <c r="C276" s="1627">
        <f>'1_水処理野帳'!D288</f>
        <v>1.6</v>
      </c>
      <c r="F276" s="1"/>
      <c r="G276" s="1627" t="str">
        <f>'1_水処理野帳'!D786</f>
        <v>-</v>
      </c>
      <c r="I276" s="1630" t="str">
        <f>'3_汚泥野帳'!E221</f>
        <v>-</v>
      </c>
      <c r="K276" s="1627">
        <f>'1_水処理野帳'!D1265</f>
        <v>12</v>
      </c>
      <c r="L276" s="1"/>
      <c r="M276" s="1630" t="str">
        <f>'3_汚泥野帳'!E481</f>
        <v>-</v>
      </c>
    </row>
    <row r="277" spans="3:13" ht="13.5" thickBot="1" x14ac:dyDescent="0.25">
      <c r="C277" s="1627" t="str">
        <f>'1_水処理野帳'!D289</f>
        <v>-</v>
      </c>
      <c r="F277" s="1"/>
      <c r="G277" s="1628" t="str">
        <f>'1_水処理野帳'!D787</f>
        <v>-</v>
      </c>
      <c r="I277" s="1630">
        <f>'3_汚泥野帳'!E222</f>
        <v>4.47</v>
      </c>
      <c r="K277" s="1627">
        <f>'1_水処理野帳'!D1266</f>
        <v>0.4</v>
      </c>
      <c r="L277" s="1"/>
      <c r="M277" s="1630" t="str">
        <f>'3_汚泥野帳'!E482</f>
        <v>-</v>
      </c>
    </row>
    <row r="278" spans="3:13" x14ac:dyDescent="0.2">
      <c r="C278" s="1627">
        <f>'1_水処理野帳'!D290</f>
        <v>1</v>
      </c>
      <c r="F278" s="1"/>
      <c r="G278" s="1629" t="str">
        <f>'3_汚泥野帳'!E179</f>
        <v>-</v>
      </c>
      <c r="I278" s="1630">
        <f>'3_汚泥野帳'!E223</f>
        <v>0.85</v>
      </c>
      <c r="K278" s="1627">
        <f>'1_水処理野帳'!D1267</f>
        <v>1.5</v>
      </c>
      <c r="L278" s="1"/>
      <c r="M278" s="1630" t="str">
        <f>'3_汚泥野帳'!E483</f>
        <v>-</v>
      </c>
    </row>
    <row r="279" spans="3:13" x14ac:dyDescent="0.2">
      <c r="C279" s="1627">
        <f>'1_水処理野帳'!D291</f>
        <v>6.9</v>
      </c>
      <c r="F279" s="1"/>
      <c r="G279" s="1630">
        <f>'3_汚泥野帳'!E180</f>
        <v>3.66</v>
      </c>
      <c r="I279" s="1630">
        <f>'3_汚泥野帳'!E224</f>
        <v>81</v>
      </c>
      <c r="K279" s="1627">
        <f>'1_水処理野帳'!D1268</f>
        <v>0.1</v>
      </c>
      <c r="L279" s="1"/>
      <c r="M279" s="1630" t="str">
        <f>'3_汚泥野帳'!E484</f>
        <v>-</v>
      </c>
    </row>
    <row r="280" spans="3:13" x14ac:dyDescent="0.2">
      <c r="C280" s="1627" t="str">
        <f>'1_水処理野帳'!D292</f>
        <v>-</v>
      </c>
      <c r="F280" s="1"/>
      <c r="G280" s="1630">
        <f>'3_汚泥野帳'!E181</f>
        <v>0.25</v>
      </c>
      <c r="I280" s="1630" t="str">
        <f>'3_汚泥野帳'!E225</f>
        <v>-</v>
      </c>
      <c r="K280" s="1627">
        <f>'1_水処理野帳'!D1269</f>
        <v>9.6</v>
      </c>
      <c r="L280" s="1"/>
      <c r="M280" s="1630" t="str">
        <f>'3_汚泥野帳'!E485</f>
        <v>-</v>
      </c>
    </row>
    <row r="281" spans="3:13" x14ac:dyDescent="0.2">
      <c r="C281" s="1627">
        <f>'1_水処理野帳'!D293</f>
        <v>13</v>
      </c>
      <c r="F281" s="1"/>
      <c r="G281" s="1630">
        <f>'3_汚泥野帳'!E182</f>
        <v>93.2</v>
      </c>
      <c r="I281" s="1630" t="str">
        <f>'3_汚泥野帳'!E226</f>
        <v>-</v>
      </c>
      <c r="K281" s="1627">
        <f>'1_水処理野帳'!D1270</f>
        <v>1.8</v>
      </c>
      <c r="L281" s="1"/>
      <c r="M281" s="1630" t="str">
        <f>'3_汚泥野帳'!E486</f>
        <v>-</v>
      </c>
    </row>
    <row r="282" spans="3:13" x14ac:dyDescent="0.2">
      <c r="C282" s="1627">
        <f>'1_水処理野帳'!D294</f>
        <v>0.6</v>
      </c>
      <c r="F282" s="1"/>
      <c r="G282" s="1630" t="str">
        <f>'3_汚泥野帳'!E183</f>
        <v>-</v>
      </c>
      <c r="I282" s="1630" t="str">
        <f>'3_汚泥野帳'!E227</f>
        <v>-</v>
      </c>
      <c r="K282" s="1627">
        <f>'1_水処理野帳'!D1271</f>
        <v>1.8</v>
      </c>
      <c r="L282" s="1"/>
      <c r="M282" s="1630" t="str">
        <f>'3_汚泥野帳'!E487</f>
        <v>-</v>
      </c>
    </row>
    <row r="283" spans="3:13" x14ac:dyDescent="0.2">
      <c r="C283" s="1627">
        <f>'1_水処理野帳'!D295</f>
        <v>2</v>
      </c>
      <c r="F283" s="1"/>
      <c r="G283" s="1630" t="str">
        <f>'3_汚泥野帳'!E184</f>
        <v>-</v>
      </c>
      <c r="I283" s="1630" t="str">
        <f>'3_汚泥野帳'!E228</f>
        <v>-</v>
      </c>
      <c r="K283" s="1627" t="str">
        <f>'1_水処理野帳'!D1272</f>
        <v>-</v>
      </c>
      <c r="L283" s="1"/>
      <c r="M283" s="1630" t="str">
        <f>'3_汚泥野帳'!E488</f>
        <v>-</v>
      </c>
    </row>
    <row r="284" spans="3:13" x14ac:dyDescent="0.2">
      <c r="C284" s="1627">
        <f>'1_水処理野帳'!D296</f>
        <v>0.1</v>
      </c>
      <c r="F284" s="1"/>
      <c r="G284" s="1630" t="str">
        <f>'3_汚泥野帳'!E185</f>
        <v>-</v>
      </c>
      <c r="I284" s="1630" t="str">
        <f>'3_汚泥野帳'!E229</f>
        <v>-</v>
      </c>
      <c r="K284" s="1627" t="str">
        <f>'1_水処理野帳'!D1273</f>
        <v>-</v>
      </c>
      <c r="L284" s="1"/>
      <c r="M284" s="1630" t="str">
        <f>'3_汚泥野帳'!E489</f>
        <v>-</v>
      </c>
    </row>
    <row r="285" spans="3:13" x14ac:dyDescent="0.2">
      <c r="C285" s="1627">
        <f>'1_水処理野帳'!D297</f>
        <v>9.8000000000000007</v>
      </c>
      <c r="F285" s="1"/>
      <c r="G285" s="1630" t="str">
        <f>'3_汚泥野帳'!E186</f>
        <v>-</v>
      </c>
      <c r="I285" s="1630" t="str">
        <f>'3_汚泥野帳'!E230</f>
        <v>-</v>
      </c>
      <c r="K285" s="1627" t="str">
        <f>'1_水処理野帳'!D1274</f>
        <v>-</v>
      </c>
      <c r="L285" s="1"/>
      <c r="M285" s="1630">
        <f>'3_汚泥野帳'!E490</f>
        <v>3.91</v>
      </c>
    </row>
    <row r="286" spans="3:13" x14ac:dyDescent="0.2">
      <c r="C286" s="1627">
        <f>'1_水処理野帳'!D298</f>
        <v>0.21</v>
      </c>
      <c r="F286" s="1"/>
      <c r="G286" s="1630">
        <f>'3_汚泥野帳'!E187</f>
        <v>3.5</v>
      </c>
      <c r="I286" s="1630" t="str">
        <f>'3_汚泥野帳'!E231</f>
        <v>-</v>
      </c>
      <c r="K286" s="1627">
        <f>'1_水処理野帳'!D1275</f>
        <v>2.5</v>
      </c>
      <c r="L286" s="1"/>
      <c r="M286" s="1630">
        <f>'3_汚泥野帳'!E491</f>
        <v>0.48</v>
      </c>
    </row>
    <row r="287" spans="3:13" x14ac:dyDescent="0.2">
      <c r="C287" s="1627">
        <f>'1_水処理野帳'!D299</f>
        <v>0.14000000000000001</v>
      </c>
      <c r="F287" s="1"/>
      <c r="G287" s="1630">
        <f>'3_汚泥野帳'!E188</f>
        <v>0.26</v>
      </c>
      <c r="I287" s="1630" t="str">
        <f>'3_汚泥野帳'!E232</f>
        <v>-</v>
      </c>
      <c r="K287" s="1627">
        <f>'1_水処理野帳'!D1276</f>
        <v>7.2</v>
      </c>
      <c r="L287" s="1"/>
      <c r="M287" s="1630">
        <f>'3_汚泥野帳'!E492</f>
        <v>87.7</v>
      </c>
    </row>
    <row r="288" spans="3:13" x14ac:dyDescent="0.2">
      <c r="C288" s="1627" t="str">
        <f>'1_水処理野帳'!D300</f>
        <v>-</v>
      </c>
      <c r="F288" s="1"/>
      <c r="G288" s="1630">
        <f>'3_汚泥野帳'!E189</f>
        <v>92.6</v>
      </c>
      <c r="I288" s="1630" t="str">
        <f>'3_汚泥野帳'!E233</f>
        <v>-</v>
      </c>
      <c r="K288" s="1627">
        <f>'1_水処理野帳'!D1277</f>
        <v>180</v>
      </c>
      <c r="L288" s="1"/>
      <c r="M288" s="1630">
        <f>'3_汚泥野帳'!E493</f>
        <v>430</v>
      </c>
    </row>
    <row r="289" spans="3:13" x14ac:dyDescent="0.2">
      <c r="C289" s="1627" t="str">
        <f>'1_水処理野帳'!D301</f>
        <v>-</v>
      </c>
      <c r="F289" s="1"/>
      <c r="G289" s="1630" t="str">
        <f>'3_汚泥野帳'!E190</f>
        <v>-</v>
      </c>
      <c r="I289" s="1630" t="str">
        <f>'3_汚泥野帳'!E234</f>
        <v>-</v>
      </c>
      <c r="K289" s="1627" t="str">
        <f>'1_水処理野帳'!D1278</f>
        <v>-</v>
      </c>
      <c r="L289" s="1"/>
      <c r="M289" s="1630" t="str">
        <f>'3_汚泥野帳'!E494</f>
        <v>-</v>
      </c>
    </row>
    <row r="290" spans="3:13" x14ac:dyDescent="0.2">
      <c r="C290" s="1627" t="str">
        <f>'1_水処理野帳'!D302</f>
        <v>-</v>
      </c>
      <c r="F290" s="1"/>
      <c r="G290" s="1630" t="str">
        <f>'3_汚泥野帳'!E191</f>
        <v>-</v>
      </c>
      <c r="I290" s="1630">
        <f>'3_汚泥野帳'!E235</f>
        <v>7.2</v>
      </c>
      <c r="K290" s="1627" t="str">
        <f>'1_水処理野帳'!D1279</f>
        <v>-</v>
      </c>
      <c r="L290" s="1"/>
      <c r="M290" s="1630" t="str">
        <f>'3_汚泥野帳'!E495</f>
        <v>-</v>
      </c>
    </row>
    <row r="291" spans="3:13" x14ac:dyDescent="0.2">
      <c r="C291" s="1627" t="str">
        <f>'1_水処理野帳'!D303</f>
        <v>100&lt;</v>
      </c>
      <c r="F291" s="1"/>
      <c r="G291" s="1630" t="str">
        <f>'3_汚泥野帳'!E192</f>
        <v>-</v>
      </c>
      <c r="I291" s="1630">
        <f>'3_汚泥野帳'!E236</f>
        <v>1.97</v>
      </c>
      <c r="K291" s="1627">
        <f>'1_水処理野帳'!D1280</f>
        <v>210</v>
      </c>
      <c r="L291" s="1"/>
      <c r="M291" s="1630">
        <f>'3_汚泥野帳'!E496</f>
        <v>7.2</v>
      </c>
    </row>
    <row r="292" spans="3:13" x14ac:dyDescent="0.2">
      <c r="C292" s="1627">
        <f>'1_水処理野帳'!D304</f>
        <v>6.7</v>
      </c>
      <c r="F292" s="1"/>
      <c r="G292" s="1630" t="str">
        <f>'3_汚泥野帳'!E193</f>
        <v>-</v>
      </c>
      <c r="I292" s="1630">
        <f>'3_汚泥野帳'!E237</f>
        <v>0.54</v>
      </c>
      <c r="K292" s="1627">
        <f>'1_水処理野帳'!D1281</f>
        <v>130</v>
      </c>
      <c r="L292" s="1"/>
      <c r="M292" s="1630">
        <f>'3_汚泥野帳'!E497</f>
        <v>2</v>
      </c>
    </row>
    <row r="293" spans="3:13" x14ac:dyDescent="0.2">
      <c r="C293" s="1627">
        <f>'1_水処理野帳'!D305</f>
        <v>4.2</v>
      </c>
      <c r="F293" s="1"/>
      <c r="G293" s="1630">
        <f>'3_汚泥野帳'!E194</f>
        <v>4.6399999999999997</v>
      </c>
      <c r="H293" s="1"/>
      <c r="I293" s="1630">
        <f>'3_汚泥野帳'!E238</f>
        <v>72.599999999999994</v>
      </c>
      <c r="K293" s="1627" t="str">
        <f>'1_水処理野帳'!D1282</f>
        <v>-</v>
      </c>
      <c r="L293" s="1"/>
      <c r="M293" s="1630">
        <f>'3_汚泥野帳'!E498</f>
        <v>0.5</v>
      </c>
    </row>
    <row r="294" spans="3:13" x14ac:dyDescent="0.2">
      <c r="C294" s="1627">
        <f>'1_水処理野帳'!D306</f>
        <v>1.4</v>
      </c>
      <c r="F294" s="1"/>
      <c r="G294" s="1630">
        <f>'3_汚泥野帳'!E195</f>
        <v>0.28999999999999998</v>
      </c>
      <c r="H294" s="1"/>
      <c r="I294" s="1630" t="str">
        <f>'3_汚泥野帳'!E239</f>
        <v>-</v>
      </c>
      <c r="K294" s="1627">
        <f>'1_水処理野帳'!D1283</f>
        <v>36</v>
      </c>
      <c r="L294" s="1"/>
      <c r="M294" s="1630">
        <f>'3_汚泥野帳'!E499</f>
        <v>75</v>
      </c>
    </row>
    <row r="295" spans="3:13" x14ac:dyDescent="0.2">
      <c r="C295" s="1627" t="str">
        <f>'1_水処理野帳'!D307</f>
        <v>-</v>
      </c>
      <c r="F295" s="1"/>
      <c r="G295" s="1630">
        <f>'3_汚泥野帳'!E196</f>
        <v>93.8</v>
      </c>
      <c r="H295" s="1"/>
      <c r="I295" s="1630">
        <f>'3_汚泥野帳'!E240</f>
        <v>3800</v>
      </c>
      <c r="K295" s="1627">
        <f>'1_水処理野帳'!D1284</f>
        <v>23</v>
      </c>
      <c r="L295" s="1"/>
      <c r="M295" s="1630" t="str">
        <f>'3_汚泥野帳'!E500</f>
        <v>-</v>
      </c>
    </row>
    <row r="296" spans="3:13" x14ac:dyDescent="0.2">
      <c r="C296" s="1627">
        <f>'1_水処理野帳'!D308</f>
        <v>2</v>
      </c>
      <c r="F296" s="1"/>
      <c r="G296" s="1630" t="str">
        <f>'3_汚泥野帳'!E197</f>
        <v>-</v>
      </c>
      <c r="H296" s="1"/>
      <c r="I296" s="1630" t="str">
        <f>'3_汚泥野帳'!E241</f>
        <v>&lt;5.0</v>
      </c>
      <c r="K296" s="1627">
        <f>'1_水処理野帳'!D1285</f>
        <v>13</v>
      </c>
      <c r="L296" s="1"/>
      <c r="M296" s="1630">
        <f>'3_汚泥野帳'!E501</f>
        <v>3800</v>
      </c>
    </row>
    <row r="297" spans="3:13" x14ac:dyDescent="0.2">
      <c r="C297" s="1627">
        <f>'1_水処理野帳'!D309</f>
        <v>6.3</v>
      </c>
      <c r="F297" s="1"/>
      <c r="G297" s="1630" t="str">
        <f>'3_汚泥野帳'!E198</f>
        <v>-</v>
      </c>
      <c r="H297" s="1"/>
      <c r="I297" s="1630">
        <f>'3_汚泥野帳'!E242</f>
        <v>7.2</v>
      </c>
      <c r="K297" s="1627" t="str">
        <f>'1_水処理野帳'!D1286</f>
        <v>-</v>
      </c>
      <c r="L297" s="1"/>
      <c r="M297" s="1630" t="str">
        <f>'3_汚泥野帳'!E502</f>
        <v>&lt;5.0</v>
      </c>
    </row>
    <row r="298" spans="3:13" ht="13.5" thickBot="1" x14ac:dyDescent="0.25">
      <c r="C298" s="1627" t="str">
        <f>'1_水処理野帳'!D310</f>
        <v>-</v>
      </c>
      <c r="F298" s="1"/>
      <c r="G298" s="1631" t="str">
        <f>'3_汚泥野帳'!E199</f>
        <v>-</v>
      </c>
      <c r="H298" s="1"/>
      <c r="I298" s="1630">
        <f>'3_汚泥野帳'!E243</f>
        <v>2.0099999999999998</v>
      </c>
      <c r="K298" s="1627" t="str">
        <f>'1_水処理野帳'!D1287</f>
        <v>-</v>
      </c>
      <c r="L298" s="1"/>
      <c r="M298" s="1630">
        <f>'3_汚泥野帳'!E503</f>
        <v>7.3</v>
      </c>
    </row>
    <row r="299" spans="3:13" x14ac:dyDescent="0.2">
      <c r="C299" s="1627">
        <f>'1_水処理野帳'!D311</f>
        <v>4.4000000000000004</v>
      </c>
      <c r="F299" s="1"/>
      <c r="G299" s="1"/>
      <c r="H299" s="1"/>
      <c r="I299" s="1630">
        <f>'3_汚泥野帳'!E244</f>
        <v>0.53</v>
      </c>
      <c r="K299" s="1627">
        <f>'1_水処理野帳'!D1288</f>
        <v>3.8</v>
      </c>
      <c r="L299" s="1"/>
      <c r="M299" s="1630">
        <f>'3_汚泥野帳'!E504</f>
        <v>1.76</v>
      </c>
    </row>
    <row r="300" spans="3:13" x14ac:dyDescent="0.2">
      <c r="C300" s="1627">
        <f>'1_水処理野帳'!D312</f>
        <v>0.3</v>
      </c>
      <c r="F300" s="1"/>
      <c r="G300" s="1"/>
      <c r="H300" s="1"/>
      <c r="I300" s="1630">
        <f>'3_汚泥野帳'!E245</f>
        <v>73.599999999999994</v>
      </c>
      <c r="K300" s="1627" t="str">
        <f>'1_水処理野帳'!D1289</f>
        <v>-</v>
      </c>
      <c r="L300" s="1"/>
      <c r="M300" s="1630">
        <f>'3_汚泥野帳'!E505</f>
        <v>0.47</v>
      </c>
    </row>
    <row r="301" spans="3:13" x14ac:dyDescent="0.2">
      <c r="C301" s="1627">
        <f>'1_水処理野帳'!D313</f>
        <v>1.1000000000000001</v>
      </c>
      <c r="F301" s="1"/>
      <c r="G301" s="1"/>
      <c r="H301" s="1"/>
      <c r="I301" s="1630" t="str">
        <f>'3_汚泥野帳'!E246</f>
        <v>-</v>
      </c>
      <c r="K301" s="1627" t="str">
        <f>'1_水処理野帳'!D1290</f>
        <v>-</v>
      </c>
      <c r="L301" s="1"/>
      <c r="M301" s="1630">
        <f>'3_汚泥野帳'!E506</f>
        <v>73.3</v>
      </c>
    </row>
    <row r="302" spans="3:13" x14ac:dyDescent="0.2">
      <c r="C302" s="1627">
        <f>'1_水処理野帳'!D314</f>
        <v>0.1</v>
      </c>
      <c r="F302" s="1"/>
      <c r="G302" s="1"/>
      <c r="H302" s="1"/>
      <c r="I302" s="1630">
        <f>'3_汚泥野帳'!E247</f>
        <v>3700</v>
      </c>
      <c r="K302" s="1627" t="str">
        <f>'1_水処理野帳'!D1291</f>
        <v>-</v>
      </c>
      <c r="L302" s="1"/>
      <c r="M302" s="1630" t="str">
        <f>'3_汚泥野帳'!E507</f>
        <v>-</v>
      </c>
    </row>
    <row r="303" spans="3:13" x14ac:dyDescent="0.2">
      <c r="C303" s="1627">
        <f>'1_水処理野帳'!D315</f>
        <v>2.9</v>
      </c>
      <c r="F303" s="1"/>
      <c r="G303" s="1"/>
      <c r="H303" s="1"/>
      <c r="I303" s="1630" t="str">
        <f>'3_汚泥野帳'!E248</f>
        <v>&lt;5.0</v>
      </c>
      <c r="K303" s="1627" t="str">
        <f>'1_水処理野帳'!D1292</f>
        <v>-</v>
      </c>
      <c r="L303" s="1"/>
      <c r="M303" s="1630">
        <f>'3_汚泥野帳'!E508</f>
        <v>4200</v>
      </c>
    </row>
    <row r="304" spans="3:13" x14ac:dyDescent="0.2">
      <c r="C304" s="1627">
        <f>'1_水処理野帳'!D316</f>
        <v>0.47</v>
      </c>
      <c r="F304" s="1"/>
      <c r="G304" s="1"/>
      <c r="H304" s="1"/>
      <c r="I304" s="1630">
        <f>'3_汚泥野帳'!E249</f>
        <v>7.4</v>
      </c>
      <c r="K304" s="1627">
        <f>'1_水処理野帳'!D1293</f>
        <v>4.5</v>
      </c>
      <c r="L304" s="1"/>
      <c r="M304" s="1630" t="str">
        <f>'3_汚泥野帳'!E509</f>
        <v>&lt;5.0</v>
      </c>
    </row>
    <row r="305" spans="3:14" x14ac:dyDescent="0.2">
      <c r="C305" s="1627">
        <f>'1_水処理野帳'!D317</f>
        <v>0.42</v>
      </c>
      <c r="F305" s="1"/>
      <c r="G305" s="1"/>
      <c r="H305" s="1"/>
      <c r="I305" s="1630">
        <f>'3_汚泥野帳'!E250</f>
        <v>1.98</v>
      </c>
      <c r="K305" s="1627">
        <f>'1_水処理野帳'!D1294</f>
        <v>7.2</v>
      </c>
      <c r="L305" s="1"/>
      <c r="M305" s="1630">
        <f>'3_汚泥野帳'!E510</f>
        <v>7.1</v>
      </c>
      <c r="N305" s="44"/>
    </row>
    <row r="306" spans="3:14" x14ac:dyDescent="0.2">
      <c r="C306" s="1627" t="str">
        <f>'1_水処理野帳'!D318</f>
        <v>-</v>
      </c>
      <c r="F306" s="1"/>
      <c r="G306" s="1"/>
      <c r="H306" s="1"/>
      <c r="I306" s="1630">
        <f>'3_汚泥野帳'!E251</f>
        <v>0.55000000000000004</v>
      </c>
      <c r="K306" s="1627">
        <f>'1_水処理野帳'!D1295</f>
        <v>83</v>
      </c>
      <c r="L306" s="1"/>
      <c r="M306" s="1630">
        <f>'3_汚泥野帳'!E511</f>
        <v>1.93</v>
      </c>
      <c r="N306" s="44"/>
    </row>
    <row r="307" spans="3:14" x14ac:dyDescent="0.2">
      <c r="C307" s="1627" t="str">
        <f>'1_水処理野帳'!D319</f>
        <v>-</v>
      </c>
      <c r="F307" s="1"/>
      <c r="G307" s="1"/>
      <c r="H307" s="1"/>
      <c r="I307" s="1630">
        <f>'3_汚泥野帳'!E252</f>
        <v>72.2</v>
      </c>
      <c r="K307" s="1627" t="str">
        <f>'1_水処理野帳'!D1296</f>
        <v>-</v>
      </c>
      <c r="L307" s="1"/>
      <c r="M307" s="1630">
        <f>'3_汚泥野帳'!E512</f>
        <v>0.49</v>
      </c>
      <c r="N307" s="44"/>
    </row>
    <row r="308" spans="3:14" x14ac:dyDescent="0.2">
      <c r="C308" s="1627" t="str">
        <f>'1_水処理野帳'!D320</f>
        <v>-</v>
      </c>
      <c r="F308" s="1"/>
      <c r="G308" s="1"/>
      <c r="H308" s="1"/>
      <c r="I308" s="1630" t="str">
        <f>'3_汚泥野帳'!E253</f>
        <v>-</v>
      </c>
      <c r="K308" s="1627">
        <f>'1_水処理野帳'!D1297</f>
        <v>53</v>
      </c>
      <c r="L308" s="1"/>
      <c r="M308" s="1630">
        <f>'3_汚泥野帳'!E513</f>
        <v>74.599999999999994</v>
      </c>
      <c r="N308" s="44"/>
    </row>
    <row r="309" spans="3:14" x14ac:dyDescent="0.2">
      <c r="C309" s="1627" t="str">
        <f>'1_水処理野帳'!D321</f>
        <v>-</v>
      </c>
      <c r="F309" s="1"/>
      <c r="G309" s="1"/>
      <c r="H309" s="1"/>
      <c r="I309" s="1630" t="str">
        <f>'3_汚泥野帳'!E254</f>
        <v>-</v>
      </c>
      <c r="K309" s="1627">
        <f>'1_水処理野帳'!D1298</f>
        <v>53</v>
      </c>
      <c r="L309" s="1"/>
      <c r="M309" s="1630" t="str">
        <f>'3_汚泥野帳'!E514</f>
        <v>-</v>
      </c>
      <c r="N309" s="44"/>
    </row>
    <row r="310" spans="3:14" x14ac:dyDescent="0.2">
      <c r="C310" s="1627" t="str">
        <f>'1_水処理野帳'!D322</f>
        <v>-</v>
      </c>
      <c r="F310" s="1"/>
      <c r="G310" s="1"/>
      <c r="H310" s="1"/>
      <c r="I310" s="1630" t="str">
        <f>'3_汚泥野帳'!E255</f>
        <v>-</v>
      </c>
      <c r="K310" s="1627">
        <f>'1_水処理野帳'!D1299</f>
        <v>76</v>
      </c>
      <c r="L310" s="1"/>
      <c r="M310" s="1630">
        <f>'3_汚泥野帳'!E515</f>
        <v>4400</v>
      </c>
      <c r="N310" s="44"/>
    </row>
    <row r="311" spans="3:14" x14ac:dyDescent="0.2">
      <c r="C311" s="1627" t="str">
        <f>'1_水処理野帳'!D323</f>
        <v>-</v>
      </c>
      <c r="F311" s="1"/>
      <c r="G311" s="1"/>
      <c r="H311" s="1"/>
      <c r="I311" s="1630" t="str">
        <f>'3_汚泥野帳'!E256</f>
        <v>-</v>
      </c>
      <c r="K311" s="1627" t="str">
        <f>'1_水処理野帳'!D1300</f>
        <v>-</v>
      </c>
      <c r="L311" s="1"/>
      <c r="M311" s="1630" t="str">
        <f>'3_汚泥野帳'!E516</f>
        <v>&lt;5.0</v>
      </c>
      <c r="N311" s="44"/>
    </row>
    <row r="312" spans="3:14" x14ac:dyDescent="0.2">
      <c r="C312" s="1627" t="str">
        <f>'1_水処理野帳'!D324</f>
        <v>-</v>
      </c>
      <c r="F312" s="1"/>
      <c r="G312" s="1"/>
      <c r="H312" s="1"/>
      <c r="I312" s="1630">
        <f>'3_汚泥野帳'!E257</f>
        <v>22.4</v>
      </c>
      <c r="K312" s="1627">
        <f>'1_水処理野帳'!D1301</f>
        <v>34</v>
      </c>
      <c r="L312" s="1"/>
      <c r="M312" s="1630">
        <f>'3_汚泥野帳'!E517</f>
        <v>7.4</v>
      </c>
      <c r="N312" s="1745" t="s">
        <v>680</v>
      </c>
    </row>
    <row r="313" spans="3:14" x14ac:dyDescent="0.2">
      <c r="C313" s="1627" t="str">
        <f>'1_水処理野帳'!D325</f>
        <v>-</v>
      </c>
      <c r="F313" s="1"/>
      <c r="G313" s="1"/>
      <c r="H313" s="1"/>
      <c r="I313" s="1630">
        <f>'3_汚泥野帳'!E258</f>
        <v>5.77</v>
      </c>
      <c r="K313" s="1627">
        <f>'1_水処理野帳'!D1302</f>
        <v>24</v>
      </c>
      <c r="L313" s="1"/>
      <c r="M313" s="1630">
        <f>'3_汚泥野帳'!E518</f>
        <v>1.76</v>
      </c>
      <c r="N313" s="1745"/>
    </row>
    <row r="314" spans="3:14" x14ac:dyDescent="0.2">
      <c r="C314" s="1627" t="str">
        <f>'1_水処理野帳'!D326</f>
        <v>-</v>
      </c>
      <c r="F314" s="1"/>
      <c r="G314" s="1"/>
      <c r="H314" s="1"/>
      <c r="I314" s="1630">
        <f>'3_汚泥野帳'!E259</f>
        <v>74.2</v>
      </c>
      <c r="K314" s="1627">
        <f>'1_水処理野帳'!D1303</f>
        <v>9.6999999999999993</v>
      </c>
      <c r="L314" s="1"/>
      <c r="M314" s="1630">
        <f>'3_汚泥野帳'!E519</f>
        <v>0.46</v>
      </c>
      <c r="N314" s="1745"/>
    </row>
    <row r="315" spans="3:14" x14ac:dyDescent="0.2">
      <c r="C315" s="1627" t="str">
        <f>'1_水処理野帳'!D327</f>
        <v>-</v>
      </c>
      <c r="F315" s="1"/>
      <c r="G315" s="1"/>
      <c r="H315" s="1"/>
      <c r="I315" s="1630" t="str">
        <f>'3_汚泥野帳'!E260</f>
        <v>-</v>
      </c>
      <c r="K315" s="1627" t="str">
        <f>'1_水処理野帳'!D1304</f>
        <v>-</v>
      </c>
      <c r="L315" s="1"/>
      <c r="M315" s="1630">
        <f>'3_汚泥野帳'!E520</f>
        <v>73.900000000000006</v>
      </c>
      <c r="N315" s="1745"/>
    </row>
    <row r="316" spans="3:14" x14ac:dyDescent="0.2">
      <c r="C316" s="1627" t="str">
        <f>'1_水処理野帳'!D328</f>
        <v>-</v>
      </c>
      <c r="F316" s="1"/>
      <c r="G316" s="1"/>
      <c r="H316" s="1"/>
      <c r="I316" s="1630">
        <f>'3_汚泥野帳'!E261</f>
        <v>510</v>
      </c>
      <c r="K316" s="1627" t="str">
        <f>'1_水処理野帳'!D1305</f>
        <v>-</v>
      </c>
      <c r="L316" s="1"/>
      <c r="M316" s="1630" t="str">
        <f>'3_汚泥野帳'!E521</f>
        <v>-</v>
      </c>
      <c r="N316" s="1745"/>
    </row>
    <row r="317" spans="3:14" x14ac:dyDescent="0.2">
      <c r="C317" s="1627" t="str">
        <f>'1_水処理野帳'!D329</f>
        <v>-</v>
      </c>
      <c r="F317" s="1"/>
      <c r="G317" s="1"/>
      <c r="H317" s="1"/>
      <c r="I317" s="1630">
        <f>'3_汚泥野帳'!E262</f>
        <v>100</v>
      </c>
      <c r="K317" s="1627">
        <f>'1_水処理野帳'!D1306</f>
        <v>3</v>
      </c>
      <c r="L317" s="1"/>
      <c r="M317" s="1630" t="str">
        <f>'3_汚泥野帳'!E522</f>
        <v>-</v>
      </c>
      <c r="N317" s="1745"/>
    </row>
    <row r="318" spans="3:14" x14ac:dyDescent="0.2">
      <c r="C318" s="1627" t="str">
        <f>'1_水処理野帳'!D330</f>
        <v>-</v>
      </c>
      <c r="F318" s="1"/>
      <c r="G318" s="1"/>
      <c r="H318" s="1"/>
      <c r="I318" s="1630" t="str">
        <f>'3_汚泥野帳'!E263</f>
        <v>-</v>
      </c>
      <c r="K318" s="1627">
        <f>'1_水処理野帳'!D1307</f>
        <v>1.9</v>
      </c>
      <c r="L318" s="1"/>
      <c r="M318" s="1630" t="str">
        <f>'3_汚泥野帳'!E523</f>
        <v>-</v>
      </c>
      <c r="N318" s="1745"/>
    </row>
    <row r="319" spans="3:14" x14ac:dyDescent="0.2">
      <c r="C319" s="1627" t="str">
        <f>'1_水処理野帳'!D331</f>
        <v>-</v>
      </c>
      <c r="F319" s="1"/>
      <c r="G319" s="1"/>
      <c r="H319" s="1"/>
      <c r="I319" s="1630" t="str">
        <f>'3_汚泥野帳'!E264</f>
        <v>-</v>
      </c>
      <c r="K319" s="1627">
        <f>'1_水処理野帳'!D1308</f>
        <v>150</v>
      </c>
      <c r="L319" s="1"/>
      <c r="M319" s="1630" t="str">
        <f>'3_汚泥野帳'!E559</f>
        <v>-</v>
      </c>
      <c r="N319" s="1746" t="s">
        <v>681</v>
      </c>
    </row>
    <row r="320" spans="3:14" x14ac:dyDescent="0.2">
      <c r="C320" s="1627" t="str">
        <f>'1_水処理野帳'!D332</f>
        <v>-</v>
      </c>
      <c r="F320" s="1"/>
      <c r="G320" s="1"/>
      <c r="H320" s="1"/>
      <c r="I320" s="1630" t="str">
        <f>'3_汚泥野帳'!E265</f>
        <v>-</v>
      </c>
      <c r="K320" s="1627" t="str">
        <f>'1_水処理野帳'!D1309</f>
        <v>&lt;5.0</v>
      </c>
      <c r="L320" s="1"/>
      <c r="M320" s="1630" t="str">
        <f>'3_汚泥野帳'!E560</f>
        <v>-</v>
      </c>
      <c r="N320" s="1746"/>
    </row>
    <row r="321" spans="3:14" x14ac:dyDescent="0.2">
      <c r="C321" s="1627" t="str">
        <f>'1_水処理野帳'!D333</f>
        <v>-</v>
      </c>
      <c r="F321" s="1"/>
      <c r="G321" s="1"/>
      <c r="H321" s="1"/>
      <c r="I321" s="1630" t="str">
        <f>'3_汚泥野帳'!E266</f>
        <v>-</v>
      </c>
      <c r="K321" s="1627" t="str">
        <f>'1_水処理野帳'!D1310</f>
        <v>-</v>
      </c>
      <c r="L321" s="1"/>
      <c r="M321" s="1630" t="str">
        <f>'3_汚泥野帳'!E561</f>
        <v>-</v>
      </c>
      <c r="N321" s="1746"/>
    </row>
    <row r="322" spans="3:14" x14ac:dyDescent="0.2">
      <c r="C322" s="1627" t="str">
        <f>'1_水処理野帳'!D334</f>
        <v>-</v>
      </c>
      <c r="F322" s="1"/>
      <c r="G322" s="1"/>
      <c r="H322" s="1"/>
      <c r="I322" s="1630" t="str">
        <f>'3_汚泥野帳'!E267</f>
        <v>-</v>
      </c>
      <c r="K322" s="1627" t="str">
        <f>'1_水処理野帳'!D1311</f>
        <v>100&lt;</v>
      </c>
      <c r="L322" s="1"/>
      <c r="M322" s="1630" t="str">
        <f>'3_汚泥野帳'!E562</f>
        <v>-</v>
      </c>
      <c r="N322" s="1746"/>
    </row>
    <row r="323" spans="3:14" x14ac:dyDescent="0.2">
      <c r="C323" s="1627" t="str">
        <f>'1_水処理野帳'!D335</f>
        <v>-</v>
      </c>
      <c r="F323" s="1"/>
      <c r="G323" s="1"/>
      <c r="H323" s="1"/>
      <c r="I323" s="1630" t="str">
        <f>'3_汚泥野帳'!E268</f>
        <v>-</v>
      </c>
      <c r="K323" s="1627">
        <f>'1_水処理野帳'!D1312</f>
        <v>6.7</v>
      </c>
      <c r="L323" s="1"/>
      <c r="M323" s="1630" t="str">
        <f>'3_汚泥野帳'!E563</f>
        <v>-</v>
      </c>
      <c r="N323" s="1746"/>
    </row>
    <row r="324" spans="3:14" x14ac:dyDescent="0.2">
      <c r="C324" s="1627" t="str">
        <f>'1_水処理野帳'!D336</f>
        <v>-</v>
      </c>
      <c r="F324" s="1"/>
      <c r="G324" s="1"/>
      <c r="H324" s="1"/>
      <c r="I324" s="1630" t="str">
        <f>'3_汚泥野帳'!E269</f>
        <v>-</v>
      </c>
      <c r="K324" s="1627">
        <f>'1_水処理野帳'!D1313</f>
        <v>1.6</v>
      </c>
      <c r="L324" s="1"/>
      <c r="M324" s="1630" t="str">
        <f>'3_汚泥野帳'!E564</f>
        <v>-</v>
      </c>
      <c r="N324" s="1746"/>
    </row>
    <row r="325" spans="3:14" x14ac:dyDescent="0.2">
      <c r="C325" s="1627" t="str">
        <f>'1_水処理野帳'!D337</f>
        <v>-</v>
      </c>
      <c r="F325" s="1"/>
      <c r="G325" s="1"/>
      <c r="H325" s="1"/>
      <c r="I325" s="1630" t="str">
        <f>'3_汚泥野帳'!E270</f>
        <v>-</v>
      </c>
      <c r="K325" s="1627">
        <f>'1_水処理野帳'!D1314</f>
        <v>0.6</v>
      </c>
      <c r="L325" s="1"/>
      <c r="M325" s="1630" t="str">
        <f>'3_汚泥野帳'!E565</f>
        <v>-</v>
      </c>
      <c r="N325" s="1746"/>
    </row>
    <row r="326" spans="3:14" x14ac:dyDescent="0.2">
      <c r="C326" s="1627">
        <f>'1_水処理野帳'!D338</f>
        <v>26</v>
      </c>
      <c r="F326" s="1"/>
      <c r="G326" s="1"/>
      <c r="H326" s="1"/>
      <c r="I326" s="1630" t="str">
        <f>'3_汚泥野帳'!E271</f>
        <v>-</v>
      </c>
      <c r="K326" s="1627" t="str">
        <f>'1_水処理野帳'!D1315</f>
        <v>-</v>
      </c>
      <c r="L326" s="1"/>
      <c r="M326" s="1630" t="str">
        <f>'3_汚泥野帳'!E524</f>
        <v>-</v>
      </c>
      <c r="N326" s="1747" t="s">
        <v>682</v>
      </c>
    </row>
    <row r="327" spans="3:14" x14ac:dyDescent="0.2">
      <c r="C327" s="1627" t="str">
        <f>'1_水処理野帳'!D339</f>
        <v>100&lt;</v>
      </c>
      <c r="F327" s="1"/>
      <c r="G327" s="1"/>
      <c r="H327" s="1"/>
      <c r="I327" s="1630" t="str">
        <f>'3_汚泥野帳'!E272</f>
        <v>-</v>
      </c>
      <c r="K327" s="1627" t="str">
        <f>'1_水処理野帳'!D1316</f>
        <v>&lt;1</v>
      </c>
      <c r="L327" s="1"/>
      <c r="M327" s="1630" t="str">
        <f>'3_汚泥野帳'!E525</f>
        <v>-</v>
      </c>
      <c r="N327" s="1747"/>
    </row>
    <row r="328" spans="3:14" x14ac:dyDescent="0.2">
      <c r="C328" s="1627">
        <f>'1_水処理野帳'!D340</f>
        <v>6.7</v>
      </c>
      <c r="F328" s="1"/>
      <c r="G328" s="1"/>
      <c r="H328" s="1"/>
      <c r="I328" s="1630" t="str">
        <f>'3_汚泥野帳'!E273</f>
        <v>-</v>
      </c>
      <c r="K328" s="1627">
        <f>'1_水処理野帳'!D1317</f>
        <v>5.2</v>
      </c>
      <c r="L328" s="1"/>
      <c r="M328" s="1630" t="str">
        <f>'3_汚泥野帳'!E526</f>
        <v>-</v>
      </c>
      <c r="N328" s="1747"/>
    </row>
    <row r="329" spans="3:14" x14ac:dyDescent="0.2">
      <c r="C329" s="1627">
        <f>'1_水処理野帳'!D341</f>
        <v>1.8</v>
      </c>
      <c r="F329" s="1"/>
      <c r="G329" s="1"/>
      <c r="H329" s="1"/>
      <c r="I329" s="1630" t="str">
        <f>'3_汚泥野帳'!E274</f>
        <v>-</v>
      </c>
      <c r="K329" s="1627" t="str">
        <f>'1_水処理野帳'!D1318</f>
        <v>-</v>
      </c>
      <c r="L329" s="1"/>
      <c r="M329" s="1630" t="str">
        <f>'3_汚泥野帳'!E527</f>
        <v>-</v>
      </c>
      <c r="N329" s="1747"/>
    </row>
    <row r="330" spans="3:14" x14ac:dyDescent="0.2">
      <c r="C330" s="1627">
        <f>'1_水処理野帳'!D342</f>
        <v>1.4</v>
      </c>
      <c r="F330" s="1"/>
      <c r="G330" s="1"/>
      <c r="H330" s="1"/>
      <c r="I330" s="1630" t="str">
        <f>'3_汚泥野帳'!E275</f>
        <v>-</v>
      </c>
      <c r="K330" s="1627">
        <f>'1_水処理野帳'!D1319</f>
        <v>8.9</v>
      </c>
      <c r="L330" s="1"/>
      <c r="M330" s="1630" t="str">
        <f>'3_汚泥野帳'!E528</f>
        <v>-</v>
      </c>
      <c r="N330" s="1747"/>
    </row>
    <row r="331" spans="3:14" x14ac:dyDescent="0.2">
      <c r="C331" s="1627" t="str">
        <f>'1_水処理野帳'!D343</f>
        <v>-</v>
      </c>
      <c r="F331" s="1"/>
      <c r="G331" s="1"/>
      <c r="H331" s="1"/>
      <c r="I331" s="1630" t="str">
        <f>'3_汚泥野帳'!E276</f>
        <v>-</v>
      </c>
      <c r="K331" s="1627">
        <f>'1_水処理野帳'!D1320</f>
        <v>0.9</v>
      </c>
      <c r="L331" s="1"/>
      <c r="M331" s="1630" t="str">
        <f>'3_汚泥野帳'!E529</f>
        <v>-</v>
      </c>
      <c r="N331" s="1747"/>
    </row>
    <row r="332" spans="3:14" x14ac:dyDescent="0.2">
      <c r="C332" s="1627">
        <f>'1_水処理野帳'!D344</f>
        <v>3</v>
      </c>
      <c r="F332" s="1"/>
      <c r="G332" s="1"/>
      <c r="H332" s="1"/>
      <c r="I332" s="1630" t="str">
        <f>'3_汚泥野帳'!E277</f>
        <v>-</v>
      </c>
      <c r="K332" s="1627">
        <f>'1_水処理野帳'!D1321</f>
        <v>1.6</v>
      </c>
      <c r="L332" s="1"/>
      <c r="M332" s="1630" t="str">
        <f>'3_汚泥野帳'!E530</f>
        <v>-</v>
      </c>
      <c r="N332" s="1747"/>
    </row>
    <row r="333" spans="3:14" x14ac:dyDescent="0.2">
      <c r="C333" s="1627">
        <f>'1_水処理野帳'!D345</f>
        <v>6.9</v>
      </c>
      <c r="F333" s="1"/>
      <c r="G333" s="1"/>
      <c r="H333" s="1"/>
      <c r="I333" s="1630" t="str">
        <f>'3_汚泥野帳'!E278</f>
        <v>-</v>
      </c>
      <c r="K333" s="1627" t="str">
        <f>'1_水処理野帳'!D1322</f>
        <v>&lt;0.1</v>
      </c>
      <c r="L333" s="1"/>
      <c r="M333" s="1630" t="str">
        <f>'3_汚泥野帳'!E531</f>
        <v>-</v>
      </c>
      <c r="N333" s="1747"/>
    </row>
    <row r="334" spans="3:14" x14ac:dyDescent="0.2">
      <c r="C334" s="1627">
        <f>'1_水処理野帳'!D346</f>
        <v>0</v>
      </c>
      <c r="F334" s="1"/>
      <c r="G334" s="1"/>
      <c r="H334" s="1"/>
      <c r="I334" s="1630" t="str">
        <f>'3_汚泥野帳'!E279</f>
        <v>-</v>
      </c>
      <c r="K334" s="1627">
        <f>'1_水処理野帳'!D1323</f>
        <v>6.4</v>
      </c>
      <c r="L334" s="1"/>
      <c r="M334" s="1630">
        <f>'3_汚泥野帳'!E532</f>
        <v>21.4</v>
      </c>
      <c r="N334" s="1747"/>
    </row>
    <row r="335" spans="3:14" x14ac:dyDescent="0.2">
      <c r="C335" s="1627">
        <f>'1_水処理野帳'!D347</f>
        <v>8.9</v>
      </c>
      <c r="F335" s="1"/>
      <c r="G335" s="1"/>
      <c r="H335" s="1"/>
      <c r="I335" s="1630" t="str">
        <f>'3_汚泥野帳'!E280</f>
        <v>-</v>
      </c>
      <c r="K335" s="1627">
        <f>'1_水処理野帳'!D1324</f>
        <v>0.8</v>
      </c>
      <c r="L335" s="1"/>
      <c r="M335" s="1630">
        <f>'3_汚泥野帳'!E533</f>
        <v>4.95</v>
      </c>
      <c r="N335" s="1747"/>
    </row>
    <row r="336" spans="3:14" x14ac:dyDescent="0.2">
      <c r="C336" s="1627">
        <f>'1_水処理野帳'!D348</f>
        <v>0.4</v>
      </c>
      <c r="F336" s="1"/>
      <c r="G336" s="1"/>
      <c r="H336" s="1"/>
      <c r="I336" s="1630" t="str">
        <f>'3_汚泥野帳'!E281</f>
        <v>-</v>
      </c>
      <c r="K336" s="1627">
        <f>'1_水処理野帳'!D1325</f>
        <v>0.71</v>
      </c>
      <c r="L336" s="1"/>
      <c r="M336" s="1630">
        <f>'3_汚泥野帳'!E534</f>
        <v>76.900000000000006</v>
      </c>
      <c r="N336" s="1747"/>
    </row>
    <row r="337" spans="3:14" x14ac:dyDescent="0.2">
      <c r="C337" s="1627">
        <f>'1_水処理野帳'!D349</f>
        <v>1.4</v>
      </c>
      <c r="F337" s="1"/>
      <c r="G337" s="1"/>
      <c r="H337" s="1"/>
      <c r="I337" s="1630" t="str">
        <f>'3_汚泥野帳'!E282</f>
        <v>-</v>
      </c>
      <c r="K337" s="1627" t="str">
        <f>'1_水処理野帳'!D1326</f>
        <v>-</v>
      </c>
      <c r="L337" s="1"/>
      <c r="M337" s="1630">
        <f>'3_汚泥野帳'!E535</f>
        <v>110</v>
      </c>
      <c r="N337" s="1747"/>
    </row>
    <row r="338" spans="3:14" x14ac:dyDescent="0.2">
      <c r="C338" s="1627" t="str">
        <f>'1_水処理野帳'!D350</f>
        <v>&lt;0.1</v>
      </c>
      <c r="F338" s="1"/>
      <c r="G338" s="1"/>
      <c r="H338" s="1"/>
      <c r="I338" s="1630" t="str">
        <f>'3_汚泥野帳'!E283</f>
        <v>-</v>
      </c>
      <c r="K338" s="1627" t="str">
        <f>'1_水処理野帳'!D1327</f>
        <v>-</v>
      </c>
      <c r="L338" s="1"/>
      <c r="M338" s="1630">
        <f>'3_汚泥野帳'!E536</f>
        <v>1100</v>
      </c>
      <c r="N338" s="1747"/>
    </row>
    <row r="339" spans="3:14" x14ac:dyDescent="0.2">
      <c r="C339" s="1627">
        <f>'1_水処理野帳'!D351</f>
        <v>7.1</v>
      </c>
      <c r="F339" s="1"/>
      <c r="G339" s="1"/>
      <c r="H339" s="1"/>
      <c r="I339" s="1630" t="str">
        <f>'3_汚泥野帳'!E284</f>
        <v>-</v>
      </c>
      <c r="K339" s="1627" t="str">
        <f>'1_水処理野帳'!D1328</f>
        <v>-</v>
      </c>
      <c r="L339" s="1"/>
      <c r="M339" s="1630">
        <f>'3_汚泥野帳'!E537</f>
        <v>200</v>
      </c>
      <c r="N339" s="1747"/>
    </row>
    <row r="340" spans="3:14" x14ac:dyDescent="0.2">
      <c r="C340" s="1627">
        <f>'1_水処理野帳'!D352</f>
        <v>0.33</v>
      </c>
      <c r="F340" s="1"/>
      <c r="G340" s="1"/>
      <c r="H340" s="1"/>
      <c r="I340" s="1630">
        <f>'3_汚泥野帳'!E285</f>
        <v>22.9</v>
      </c>
      <c r="K340" s="1627" t="str">
        <f>'1_水処理野帳'!D1329</f>
        <v>-</v>
      </c>
      <c r="L340" s="1"/>
      <c r="M340" s="1630" t="str">
        <f>'3_汚泥野帳'!E538</f>
        <v>-</v>
      </c>
      <c r="N340" s="1747"/>
    </row>
    <row r="341" spans="3:14" x14ac:dyDescent="0.2">
      <c r="C341" s="1627">
        <f>'1_水処理野帳'!D353</f>
        <v>0.28999999999999998</v>
      </c>
      <c r="F341" s="1"/>
      <c r="G341" s="1"/>
      <c r="H341" s="1"/>
      <c r="I341" s="1630">
        <f>'3_汚泥野帳'!E286</f>
        <v>6.26</v>
      </c>
      <c r="K341" s="1627" t="str">
        <f>'1_水処理野帳'!D1330</f>
        <v>-</v>
      </c>
      <c r="L341" s="1"/>
      <c r="M341" s="1630" t="str">
        <f>'3_汚泥野帳'!E539</f>
        <v>-</v>
      </c>
      <c r="N341" s="1747"/>
    </row>
    <row r="342" spans="3:14" x14ac:dyDescent="0.2">
      <c r="C342" s="1627" t="str">
        <f>'1_水処理野帳'!D354</f>
        <v>-</v>
      </c>
      <c r="F342" s="1"/>
      <c r="G342" s="1"/>
      <c r="H342" s="1"/>
      <c r="I342" s="1630">
        <f>'3_汚泥野帳'!E287</f>
        <v>72.7</v>
      </c>
      <c r="K342" s="1627" t="str">
        <f>'1_水処理野帳'!D1331</f>
        <v>-</v>
      </c>
      <c r="L342" s="1"/>
      <c r="M342" s="1630" t="str">
        <f>'3_汚泥野帳'!E540</f>
        <v>-</v>
      </c>
      <c r="N342" s="1747"/>
    </row>
    <row r="343" spans="3:14" x14ac:dyDescent="0.2">
      <c r="C343" s="1627" t="str">
        <f>'1_水処理野帳'!D355</f>
        <v>-</v>
      </c>
      <c r="F343" s="1"/>
      <c r="G343" s="1"/>
      <c r="H343" s="1"/>
      <c r="I343" s="1630" t="str">
        <f>'3_汚泥野帳'!E288</f>
        <v>-</v>
      </c>
      <c r="K343" s="1627" t="str">
        <f>'1_水処理野帳'!D1332</f>
        <v>-</v>
      </c>
      <c r="L343" s="1"/>
      <c r="M343" s="1630" t="str">
        <f>'3_汚泥野帳'!E541</f>
        <v>-</v>
      </c>
      <c r="N343" s="1747"/>
    </row>
    <row r="344" spans="3:14" x14ac:dyDescent="0.2">
      <c r="C344" s="1627" t="str">
        <f>'1_水処理野帳'!D356</f>
        <v>-</v>
      </c>
      <c r="F344" s="1"/>
      <c r="G344" s="1"/>
      <c r="H344" s="1"/>
      <c r="I344" s="1630">
        <f>'3_汚泥野帳'!E289</f>
        <v>110</v>
      </c>
      <c r="K344" s="1627" t="str">
        <f>'1_水処理野帳'!D1333</f>
        <v>-</v>
      </c>
      <c r="L344" s="1"/>
      <c r="M344" s="1630" t="str">
        <f>'3_汚泥野帳'!E542</f>
        <v>-</v>
      </c>
      <c r="N344" s="1747"/>
    </row>
    <row r="345" spans="3:14" x14ac:dyDescent="0.2">
      <c r="C345" s="1627" t="str">
        <f>'1_水処理野帳'!D357</f>
        <v>-</v>
      </c>
      <c r="F345" s="1"/>
      <c r="G345" s="1"/>
      <c r="H345" s="1"/>
      <c r="I345" s="1630">
        <f>'3_汚泥野帳'!E290</f>
        <v>360</v>
      </c>
      <c r="K345" s="1627" t="str">
        <f>'1_水処理野帳'!D1334</f>
        <v>-</v>
      </c>
      <c r="L345" s="1"/>
      <c r="M345" s="1630" t="str">
        <f>'3_汚泥野帳'!E543</f>
        <v>-</v>
      </c>
      <c r="N345" s="1747"/>
    </row>
    <row r="346" spans="3:14" x14ac:dyDescent="0.2">
      <c r="C346" s="1627" t="str">
        <f>'1_水処理野帳'!D358</f>
        <v>-</v>
      </c>
      <c r="F346" s="1"/>
      <c r="G346" s="1"/>
      <c r="H346" s="1"/>
      <c r="I346" s="1630" t="str">
        <f>'3_汚泥野帳'!E291</f>
        <v>-</v>
      </c>
      <c r="K346" s="1627" t="str">
        <f>'1_水処理野帳'!D1335</f>
        <v>-</v>
      </c>
      <c r="L346" s="1"/>
      <c r="M346" s="1630" t="str">
        <f>'3_汚泥野帳'!E544</f>
        <v>-</v>
      </c>
      <c r="N346" s="1747"/>
    </row>
    <row r="347" spans="3:14" x14ac:dyDescent="0.2">
      <c r="C347" s="1627" t="str">
        <f>'1_水処理野帳'!D359</f>
        <v>-</v>
      </c>
      <c r="F347" s="1"/>
      <c r="G347" s="1"/>
      <c r="H347" s="1"/>
      <c r="I347" s="1630" t="str">
        <f>'3_汚泥野帳'!E292</f>
        <v>-</v>
      </c>
      <c r="K347" s="1627" t="str">
        <f>'1_水処理野帳'!D1336</f>
        <v>-</v>
      </c>
      <c r="L347" s="1"/>
      <c r="M347" s="1736" t="str">
        <f>'3_汚泥野帳'!E545</f>
        <v>-</v>
      </c>
      <c r="N347" s="1747"/>
    </row>
    <row r="348" spans="3:14" x14ac:dyDescent="0.2">
      <c r="C348" s="1627" t="str">
        <f>'1_水処理野帳'!D360</f>
        <v>-</v>
      </c>
      <c r="F348" s="1"/>
      <c r="G348" s="1"/>
      <c r="H348" s="1"/>
      <c r="I348" s="1630" t="str">
        <f>'3_汚泥野帳'!E293</f>
        <v>-</v>
      </c>
      <c r="K348" s="1627" t="str">
        <f>'1_水処理野帳'!D1337</f>
        <v>-</v>
      </c>
      <c r="L348" s="1"/>
      <c r="M348" s="1736" t="str">
        <f>'3_汚泥野帳'!E546</f>
        <v>-</v>
      </c>
      <c r="N348" s="1747"/>
    </row>
    <row r="349" spans="3:14" x14ac:dyDescent="0.2">
      <c r="C349" s="1627" t="str">
        <f>'1_水処理野帳'!D361</f>
        <v>-</v>
      </c>
      <c r="F349" s="1"/>
      <c r="G349" s="1"/>
      <c r="H349" s="1"/>
      <c r="I349" s="1630" t="str">
        <f>'3_汚泥野帳'!E294</f>
        <v>-</v>
      </c>
      <c r="K349" s="1627" t="str">
        <f>'1_水処理野帳'!D1338</f>
        <v>-</v>
      </c>
      <c r="L349" s="1"/>
      <c r="M349" s="1736" t="str">
        <f>'3_汚泥野帳'!E547</f>
        <v>-</v>
      </c>
      <c r="N349" s="1747"/>
    </row>
    <row r="350" spans="3:14" x14ac:dyDescent="0.2">
      <c r="C350" s="1627" t="str">
        <f>'1_水処理野帳'!D362</f>
        <v>-</v>
      </c>
      <c r="F350" s="1"/>
      <c r="G350" s="1"/>
      <c r="H350" s="1"/>
      <c r="I350" s="1630" t="str">
        <f>'3_汚泥野帳'!E295</f>
        <v>-</v>
      </c>
      <c r="K350" s="1627" t="str">
        <f>'1_水処理野帳'!D1339</f>
        <v>-</v>
      </c>
      <c r="L350" s="1"/>
      <c r="M350" s="1736" t="str">
        <f>'3_汚泥野帳'!E548</f>
        <v>-</v>
      </c>
      <c r="N350" s="1747"/>
    </row>
    <row r="351" spans="3:14" x14ac:dyDescent="0.2">
      <c r="C351" s="1627" t="str">
        <f>'1_水処理野帳'!D363</f>
        <v>-</v>
      </c>
      <c r="F351" s="1"/>
      <c r="G351" s="1"/>
      <c r="H351" s="1"/>
      <c r="I351" s="1630" t="str">
        <f>'3_汚泥野帳'!E296</f>
        <v>-</v>
      </c>
      <c r="K351" s="1627" t="str">
        <f>'1_水処理野帳'!D1340</f>
        <v>-</v>
      </c>
      <c r="L351" s="1"/>
      <c r="M351" s="1736" t="str">
        <f>'3_汚泥野帳'!E549</f>
        <v>-</v>
      </c>
      <c r="N351" s="1747"/>
    </row>
    <row r="352" spans="3:14" x14ac:dyDescent="0.2">
      <c r="C352" s="1627" t="str">
        <f>'1_水処理野帳'!D364</f>
        <v>-</v>
      </c>
      <c r="F352" s="1"/>
      <c r="G352" s="1"/>
      <c r="H352" s="1"/>
      <c r="I352" s="1630" t="str">
        <f>'3_汚泥野帳'!E297</f>
        <v>-</v>
      </c>
      <c r="K352" s="1627" t="str">
        <f>'1_水処理野帳'!D1341</f>
        <v>-</v>
      </c>
      <c r="L352" s="1"/>
      <c r="M352" s="1736" t="str">
        <f>'3_汚泥野帳'!E550</f>
        <v>-</v>
      </c>
      <c r="N352" s="1747"/>
    </row>
    <row r="353" spans="3:14" x14ac:dyDescent="0.2">
      <c r="C353" s="1627" t="str">
        <f>'1_水処理野帳'!D365</f>
        <v>-</v>
      </c>
      <c r="F353" s="1"/>
      <c r="G353" s="1"/>
      <c r="H353" s="1"/>
      <c r="I353" s="1630">
        <f>'3_汚泥野帳'!E298</f>
        <v>5.8</v>
      </c>
      <c r="K353" s="1627" t="str">
        <f>'1_水処理野帳'!D1342</f>
        <v>-</v>
      </c>
      <c r="L353" s="1"/>
      <c r="M353" s="1736" t="str">
        <f>'3_汚泥野帳'!E551</f>
        <v>-</v>
      </c>
      <c r="N353" s="1747"/>
    </row>
    <row r="354" spans="3:14" x14ac:dyDescent="0.2">
      <c r="C354" s="1627" t="str">
        <f>'1_水処理野帳'!D366</f>
        <v>-</v>
      </c>
      <c r="F354" s="1"/>
      <c r="G354" s="1"/>
      <c r="H354" s="1"/>
      <c r="I354" s="1630">
        <f>'3_汚泥野帳'!E299</f>
        <v>0.96</v>
      </c>
      <c r="K354" s="1627" t="str">
        <f>'1_水処理野帳'!D1343</f>
        <v>-</v>
      </c>
      <c r="L354" s="1"/>
      <c r="M354" s="1736" t="str">
        <f>'3_汚泥野帳'!E552</f>
        <v>-</v>
      </c>
      <c r="N354" s="1747"/>
    </row>
    <row r="355" spans="3:14" x14ac:dyDescent="0.2">
      <c r="C355" s="1627" t="str">
        <f>'1_水処理野帳'!D367</f>
        <v>-</v>
      </c>
      <c r="F355" s="1"/>
      <c r="G355" s="1"/>
      <c r="H355" s="1"/>
      <c r="I355" s="1630">
        <f>'3_汚泥野帳'!E300</f>
        <v>0.19</v>
      </c>
      <c r="K355" s="1627" t="str">
        <f>'1_水処理野帳'!D1344</f>
        <v>-</v>
      </c>
      <c r="L355" s="1"/>
      <c r="M355" s="1736" t="str">
        <f>'3_汚泥野帳'!E553</f>
        <v>-</v>
      </c>
      <c r="N355" s="1747"/>
    </row>
    <row r="356" spans="3:14" x14ac:dyDescent="0.2">
      <c r="C356" s="1627" t="str">
        <f>'1_水処理野帳'!D368</f>
        <v>-</v>
      </c>
      <c r="F356" s="1"/>
      <c r="G356" s="1"/>
      <c r="H356" s="1"/>
      <c r="I356" s="1630">
        <f>'3_汚泥野帳'!E301</f>
        <v>80.2</v>
      </c>
      <c r="K356" s="1627" t="str">
        <f>'1_水処理野帳'!D1345</f>
        <v>-</v>
      </c>
      <c r="L356" s="1"/>
      <c r="M356" s="1736" t="str">
        <f>'3_汚泥野帳'!E554</f>
        <v>-</v>
      </c>
      <c r="N356" s="1747"/>
    </row>
    <row r="357" spans="3:14" x14ac:dyDescent="0.2">
      <c r="C357" s="1627" t="str">
        <f>'1_水処理野帳'!D369</f>
        <v>-</v>
      </c>
      <c r="F357" s="1"/>
      <c r="G357" s="1"/>
      <c r="H357" s="1"/>
      <c r="I357" s="1630" t="str">
        <f>'3_汚泥野帳'!E302</f>
        <v>-</v>
      </c>
      <c r="K357" s="1627">
        <f>'1_水処理野帳'!D1346</f>
        <v>25.5</v>
      </c>
      <c r="L357" s="1"/>
      <c r="M357" s="1736" t="str">
        <f>'3_汚泥野帳'!E555</f>
        <v>-</v>
      </c>
      <c r="N357" s="1747"/>
    </row>
    <row r="358" spans="3:14" x14ac:dyDescent="0.2">
      <c r="C358" s="1627" t="str">
        <f>'1_水処理野帳'!D370</f>
        <v>-</v>
      </c>
      <c r="F358" s="1"/>
      <c r="G358" s="1"/>
      <c r="H358" s="1"/>
      <c r="I358" s="1630" t="str">
        <f>'3_汚泥野帳'!E303</f>
        <v>-</v>
      </c>
      <c r="K358" s="1627" t="str">
        <f>'1_水処理野帳'!D1347</f>
        <v>100&lt;</v>
      </c>
      <c r="L358" s="1"/>
      <c r="M358" s="1736" t="str">
        <f>'3_汚泥野帳'!E556</f>
        <v>-</v>
      </c>
      <c r="N358" s="1747"/>
    </row>
    <row r="359" spans="3:14" x14ac:dyDescent="0.2">
      <c r="C359" s="1627" t="str">
        <f>'1_水処理野帳'!D371</f>
        <v>-</v>
      </c>
      <c r="F359" s="1"/>
      <c r="G359" s="1"/>
      <c r="H359" s="1"/>
      <c r="I359" s="1630" t="str">
        <f>'3_汚泥野帳'!E304</f>
        <v>-</v>
      </c>
      <c r="K359" s="1627">
        <f>'1_水処理野帳'!D1348</f>
        <v>6.6</v>
      </c>
      <c r="L359" s="1"/>
      <c r="M359" s="1736" t="str">
        <f>'3_汚泥野帳'!E557</f>
        <v>-</v>
      </c>
      <c r="N359" s="1747"/>
    </row>
    <row r="360" spans="3:14" ht="13.5" thickBot="1" x14ac:dyDescent="0.25">
      <c r="C360" s="1627" t="str">
        <f>'1_水処理野帳'!D372</f>
        <v>-</v>
      </c>
      <c r="F360" s="1"/>
      <c r="G360" s="1"/>
      <c r="H360" s="1"/>
      <c r="I360" s="1631" t="str">
        <f>'3_汚泥野帳'!E305</f>
        <v>-</v>
      </c>
      <c r="K360" s="1627">
        <f>'1_水処理野帳'!D1349</f>
        <v>3.7</v>
      </c>
      <c r="L360" s="1"/>
      <c r="M360" s="1737" t="str">
        <f>'3_汚泥野帳'!E558</f>
        <v>-</v>
      </c>
      <c r="N360" s="1747"/>
    </row>
    <row r="361" spans="3:14" x14ac:dyDescent="0.2">
      <c r="C361" s="1627" t="str">
        <f>'1_水処理野帳'!D373</f>
        <v>-</v>
      </c>
      <c r="F361" s="1"/>
      <c r="G361" s="1"/>
      <c r="H361" s="1"/>
      <c r="I361" s="1"/>
      <c r="K361" s="1627">
        <f>'1_水処理野帳'!D1350</f>
        <v>1.2</v>
      </c>
      <c r="L361" s="1"/>
    </row>
    <row r="362" spans="3:14" ht="13.5" customHeight="1" x14ac:dyDescent="0.2">
      <c r="C362" s="1627" t="str">
        <f>'1_水処理野帳'!D374</f>
        <v>-</v>
      </c>
      <c r="F362" s="1"/>
      <c r="G362" s="1"/>
      <c r="H362" s="1"/>
      <c r="I362" s="1"/>
      <c r="K362" s="1627" t="str">
        <f>'1_水処理野帳'!D1351</f>
        <v>-</v>
      </c>
      <c r="L362" s="1"/>
    </row>
    <row r="363" spans="3:14" x14ac:dyDescent="0.2">
      <c r="C363" s="1627" t="str">
        <f>'1_水処理野帳'!D375</f>
        <v>-</v>
      </c>
      <c r="F363" s="1"/>
      <c r="G363" s="1"/>
      <c r="H363" s="1"/>
      <c r="I363" s="1"/>
      <c r="K363" s="1627">
        <f>'1_水処理野帳'!D1352</f>
        <v>2</v>
      </c>
      <c r="L363" s="1"/>
    </row>
    <row r="364" spans="3:14" x14ac:dyDescent="0.2">
      <c r="C364" s="1627" t="str">
        <f>'1_水処理野帳'!D376</f>
        <v>-</v>
      </c>
      <c r="F364" s="1"/>
      <c r="G364" s="1"/>
      <c r="H364" s="1"/>
      <c r="I364" s="1"/>
      <c r="K364" s="1627">
        <f>'1_水処理野帳'!D1353</f>
        <v>7.2</v>
      </c>
      <c r="L364" s="1"/>
    </row>
    <row r="365" spans="3:14" x14ac:dyDescent="0.2">
      <c r="C365" s="1627">
        <f>'1_水処理野帳'!D377</f>
        <v>1.8</v>
      </c>
      <c r="F365" s="1"/>
      <c r="G365" s="1"/>
      <c r="H365" s="1"/>
      <c r="I365" s="1"/>
      <c r="K365" s="1627">
        <f>'1_水処理野帳'!D1354</f>
        <v>14</v>
      </c>
      <c r="L365" s="1"/>
    </row>
    <row r="366" spans="3:14" x14ac:dyDescent="0.2">
      <c r="C366" s="1627">
        <f>'1_水処理野帳'!D378</f>
        <v>1.4</v>
      </c>
      <c r="F366" s="1"/>
      <c r="G366" s="1"/>
      <c r="H366" s="1"/>
      <c r="I366" s="1"/>
      <c r="K366" s="1627">
        <f>'1_水処理野帳'!D1355</f>
        <v>11</v>
      </c>
      <c r="L366" s="1"/>
    </row>
    <row r="367" spans="3:14" x14ac:dyDescent="0.2">
      <c r="C367" s="1627" t="str">
        <f>'1_水処理野帳'!D379</f>
        <v>-</v>
      </c>
      <c r="F367" s="1"/>
      <c r="G367" s="1"/>
      <c r="H367" s="1"/>
      <c r="I367" s="1"/>
      <c r="K367" s="1627">
        <f>'1_水処理野帳'!D1356</f>
        <v>0.6</v>
      </c>
      <c r="L367" s="1"/>
    </row>
    <row r="368" spans="3:14" x14ac:dyDescent="0.2">
      <c r="C368" s="1627">
        <f>'1_水処理野帳'!D380</f>
        <v>3</v>
      </c>
      <c r="F368" s="1"/>
      <c r="G368" s="1"/>
      <c r="H368" s="1"/>
      <c r="I368" s="1"/>
      <c r="K368" s="1627">
        <f>'1_水処理野帳'!D1357</f>
        <v>1.6</v>
      </c>
      <c r="L368" s="1"/>
    </row>
    <row r="369" spans="3:12" ht="13.5" customHeight="1" x14ac:dyDescent="0.2">
      <c r="C369" s="1627">
        <f>'1_水処理野帳'!D381</f>
        <v>6.9</v>
      </c>
      <c r="F369" s="1"/>
      <c r="G369" s="1"/>
      <c r="H369" s="1"/>
      <c r="I369" s="1"/>
      <c r="K369" s="1627">
        <f>'1_水処理野帳'!D1358</f>
        <v>0.1</v>
      </c>
      <c r="L369" s="1"/>
    </row>
    <row r="370" spans="3:12" x14ac:dyDescent="0.2">
      <c r="C370" s="1627">
        <f>'1_水処理野帳'!D382</f>
        <v>0</v>
      </c>
      <c r="F370" s="1"/>
      <c r="G370" s="1"/>
      <c r="H370" s="1"/>
      <c r="I370" s="1"/>
      <c r="K370" s="1627">
        <f>'1_水処理野帳'!D1359</f>
        <v>8.6</v>
      </c>
      <c r="L370" s="1"/>
    </row>
    <row r="371" spans="3:12" x14ac:dyDescent="0.2">
      <c r="C371" s="1627">
        <f>'1_水処理野帳'!D383</f>
        <v>8.9</v>
      </c>
      <c r="F371" s="1"/>
      <c r="G371" s="1"/>
      <c r="H371" s="1"/>
      <c r="I371" s="1"/>
      <c r="K371" s="1627">
        <f>'1_水処理野帳'!D1360</f>
        <v>2.1</v>
      </c>
      <c r="L371" s="1"/>
    </row>
    <row r="372" spans="3:12" x14ac:dyDescent="0.2">
      <c r="C372" s="1627">
        <f>'1_水処理野帳'!D384</f>
        <v>0.4</v>
      </c>
      <c r="F372" s="1"/>
      <c r="G372" s="1"/>
      <c r="H372" s="1"/>
      <c r="I372" s="1"/>
      <c r="K372" s="1627" t="str">
        <f>'1_水処理野帳'!D1361</f>
        <v>-</v>
      </c>
      <c r="L372" s="1"/>
    </row>
    <row r="373" spans="3:12" x14ac:dyDescent="0.2">
      <c r="C373" s="1627" t="str">
        <f>'1_水処理野帳'!D385</f>
        <v>-</v>
      </c>
      <c r="F373" s="1"/>
      <c r="G373" s="1"/>
      <c r="H373" s="1"/>
      <c r="I373" s="1"/>
      <c r="K373" s="1627" t="str">
        <f>'1_水処理野帳'!D1362</f>
        <v>-</v>
      </c>
      <c r="L373" s="1"/>
    </row>
    <row r="374" spans="3:12" x14ac:dyDescent="0.2">
      <c r="C374" s="1627" t="str">
        <f>'1_水処理野帳'!D386</f>
        <v>-</v>
      </c>
      <c r="F374" s="1"/>
      <c r="G374" s="1"/>
      <c r="H374" s="1"/>
      <c r="I374" s="1"/>
      <c r="K374" s="1627" t="str">
        <f>'1_水処理野帳'!D1363</f>
        <v>-</v>
      </c>
      <c r="L374" s="1"/>
    </row>
    <row r="375" spans="3:12" x14ac:dyDescent="0.2">
      <c r="C375" s="1627" t="str">
        <f>'1_水処理野帳'!D387</f>
        <v>-</v>
      </c>
      <c r="F375" s="1"/>
      <c r="G375" s="1"/>
      <c r="H375" s="1"/>
      <c r="I375" s="1"/>
      <c r="K375" s="1627" t="str">
        <f>'1_水処理野帳'!D1364</f>
        <v>-</v>
      </c>
      <c r="L375" s="1"/>
    </row>
    <row r="376" spans="3:12" ht="13.5" customHeight="1" x14ac:dyDescent="0.2">
      <c r="C376" s="1627">
        <f>'1_水処理野帳'!D388</f>
        <v>0.33</v>
      </c>
      <c r="F376" s="1"/>
      <c r="G376" s="1"/>
      <c r="H376" s="1"/>
      <c r="I376" s="1"/>
      <c r="K376" s="1627" t="str">
        <f>'1_水処理野帳'!D1365</f>
        <v>-</v>
      </c>
      <c r="L376" s="1"/>
    </row>
    <row r="377" spans="3:12" x14ac:dyDescent="0.2">
      <c r="C377" s="1627" t="str">
        <f>'1_水処理野帳'!D389</f>
        <v>-</v>
      </c>
      <c r="F377" s="1"/>
      <c r="G377" s="1"/>
      <c r="H377" s="1"/>
      <c r="I377" s="1"/>
      <c r="K377" s="1627" t="str">
        <f>'1_水処理野帳'!D1366</f>
        <v>-</v>
      </c>
      <c r="L377" s="1"/>
    </row>
    <row r="378" spans="3:12" x14ac:dyDescent="0.2">
      <c r="C378" s="1627" t="str">
        <f>'1_水処理野帳'!D390</f>
        <v>-</v>
      </c>
      <c r="F378" s="1"/>
      <c r="G378" s="1"/>
      <c r="H378" s="1"/>
      <c r="I378" s="1"/>
      <c r="K378" s="1627" t="str">
        <f>'1_水処理野帳'!D1367</f>
        <v>-</v>
      </c>
      <c r="L378" s="1"/>
    </row>
    <row r="379" spans="3:12" ht="13.5" thickBot="1" x14ac:dyDescent="0.25">
      <c r="C379" s="1628" t="str">
        <f>'1_水処理野帳'!D391</f>
        <v>-</v>
      </c>
      <c r="F379" s="1"/>
      <c r="G379" s="1"/>
      <c r="H379" s="1"/>
      <c r="I379" s="1"/>
      <c r="K379" s="1627" t="str">
        <f>'1_水処理野帳'!D1368</f>
        <v>-</v>
      </c>
      <c r="L379" s="1"/>
    </row>
    <row r="380" spans="3:12" x14ac:dyDescent="0.2">
      <c r="C380" s="1629" t="str">
        <f>'3_汚泥野帳'!E22</f>
        <v>-</v>
      </c>
      <c r="F380" s="1"/>
      <c r="G380" s="1"/>
      <c r="H380" s="1"/>
      <c r="I380" s="1"/>
      <c r="K380" s="1627" t="str">
        <f>'1_水処理野帳'!D1369</f>
        <v>-</v>
      </c>
      <c r="L380" s="1"/>
    </row>
    <row r="381" spans="3:12" x14ac:dyDescent="0.2">
      <c r="C381" s="1630">
        <f>'3_汚泥野帳'!E23</f>
        <v>2.5499999999999998</v>
      </c>
      <c r="F381" s="1"/>
      <c r="G381" s="1"/>
      <c r="H381" s="1"/>
      <c r="I381" s="1"/>
      <c r="K381" s="1627" t="str">
        <f>'1_水処理野帳'!D1370</f>
        <v>-</v>
      </c>
      <c r="L381" s="1"/>
    </row>
    <row r="382" spans="3:12" x14ac:dyDescent="0.2">
      <c r="C382" s="1630">
        <f>'3_汚泥野帳'!E24</f>
        <v>0.42</v>
      </c>
      <c r="F382" s="1"/>
      <c r="G382" s="1"/>
      <c r="H382" s="1"/>
      <c r="I382" s="1"/>
      <c r="K382" s="1627" t="str">
        <f>'1_水処理野帳'!D1371</f>
        <v>-</v>
      </c>
      <c r="L382" s="1"/>
    </row>
    <row r="383" spans="3:12" ht="13.5" customHeight="1" x14ac:dyDescent="0.2">
      <c r="C383" s="1630">
        <f>'3_汚泥野帳'!E25</f>
        <v>83.5</v>
      </c>
      <c r="E383" s="1"/>
      <c r="F383" s="1"/>
      <c r="G383" s="1"/>
      <c r="H383" s="1"/>
      <c r="I383" s="1"/>
      <c r="K383" s="1627" t="str">
        <f>'1_水処理野帳'!D1372</f>
        <v>-</v>
      </c>
      <c r="L383" s="1"/>
    </row>
    <row r="384" spans="3:12" x14ac:dyDescent="0.2">
      <c r="C384" s="1630" t="str">
        <f>'3_汚泥野帳'!E26</f>
        <v>-</v>
      </c>
      <c r="E384" s="1"/>
      <c r="F384" s="1"/>
      <c r="G384" s="1"/>
      <c r="H384" s="1"/>
      <c r="I384" s="1"/>
      <c r="K384" s="1627" t="str">
        <f>'1_水処理野帳'!D1373</f>
        <v>-</v>
      </c>
      <c r="L384" s="1"/>
    </row>
    <row r="385" spans="3:12" x14ac:dyDescent="0.2">
      <c r="C385" s="1630" t="str">
        <f>'3_汚泥野帳'!E27</f>
        <v>-</v>
      </c>
      <c r="E385" s="1"/>
      <c r="F385" s="1"/>
      <c r="G385" s="1"/>
      <c r="H385" s="1"/>
      <c r="I385" s="1"/>
      <c r="K385" s="1627" t="str">
        <f>'1_水処理野帳'!D1374</f>
        <v>-</v>
      </c>
      <c r="L385" s="1"/>
    </row>
    <row r="386" spans="3:12" x14ac:dyDescent="0.2">
      <c r="C386" s="1630" t="str">
        <f>'3_汚泥野帳'!E28</f>
        <v>-</v>
      </c>
      <c r="E386" s="1"/>
      <c r="F386" s="1"/>
      <c r="G386" s="1"/>
      <c r="H386" s="1"/>
      <c r="I386" s="1"/>
      <c r="K386" s="1627" t="str">
        <f>'1_水処理野帳'!D1375</f>
        <v>-</v>
      </c>
      <c r="L386" s="1"/>
    </row>
    <row r="387" spans="3:12" x14ac:dyDescent="0.2">
      <c r="C387" s="1630" t="str">
        <f>'3_汚泥野帳'!E29</f>
        <v>-</v>
      </c>
      <c r="E387" s="1"/>
      <c r="F387" s="1"/>
      <c r="G387" s="1"/>
      <c r="H387" s="1"/>
      <c r="I387" s="1"/>
      <c r="K387" s="1627" t="str">
        <f>'1_水処理野帳'!D1376</f>
        <v>-</v>
      </c>
      <c r="L387" s="1"/>
    </row>
    <row r="388" spans="3:12" x14ac:dyDescent="0.2">
      <c r="C388" s="1630">
        <f>'3_汚泥野帳'!E30</f>
        <v>4.45</v>
      </c>
      <c r="E388" s="1"/>
      <c r="F388" s="1"/>
      <c r="G388" s="1"/>
      <c r="H388" s="1"/>
      <c r="I388" s="1"/>
      <c r="K388" s="1627" t="str">
        <f>'1_水処理野帳'!D1377</f>
        <v>-</v>
      </c>
      <c r="L388" s="1"/>
    </row>
    <row r="389" spans="3:12" x14ac:dyDescent="0.2">
      <c r="C389" s="1630">
        <f>'3_汚泥野帳'!E31</f>
        <v>0.88</v>
      </c>
      <c r="E389" s="1"/>
      <c r="F389" s="1"/>
      <c r="G389" s="1"/>
      <c r="H389" s="1"/>
      <c r="I389" s="1"/>
      <c r="K389" s="1627" t="str">
        <f>'1_水処理野帳'!D1378</f>
        <v>-</v>
      </c>
      <c r="L389" s="1"/>
    </row>
    <row r="390" spans="3:12" ht="13.5" customHeight="1" x14ac:dyDescent="0.2">
      <c r="C390" s="1630">
        <f>'3_汚泥野帳'!E32</f>
        <v>80.2</v>
      </c>
      <c r="E390" s="1"/>
      <c r="F390" s="1"/>
      <c r="G390" s="1"/>
      <c r="H390" s="1"/>
      <c r="I390" s="1"/>
      <c r="K390" s="1627" t="str">
        <f>'1_水処理野帳'!D1379</f>
        <v>-</v>
      </c>
      <c r="L390" s="1"/>
    </row>
    <row r="391" spans="3:12" x14ac:dyDescent="0.2">
      <c r="C391" s="1630" t="str">
        <f>'3_汚泥野帳'!E33</f>
        <v>-</v>
      </c>
      <c r="E391" s="1"/>
      <c r="F391" s="1"/>
      <c r="G391" s="1"/>
      <c r="H391" s="1"/>
      <c r="I391" s="1"/>
      <c r="K391" s="1627" t="str">
        <f>'1_水処理野帳'!D1380</f>
        <v>-</v>
      </c>
      <c r="L391" s="1"/>
    </row>
    <row r="392" spans="3:12" x14ac:dyDescent="0.2">
      <c r="C392" s="1630" t="str">
        <f>'3_汚泥野帳'!E34</f>
        <v>-</v>
      </c>
      <c r="E392" s="1"/>
      <c r="F392" s="1"/>
      <c r="G392" s="1"/>
      <c r="H392" s="1"/>
      <c r="I392" s="1"/>
      <c r="K392" s="1627" t="str">
        <f>'1_水処理野帳'!D1381</f>
        <v>-</v>
      </c>
      <c r="L392" s="1"/>
    </row>
    <row r="393" spans="3:12" x14ac:dyDescent="0.2">
      <c r="C393" s="1630" t="str">
        <f>'3_汚泥野帳'!E35</f>
        <v>-</v>
      </c>
      <c r="E393" s="1"/>
      <c r="F393" s="1"/>
      <c r="G393" s="1"/>
      <c r="H393" s="1"/>
      <c r="I393" s="1"/>
      <c r="K393" s="1627" t="str">
        <f>'1_水処理野帳'!D1382</f>
        <v>-</v>
      </c>
      <c r="L393" s="1"/>
    </row>
    <row r="394" spans="3:12" x14ac:dyDescent="0.2">
      <c r="C394" s="1630" t="str">
        <f>'3_汚泥野帳'!E36</f>
        <v>-</v>
      </c>
      <c r="E394" s="1"/>
      <c r="F394" s="1"/>
      <c r="G394" s="1"/>
      <c r="H394" s="1"/>
      <c r="I394" s="1"/>
      <c r="K394" s="1627" t="str">
        <f>'1_水処理野帳'!D1383</f>
        <v>-</v>
      </c>
      <c r="L394" s="1"/>
    </row>
    <row r="395" spans="3:12" x14ac:dyDescent="0.2">
      <c r="C395" s="1630" t="str">
        <f>'3_汚泥野帳'!E37</f>
        <v>-</v>
      </c>
      <c r="E395" s="1"/>
      <c r="F395" s="1"/>
      <c r="G395" s="1"/>
      <c r="H395" s="1"/>
      <c r="I395" s="1"/>
      <c r="K395" s="1627" t="str">
        <f>'1_水処理野帳'!D1384</f>
        <v>-</v>
      </c>
      <c r="L395" s="1"/>
    </row>
    <row r="396" spans="3:12" x14ac:dyDescent="0.2">
      <c r="C396" s="1630" t="str">
        <f>'3_汚泥野帳'!E38</f>
        <v>-</v>
      </c>
      <c r="E396" s="1"/>
      <c r="F396" s="1"/>
      <c r="G396" s="1"/>
      <c r="H396" s="1"/>
      <c r="I396" s="1"/>
      <c r="K396" s="1627">
        <f>'1_水処理野帳'!D1385</f>
        <v>3.7</v>
      </c>
      <c r="L396" s="1"/>
    </row>
    <row r="397" spans="3:12" ht="13.5" customHeight="1" x14ac:dyDescent="0.2">
      <c r="C397" s="1630" t="str">
        <f>'3_汚泥野帳'!E39</f>
        <v>-</v>
      </c>
      <c r="E397" s="1"/>
      <c r="F397" s="1"/>
      <c r="G397" s="1"/>
      <c r="H397" s="1"/>
      <c r="I397" s="1"/>
      <c r="K397" s="1627">
        <f>'1_水処理野帳'!D1386</f>
        <v>1.2</v>
      </c>
      <c r="L397" s="1"/>
    </row>
    <row r="398" spans="3:12" x14ac:dyDescent="0.2">
      <c r="C398" s="1630" t="str">
        <f>'3_汚泥野帳'!E40</f>
        <v>-</v>
      </c>
      <c r="E398" s="1"/>
      <c r="F398" s="1"/>
      <c r="G398" s="1"/>
      <c r="H398" s="1"/>
      <c r="I398" s="1"/>
      <c r="K398" s="1627" t="str">
        <f>'1_水処理野帳'!D1387</f>
        <v>-</v>
      </c>
      <c r="L398" s="1"/>
    </row>
    <row r="399" spans="3:12" x14ac:dyDescent="0.2">
      <c r="C399" s="1630" t="str">
        <f>'3_汚泥野帳'!E41</f>
        <v>-</v>
      </c>
      <c r="E399" s="1"/>
      <c r="F399" s="1"/>
      <c r="G399" s="1"/>
      <c r="H399" s="1"/>
      <c r="I399" s="1"/>
      <c r="K399" s="1627">
        <f>'1_水処理野帳'!D1388</f>
        <v>2</v>
      </c>
      <c r="L399" s="1"/>
    </row>
    <row r="400" spans="3:12" x14ac:dyDescent="0.2">
      <c r="C400" s="1630" t="str">
        <f>'3_汚泥野帳'!E42</f>
        <v>-</v>
      </c>
      <c r="E400" s="1"/>
      <c r="F400" s="1"/>
      <c r="G400" s="1"/>
      <c r="H400" s="1"/>
      <c r="I400" s="1"/>
      <c r="K400" s="1627">
        <f>'1_水処理野帳'!D1389</f>
        <v>7.2</v>
      </c>
      <c r="L400" s="1"/>
    </row>
    <row r="401" spans="3:12" x14ac:dyDescent="0.2">
      <c r="C401" s="1630" t="str">
        <f>'3_汚泥野帳'!E43</f>
        <v>-</v>
      </c>
      <c r="E401" s="1"/>
      <c r="F401" s="1"/>
      <c r="G401" s="1"/>
      <c r="H401" s="1"/>
      <c r="I401" s="1"/>
      <c r="K401" s="1627">
        <f>'1_水処理野帳'!D1390</f>
        <v>14</v>
      </c>
      <c r="L401" s="1"/>
    </row>
    <row r="402" spans="3:12" x14ac:dyDescent="0.2">
      <c r="C402" s="1630" t="str">
        <f>'3_汚泥野帳'!E44</f>
        <v>-</v>
      </c>
      <c r="E402" s="1"/>
      <c r="F402" s="1"/>
      <c r="G402" s="1"/>
      <c r="H402" s="1"/>
      <c r="I402" s="1"/>
      <c r="K402" s="1627">
        <f>'1_水処理野帳'!D1391</f>
        <v>11</v>
      </c>
      <c r="L402" s="1"/>
    </row>
    <row r="403" spans="3:12" x14ac:dyDescent="0.2">
      <c r="C403" s="1630" t="str">
        <f>'3_汚泥野帳'!E45</f>
        <v>-</v>
      </c>
      <c r="E403" s="1"/>
      <c r="F403" s="1"/>
      <c r="G403" s="1"/>
      <c r="H403" s="1"/>
      <c r="I403" s="1"/>
      <c r="K403" s="1627">
        <f>'1_水処理野帳'!D1392</f>
        <v>0.6</v>
      </c>
      <c r="L403" s="1"/>
    </row>
    <row r="404" spans="3:12" ht="13.5" customHeight="1" x14ac:dyDescent="0.2">
      <c r="C404" s="1630" t="str">
        <f>'3_汚泥野帳'!E46</f>
        <v>-</v>
      </c>
      <c r="E404" s="1"/>
      <c r="F404" s="1"/>
      <c r="G404" s="1"/>
      <c r="H404" s="1"/>
      <c r="I404" s="1"/>
      <c r="K404" s="1627" t="str">
        <f>'1_水処理野帳'!D1393</f>
        <v>-</v>
      </c>
      <c r="L404" s="1"/>
    </row>
    <row r="405" spans="3:12" x14ac:dyDescent="0.2">
      <c r="C405" s="1630" t="str">
        <f>'3_汚泥野帳'!E47</f>
        <v>-</v>
      </c>
      <c r="E405" s="1"/>
      <c r="F405" s="1"/>
      <c r="G405" s="1"/>
      <c r="H405" s="1"/>
      <c r="I405" s="1"/>
      <c r="K405" s="1627" t="str">
        <f>'1_水処理野帳'!D1394</f>
        <v>-</v>
      </c>
      <c r="L405" s="1"/>
    </row>
    <row r="406" spans="3:12" x14ac:dyDescent="0.2">
      <c r="C406" s="1630" t="str">
        <f>'3_汚泥野帳'!E48</f>
        <v>-</v>
      </c>
      <c r="E406" s="1"/>
      <c r="F406" s="1"/>
      <c r="G406" s="1"/>
      <c r="H406" s="1"/>
      <c r="I406" s="1"/>
      <c r="K406" s="1627" t="str">
        <f>'1_水処理野帳'!D1395</f>
        <v>-</v>
      </c>
      <c r="L406" s="1"/>
    </row>
    <row r="407" spans="3:12" x14ac:dyDescent="0.2">
      <c r="C407" s="1630" t="str">
        <f>'3_汚泥野帳'!E49</f>
        <v>-</v>
      </c>
      <c r="E407" s="1"/>
      <c r="F407" s="1"/>
      <c r="G407" s="1"/>
      <c r="H407" s="1"/>
      <c r="I407" s="1"/>
      <c r="K407" s="1627">
        <f>'1_水処理野帳'!D1396</f>
        <v>2.1</v>
      </c>
      <c r="L407" s="127"/>
    </row>
    <row r="408" spans="3:12" x14ac:dyDescent="0.2">
      <c r="C408" s="1630" t="str">
        <f>'3_汚泥野帳'!E50</f>
        <v>-</v>
      </c>
      <c r="E408" s="1"/>
      <c r="F408" s="1"/>
      <c r="G408" s="1"/>
      <c r="H408" s="1"/>
      <c r="I408" s="1"/>
      <c r="K408" s="1627" t="str">
        <f>'1_水処理野帳'!D1397</f>
        <v>-</v>
      </c>
      <c r="L408" s="127"/>
    </row>
    <row r="409" spans="3:12" x14ac:dyDescent="0.2">
      <c r="C409" s="1630" t="str">
        <f>'3_汚泥野帳'!E51</f>
        <v>-</v>
      </c>
      <c r="E409" s="1"/>
      <c r="F409" s="1"/>
      <c r="G409" s="1"/>
      <c r="H409" s="1"/>
      <c r="I409" s="1"/>
      <c r="K409" s="1627" t="str">
        <f>'1_水処理野帳'!D1398</f>
        <v>-</v>
      </c>
      <c r="L409" s="127"/>
    </row>
    <row r="410" spans="3:12" ht="13.5" thickBot="1" x14ac:dyDescent="0.25">
      <c r="C410" s="1630" t="str">
        <f>'3_汚泥野帳'!E52</f>
        <v>-</v>
      </c>
      <c r="E410" s="1"/>
      <c r="F410" s="1"/>
      <c r="G410" s="1"/>
      <c r="H410" s="1"/>
      <c r="I410" s="1"/>
      <c r="K410" s="1628" t="str">
        <f>'1_水処理野帳'!D1399</f>
        <v>-</v>
      </c>
      <c r="L410" s="127"/>
    </row>
    <row r="411" spans="3:12" ht="13.5" customHeight="1" x14ac:dyDescent="0.2">
      <c r="C411" s="1630" t="str">
        <f>'3_汚泥野帳'!E53</f>
        <v>-</v>
      </c>
      <c r="E411" s="1"/>
      <c r="F411" s="1"/>
      <c r="G411" s="1"/>
      <c r="H411" s="1"/>
      <c r="I411" s="1"/>
      <c r="K411" s="1629" t="str">
        <f>'3_汚泥野帳'!E306</f>
        <v>-</v>
      </c>
      <c r="L411" s="127"/>
    </row>
    <row r="412" spans="3:12" x14ac:dyDescent="0.2">
      <c r="C412" s="1630" t="str">
        <f>'3_汚泥野帳'!E54</f>
        <v>-</v>
      </c>
      <c r="E412" s="1"/>
      <c r="F412" s="1"/>
      <c r="G412" s="1"/>
      <c r="H412" s="1"/>
      <c r="I412" s="1"/>
      <c r="J412" s="44"/>
      <c r="K412" s="1630">
        <f>'3_汚泥野帳'!E307</f>
        <v>1.97</v>
      </c>
      <c r="L412" s="1084"/>
    </row>
    <row r="413" spans="3:12" x14ac:dyDescent="0.2">
      <c r="C413" s="1630" t="str">
        <f>'3_汚泥野帳'!E55</f>
        <v>-</v>
      </c>
      <c r="E413" s="1"/>
      <c r="F413" s="1"/>
      <c r="G413" s="1"/>
      <c r="H413" s="1"/>
      <c r="I413" s="1"/>
      <c r="J413" s="44"/>
      <c r="K413" s="1630">
        <f>'3_汚泥野帳'!E308</f>
        <v>0.26</v>
      </c>
      <c r="L413" s="127"/>
    </row>
    <row r="414" spans="3:12" x14ac:dyDescent="0.2">
      <c r="C414" s="1630" t="str">
        <f>'3_汚泥野帳'!E56</f>
        <v>-</v>
      </c>
      <c r="E414" s="1"/>
      <c r="F414" s="1"/>
      <c r="G414" s="1"/>
      <c r="H414" s="1"/>
      <c r="I414" s="1"/>
      <c r="J414" s="44"/>
      <c r="K414" s="1630">
        <f>'3_汚泥野帳'!E309</f>
        <v>86.8</v>
      </c>
      <c r="L414" s="127"/>
    </row>
    <row r="415" spans="3:12" x14ac:dyDescent="0.2">
      <c r="C415" s="1630" t="str">
        <f>'3_汚泥野帳'!E57</f>
        <v>-</v>
      </c>
      <c r="E415" s="1"/>
      <c r="F415" s="1"/>
      <c r="G415" s="1"/>
      <c r="H415" s="1"/>
      <c r="I415" s="1"/>
      <c r="J415" s="44"/>
      <c r="K415" s="1630" t="str">
        <f>'3_汚泥野帳'!E310</f>
        <v>-</v>
      </c>
      <c r="L415" s="127"/>
    </row>
    <row r="416" spans="3:12" x14ac:dyDescent="0.2">
      <c r="C416" s="1630" t="str">
        <f>'3_汚泥野帳'!E58</f>
        <v>-</v>
      </c>
      <c r="E416" s="1"/>
      <c r="F416" s="1"/>
      <c r="G416" s="1"/>
      <c r="H416" s="1"/>
      <c r="I416" s="1"/>
      <c r="J416" s="44"/>
      <c r="K416" s="1630" t="str">
        <f>'3_汚泥野帳'!E311</f>
        <v>-</v>
      </c>
      <c r="L416" s="127"/>
    </row>
    <row r="417" spans="3:12" x14ac:dyDescent="0.2">
      <c r="C417" s="1630" t="str">
        <f>'3_汚泥野帳'!E59</f>
        <v>-</v>
      </c>
      <c r="E417" s="1"/>
      <c r="F417" s="1"/>
      <c r="G417" s="1"/>
      <c r="H417" s="1"/>
      <c r="I417" s="1"/>
      <c r="J417" s="44"/>
      <c r="K417" s="1630" t="str">
        <f>'3_汚泥野帳'!E312</f>
        <v>-</v>
      </c>
      <c r="L417" s="127"/>
    </row>
    <row r="418" spans="3:12" x14ac:dyDescent="0.2">
      <c r="C418" s="1630" t="str">
        <f>'3_汚泥野帳'!E60</f>
        <v>-</v>
      </c>
      <c r="E418" s="1"/>
      <c r="F418" s="1"/>
      <c r="G418" s="1"/>
      <c r="H418" s="1"/>
      <c r="I418" s="1"/>
      <c r="J418" s="44"/>
      <c r="K418" s="1630" t="str">
        <f>'3_汚泥野帳'!E313</f>
        <v>-</v>
      </c>
      <c r="L418" s="127"/>
    </row>
    <row r="419" spans="3:12" ht="13.5" customHeight="1" x14ac:dyDescent="0.2">
      <c r="C419" s="1630" t="str">
        <f>'3_汚泥野帳'!E61</f>
        <v>-</v>
      </c>
      <c r="E419" s="1"/>
      <c r="F419" s="1"/>
      <c r="G419" s="1"/>
      <c r="H419" s="1"/>
      <c r="I419" s="1"/>
      <c r="J419" s="127"/>
      <c r="K419" s="1630" t="str">
        <f>'3_汚泥野帳'!E314</f>
        <v>-</v>
      </c>
      <c r="L419" s="127"/>
    </row>
    <row r="420" spans="3:12" x14ac:dyDescent="0.2">
      <c r="C420" s="1630" t="str">
        <f>'3_汚泥野帳'!E62</f>
        <v>-</v>
      </c>
      <c r="E420" s="1084"/>
      <c r="F420" s="1084"/>
      <c r="G420" s="1084"/>
      <c r="H420" s="1084"/>
      <c r="I420" s="1084"/>
      <c r="J420" s="1084"/>
      <c r="K420" s="1630">
        <f>'3_汚泥野帳'!E315</f>
        <v>2.0299999999999998</v>
      </c>
      <c r="L420" s="127"/>
    </row>
    <row r="421" spans="3:12" x14ac:dyDescent="0.2">
      <c r="C421" s="1630" t="str">
        <f>'3_汚泥野帳'!E63</f>
        <v>-</v>
      </c>
      <c r="K421" s="1630">
        <f>'3_汚泥野帳'!E316</f>
        <v>0.17</v>
      </c>
    </row>
    <row r="422" spans="3:12" x14ac:dyDescent="0.2">
      <c r="C422" s="1630" t="str">
        <f>'3_汚泥野帳'!E64</f>
        <v>-</v>
      </c>
      <c r="K422" s="1630">
        <f>'3_汚泥野帳'!E317</f>
        <v>91.6</v>
      </c>
    </row>
    <row r="423" spans="3:12" x14ac:dyDescent="0.2">
      <c r="C423" s="1630" t="str">
        <f>'3_汚泥野帳'!E65</f>
        <v>-</v>
      </c>
      <c r="K423" s="1630" t="str">
        <f>'3_汚泥野帳'!E318</f>
        <v>-</v>
      </c>
    </row>
    <row r="424" spans="3:12" x14ac:dyDescent="0.2">
      <c r="C424" s="1630" t="str">
        <f>'3_汚泥野帳'!E66</f>
        <v>-</v>
      </c>
      <c r="K424" s="1630" t="str">
        <f>'3_汚泥野帳'!E319</f>
        <v>-</v>
      </c>
    </row>
    <row r="425" spans="3:12" x14ac:dyDescent="0.2">
      <c r="C425" s="1630" t="str">
        <f>'3_汚泥野帳'!E67</f>
        <v>-</v>
      </c>
      <c r="K425" s="1630" t="str">
        <f>'3_汚泥野帳'!E320</f>
        <v>-</v>
      </c>
    </row>
    <row r="426" spans="3:12" x14ac:dyDescent="0.2">
      <c r="C426" s="1630" t="str">
        <f>'3_汚泥野帳'!E68</f>
        <v>-</v>
      </c>
      <c r="K426" s="1630" t="str">
        <f>'3_汚泥野帳'!E321</f>
        <v>-</v>
      </c>
    </row>
    <row r="427" spans="3:12" ht="13.5" customHeight="1" x14ac:dyDescent="0.2">
      <c r="C427" s="1630" t="str">
        <f>'3_汚泥野帳'!E69</f>
        <v>-</v>
      </c>
      <c r="K427" s="1630">
        <f>'3_汚泥野帳'!E322</f>
        <v>2.79</v>
      </c>
    </row>
    <row r="428" spans="3:12" x14ac:dyDescent="0.2">
      <c r="C428" s="1630" t="str">
        <f>'3_汚泥野帳'!E70</f>
        <v>-</v>
      </c>
      <c r="K428" s="1630">
        <f>'3_汚泥野帳'!E323</f>
        <v>0.23</v>
      </c>
    </row>
    <row r="429" spans="3:12" x14ac:dyDescent="0.2">
      <c r="C429" s="1630">
        <f>'3_汚泥野帳'!E71</f>
        <v>7</v>
      </c>
      <c r="K429" s="1630">
        <f>'3_汚泥野帳'!E324</f>
        <v>91.8</v>
      </c>
    </row>
    <row r="430" spans="3:12" x14ac:dyDescent="0.2">
      <c r="C430" s="1630">
        <f>'3_汚泥野帳'!E72</f>
        <v>2.0699999999999998</v>
      </c>
      <c r="K430" s="1630" t="str">
        <f>'3_汚泥野帳'!E325</f>
        <v>-</v>
      </c>
    </row>
    <row r="431" spans="3:12" x14ac:dyDescent="0.2">
      <c r="C431" s="1630">
        <f>'3_汚泥野帳'!E73</f>
        <v>0.59</v>
      </c>
      <c r="K431" s="1630" t="str">
        <f>'3_汚泥野帳'!E326</f>
        <v>-</v>
      </c>
    </row>
    <row r="432" spans="3:12" x14ac:dyDescent="0.2">
      <c r="C432" s="1630">
        <f>'3_汚泥野帳'!E74</f>
        <v>71.5</v>
      </c>
      <c r="K432" s="1630" t="str">
        <f>'3_汚泥野帳'!E327</f>
        <v>-</v>
      </c>
    </row>
    <row r="433" spans="3:11" x14ac:dyDescent="0.2">
      <c r="C433" s="1630" t="str">
        <f>'3_汚泥野帳'!E75</f>
        <v>-</v>
      </c>
      <c r="K433" s="1630" t="str">
        <f>'3_汚泥野帳'!E328</f>
        <v>-</v>
      </c>
    </row>
    <row r="434" spans="3:11" x14ac:dyDescent="0.2">
      <c r="C434" s="1630">
        <f>'3_汚泥野帳'!E76</f>
        <v>250</v>
      </c>
      <c r="K434" s="1630">
        <f>'3_汚泥野帳'!E329</f>
        <v>1.75</v>
      </c>
    </row>
    <row r="435" spans="3:11" ht="13.5" customHeight="1" x14ac:dyDescent="0.2">
      <c r="C435" s="1630">
        <f>'3_汚泥野帳'!E77</f>
        <v>3000</v>
      </c>
      <c r="K435" s="1630">
        <f>'3_汚泥野帳'!E330</f>
        <v>0.13</v>
      </c>
    </row>
    <row r="436" spans="3:11" x14ac:dyDescent="0.2">
      <c r="C436" s="1630">
        <f>'3_汚泥野帳'!E78</f>
        <v>5.8</v>
      </c>
      <c r="K436" s="1630">
        <f>'3_汚泥野帳'!E331</f>
        <v>92.6</v>
      </c>
    </row>
    <row r="437" spans="3:11" x14ac:dyDescent="0.2">
      <c r="C437" s="1630">
        <f>'3_汚泥野帳'!E79</f>
        <v>7</v>
      </c>
      <c r="K437" s="1630" t="str">
        <f>'3_汚泥野帳'!E332</f>
        <v>-</v>
      </c>
    </row>
    <row r="438" spans="3:11" x14ac:dyDescent="0.2">
      <c r="C438" s="1630">
        <f>'3_汚泥野帳'!E80</f>
        <v>1.83</v>
      </c>
      <c r="K438" s="1630" t="str">
        <f>'3_汚泥野帳'!E333</f>
        <v>-</v>
      </c>
    </row>
    <row r="439" spans="3:11" x14ac:dyDescent="0.2">
      <c r="C439" s="1630">
        <f>'3_汚泥野帳'!E81</f>
        <v>0.54</v>
      </c>
      <c r="K439" s="1630" t="str">
        <f>'3_汚泥野帳'!E334</f>
        <v>-</v>
      </c>
    </row>
    <row r="440" spans="3:11" x14ac:dyDescent="0.2">
      <c r="C440" s="1630">
        <f>'3_汚泥野帳'!E82</f>
        <v>70.5</v>
      </c>
      <c r="K440" s="1630" t="str">
        <f>'3_汚泥野帳'!E335</f>
        <v>-</v>
      </c>
    </row>
    <row r="441" spans="3:11" x14ac:dyDescent="0.2">
      <c r="C441" s="1630" t="str">
        <f>'3_汚泥野帳'!E83</f>
        <v>-</v>
      </c>
      <c r="K441" s="1630">
        <f>'3_汚泥野帳'!E336</f>
        <v>4.2300000000000004</v>
      </c>
    </row>
    <row r="442" spans="3:11" ht="13.5" customHeight="1" x14ac:dyDescent="0.2">
      <c r="C442" s="1630">
        <f>'3_汚泥野帳'!E84</f>
        <v>250</v>
      </c>
      <c r="K442" s="1630">
        <f>'3_汚泥野帳'!E337</f>
        <v>0.33</v>
      </c>
    </row>
    <row r="443" spans="3:11" x14ac:dyDescent="0.2">
      <c r="C443" s="1630">
        <f>'3_汚泥野帳'!E85</f>
        <v>3000</v>
      </c>
      <c r="K443" s="1630">
        <f>'3_汚泥野帳'!E338</f>
        <v>92.2</v>
      </c>
    </row>
    <row r="444" spans="3:11" x14ac:dyDescent="0.2">
      <c r="C444" s="1630" t="str">
        <f>'3_汚泥野帳'!E86</f>
        <v>&lt;5.0</v>
      </c>
      <c r="K444" s="1630" t="str">
        <f>'3_汚泥野帳'!E339</f>
        <v>-</v>
      </c>
    </row>
    <row r="445" spans="3:11" x14ac:dyDescent="0.2">
      <c r="C445" s="1630">
        <f>'3_汚泥野帳'!E87</f>
        <v>7.7</v>
      </c>
      <c r="K445" s="1630" t="str">
        <f>'3_汚泥野帳'!E340</f>
        <v>-</v>
      </c>
    </row>
    <row r="446" spans="3:11" x14ac:dyDescent="0.2">
      <c r="C446" s="1630">
        <f>'3_汚泥野帳'!E88</f>
        <v>1.66</v>
      </c>
      <c r="K446" s="1630" t="str">
        <f>'3_汚泥野帳'!E341</f>
        <v>-</v>
      </c>
    </row>
    <row r="447" spans="3:11" x14ac:dyDescent="0.2">
      <c r="C447" s="1630">
        <f>'3_汚泥野帳'!E89</f>
        <v>0.44</v>
      </c>
      <c r="K447" s="1630" t="str">
        <f>'3_汚泥野帳'!E342</f>
        <v>-</v>
      </c>
    </row>
    <row r="448" spans="3:11" x14ac:dyDescent="0.2">
      <c r="C448" s="1630">
        <f>'3_汚泥野帳'!E90</f>
        <v>73.5</v>
      </c>
      <c r="K448" s="1630" t="str">
        <f>'3_汚泥野帳'!E343</f>
        <v>-</v>
      </c>
    </row>
    <row r="449" spans="3:11" ht="13.5" customHeight="1" x14ac:dyDescent="0.2">
      <c r="C449" s="1630" t="str">
        <f>'3_汚泥野帳'!E91</f>
        <v>-</v>
      </c>
      <c r="K449" s="1630" t="str">
        <f>'3_汚泥野帳'!E344</f>
        <v>-</v>
      </c>
    </row>
    <row r="450" spans="3:11" x14ac:dyDescent="0.2">
      <c r="C450" s="1630">
        <f>'3_汚泥野帳'!E92</f>
        <v>62</v>
      </c>
      <c r="K450" s="1630" t="str">
        <f>'3_汚泥野帳'!E345</f>
        <v>-</v>
      </c>
    </row>
    <row r="451" spans="3:11" x14ac:dyDescent="0.2">
      <c r="C451" s="1630">
        <f>'3_汚泥野帳'!E93</f>
        <v>3000</v>
      </c>
      <c r="K451" s="1630" t="str">
        <f>'3_汚泥野帳'!E346</f>
        <v>-</v>
      </c>
    </row>
    <row r="452" spans="3:11" x14ac:dyDescent="0.2">
      <c r="C452" s="1630" t="str">
        <f>'3_汚泥野帳'!E94</f>
        <v>-</v>
      </c>
      <c r="K452" s="1630" t="str">
        <f>'3_汚泥野帳'!E347</f>
        <v>-</v>
      </c>
    </row>
    <row r="453" spans="3:11" x14ac:dyDescent="0.2">
      <c r="C453" s="1630" t="str">
        <f>'3_汚泥野帳'!E95</f>
        <v>-</v>
      </c>
      <c r="K453" s="1630" t="str">
        <f>'3_汚泥野帳'!E348</f>
        <v>-</v>
      </c>
    </row>
    <row r="454" spans="3:11" x14ac:dyDescent="0.2">
      <c r="C454" s="1630">
        <f>'3_汚泥野帳'!E96</f>
        <v>1.68</v>
      </c>
      <c r="K454" s="1630" t="str">
        <f>'3_汚泥野帳'!E349</f>
        <v>-</v>
      </c>
    </row>
    <row r="455" spans="3:11" x14ac:dyDescent="0.2">
      <c r="C455" s="1630">
        <f>'3_汚泥野帳'!E97</f>
        <v>0.49</v>
      </c>
      <c r="K455" s="1630" t="str">
        <f>'3_汚泥野帳'!E350</f>
        <v>-</v>
      </c>
    </row>
    <row r="456" spans="3:11" ht="13.5" customHeight="1" x14ac:dyDescent="0.2">
      <c r="C456" s="1630">
        <f>'3_汚泥野帳'!E98</f>
        <v>70.8</v>
      </c>
      <c r="K456" s="1630" t="str">
        <f>'3_汚泥野帳'!E351</f>
        <v>-</v>
      </c>
    </row>
    <row r="457" spans="3:11" x14ac:dyDescent="0.2">
      <c r="C457" s="1630" t="str">
        <f>'3_汚泥野帳'!E99</f>
        <v>-</v>
      </c>
      <c r="K457" s="1630" t="str">
        <f>'3_汚泥野帳'!E352</f>
        <v>-</v>
      </c>
    </row>
    <row r="458" spans="3:11" x14ac:dyDescent="0.2">
      <c r="C458" s="1630" t="str">
        <f>'3_汚泥野帳'!E100</f>
        <v>-</v>
      </c>
      <c r="K458" s="1630" t="str">
        <f>'3_汚泥野帳'!E353</f>
        <v>-</v>
      </c>
    </row>
    <row r="459" spans="3:11" x14ac:dyDescent="0.2">
      <c r="C459" s="1630" t="str">
        <f>'3_汚泥野帳'!E101</f>
        <v>-</v>
      </c>
      <c r="K459" s="1630" t="str">
        <f>'3_汚泥野帳'!E354</f>
        <v>-</v>
      </c>
    </row>
    <row r="460" spans="3:11" x14ac:dyDescent="0.2">
      <c r="C460" s="1630">
        <f>'3_汚泥野帳'!E102</f>
        <v>6.9</v>
      </c>
      <c r="K460" s="1630" t="str">
        <f>'3_汚泥野帳'!E355</f>
        <v>-</v>
      </c>
    </row>
    <row r="461" spans="3:11" x14ac:dyDescent="0.2">
      <c r="C461" s="1630">
        <f>'3_汚泥野帳'!E103</f>
        <v>1.77</v>
      </c>
      <c r="K461" s="1630" t="str">
        <f>'3_汚泥野帳'!E356</f>
        <v>-</v>
      </c>
    </row>
    <row r="462" spans="3:11" x14ac:dyDescent="0.2">
      <c r="C462" s="1630">
        <f>'3_汚泥野帳'!E104</f>
        <v>0.53</v>
      </c>
      <c r="K462" s="1630">
        <f>'3_汚泥野帳'!E357</f>
        <v>4.8099999999999996</v>
      </c>
    </row>
    <row r="463" spans="3:11" ht="13.5" customHeight="1" x14ac:dyDescent="0.2">
      <c r="C463" s="1630">
        <f>'3_汚泥野帳'!E105</f>
        <v>70.099999999999994</v>
      </c>
      <c r="K463" s="1630">
        <f>'3_汚泥野帳'!E358</f>
        <v>0.79</v>
      </c>
    </row>
    <row r="464" spans="3:11" x14ac:dyDescent="0.2">
      <c r="C464" s="1630" t="str">
        <f>'3_汚泥野帳'!E106</f>
        <v>-</v>
      </c>
      <c r="K464" s="1630">
        <f>'3_汚泥野帳'!E359</f>
        <v>83.6</v>
      </c>
    </row>
    <row r="465" spans="3:11" x14ac:dyDescent="0.2">
      <c r="C465" s="1630">
        <f>'3_汚泥野帳'!E107</f>
        <v>2600</v>
      </c>
      <c r="K465" s="1630" t="str">
        <f>'3_汚泥野帳'!E360</f>
        <v>-</v>
      </c>
    </row>
    <row r="466" spans="3:11" x14ac:dyDescent="0.2">
      <c r="C466" s="1630" t="str">
        <f>'3_汚泥野帳'!E108</f>
        <v>-</v>
      </c>
      <c r="K466" s="1630" t="str">
        <f>'3_汚泥野帳'!E361</f>
        <v>-</v>
      </c>
    </row>
    <row r="467" spans="3:11" x14ac:dyDescent="0.2">
      <c r="C467" s="1630" t="str">
        <f>'3_汚泥野帳'!E109</f>
        <v>-</v>
      </c>
      <c r="K467" s="1630" t="str">
        <f>'3_汚泥野帳'!E362</f>
        <v>-</v>
      </c>
    </row>
    <row r="468" spans="3:11" x14ac:dyDescent="0.2">
      <c r="C468" s="1630" t="str">
        <f>'3_汚泥野帳'!E110</f>
        <v>-</v>
      </c>
      <c r="K468" s="1630" t="str">
        <f>'3_汚泥野帳'!E363</f>
        <v>-</v>
      </c>
    </row>
    <row r="469" spans="3:11" x14ac:dyDescent="0.2">
      <c r="C469" s="1630" t="str">
        <f>'3_汚泥野帳'!E111</f>
        <v>-</v>
      </c>
      <c r="K469" s="1630">
        <f>'3_汚泥野帳'!E364</f>
        <v>4.04</v>
      </c>
    </row>
    <row r="470" spans="3:11" ht="13.5" customHeight="1" x14ac:dyDescent="0.2">
      <c r="C470" s="1630" t="str">
        <f>'3_汚泥野帳'!E112</f>
        <v>-</v>
      </c>
      <c r="K470" s="1630">
        <f>'3_汚泥野帳'!E365</f>
        <v>0.67</v>
      </c>
    </row>
    <row r="471" spans="3:11" x14ac:dyDescent="0.2">
      <c r="C471" s="1630" t="str">
        <f>'3_汚泥野帳'!E113</f>
        <v>-</v>
      </c>
      <c r="K471" s="1630">
        <f>'3_汚泥野帳'!E366</f>
        <v>83.4</v>
      </c>
    </row>
    <row r="472" spans="3:11" x14ac:dyDescent="0.2">
      <c r="C472" s="1630" t="str">
        <f>'3_汚泥野帳'!E114</f>
        <v>-</v>
      </c>
      <c r="K472" s="1630" t="str">
        <f>'3_汚泥野帳'!E367</f>
        <v>-</v>
      </c>
    </row>
    <row r="473" spans="3:11" x14ac:dyDescent="0.2">
      <c r="C473" s="1630" t="str">
        <f>'3_汚泥野帳'!E115</f>
        <v>-</v>
      </c>
      <c r="K473" s="1630" t="str">
        <f>'3_汚泥野帳'!E368</f>
        <v>-</v>
      </c>
    </row>
    <row r="474" spans="3:11" x14ac:dyDescent="0.2">
      <c r="C474" s="1630" t="str">
        <f>'3_汚泥野帳'!E116</f>
        <v>-</v>
      </c>
      <c r="K474" s="1630" t="str">
        <f>'3_汚泥野帳'!E369</f>
        <v>-</v>
      </c>
    </row>
    <row r="475" spans="3:11" x14ac:dyDescent="0.2">
      <c r="C475" s="1630">
        <f>'3_汚泥野帳'!E117</f>
        <v>8.0299999999999994</v>
      </c>
      <c r="K475" s="1630" t="str">
        <f>'3_汚泥野帳'!E370</f>
        <v>-</v>
      </c>
    </row>
    <row r="476" spans="3:11" x14ac:dyDescent="0.2">
      <c r="C476" s="1630">
        <f>'3_汚泥野帳'!E118</f>
        <v>2.13</v>
      </c>
      <c r="K476" s="1630">
        <f>'3_汚泥野帳'!E371</f>
        <v>4.24</v>
      </c>
    </row>
    <row r="477" spans="3:11" ht="13.5" customHeight="1" x14ac:dyDescent="0.2">
      <c r="C477" s="1630">
        <f>'3_汚泥野帳'!E119</f>
        <v>73.5</v>
      </c>
      <c r="K477" s="1630">
        <f>'3_汚泥野帳'!E372</f>
        <v>0.69</v>
      </c>
    </row>
    <row r="478" spans="3:11" x14ac:dyDescent="0.2">
      <c r="C478" s="1630" t="str">
        <f>'3_汚泥野帳'!E120</f>
        <v>-</v>
      </c>
      <c r="K478" s="1630">
        <f>'3_汚泥野帳'!E373</f>
        <v>83.7</v>
      </c>
    </row>
    <row r="479" spans="3:11" x14ac:dyDescent="0.2">
      <c r="C479" s="1630">
        <f>'3_汚泥野帳'!E121</f>
        <v>870</v>
      </c>
      <c r="K479" s="1630" t="str">
        <f>'3_汚泥野帳'!E374</f>
        <v>-</v>
      </c>
    </row>
    <row r="480" spans="3:11" x14ac:dyDescent="0.2">
      <c r="C480" s="1630">
        <f>'3_汚泥野帳'!E122</f>
        <v>140</v>
      </c>
      <c r="K480" s="1630" t="str">
        <f>'3_汚泥野帳'!E375</f>
        <v>-</v>
      </c>
    </row>
    <row r="481" spans="3:11" x14ac:dyDescent="0.2">
      <c r="C481" s="1630" t="str">
        <f>'3_汚泥野帳'!E123</f>
        <v>-</v>
      </c>
      <c r="K481" s="1630" t="str">
        <f>'3_汚泥野帳'!E376</f>
        <v>-</v>
      </c>
    </row>
    <row r="482" spans="3:11" x14ac:dyDescent="0.2">
      <c r="C482" s="1630">
        <f>'3_汚泥野帳'!E124</f>
        <v>17.2</v>
      </c>
      <c r="K482" s="1630" t="str">
        <f>'3_汚泥野帳'!E377</f>
        <v>-</v>
      </c>
    </row>
    <row r="483" spans="3:11" x14ac:dyDescent="0.2">
      <c r="C483" s="1630">
        <f>'3_汚泥野帳'!E125</f>
        <v>4.6399999999999997</v>
      </c>
      <c r="K483" s="1630" t="str">
        <f>'3_汚泥野帳'!E378</f>
        <v>-</v>
      </c>
    </row>
    <row r="484" spans="3:11" ht="13.5" customHeight="1" x14ac:dyDescent="0.2">
      <c r="C484" s="1630">
        <f>'3_汚泥野帳'!E126</f>
        <v>73</v>
      </c>
      <c r="K484" s="1630" t="str">
        <f>'3_汚泥野帳'!E379</f>
        <v>-</v>
      </c>
    </row>
    <row r="485" spans="3:11" x14ac:dyDescent="0.2">
      <c r="C485" s="1630" t="str">
        <f>'3_汚泥野帳'!E127</f>
        <v>-</v>
      </c>
      <c r="K485" s="1630" t="str">
        <f>'3_汚泥野帳'!E380</f>
        <v>-</v>
      </c>
    </row>
    <row r="486" spans="3:11" x14ac:dyDescent="0.2">
      <c r="C486" s="1630">
        <f>'3_汚泥野帳'!E128</f>
        <v>800</v>
      </c>
      <c r="K486" s="1630" t="str">
        <f>'3_汚泥野帳'!E381</f>
        <v>-</v>
      </c>
    </row>
    <row r="487" spans="3:11" x14ac:dyDescent="0.2">
      <c r="C487" s="1630">
        <f>'3_汚泥野帳'!E129</f>
        <v>120</v>
      </c>
      <c r="K487" s="1630" t="str">
        <f>'3_汚泥野帳'!E382</f>
        <v>-</v>
      </c>
    </row>
    <row r="488" spans="3:11" x14ac:dyDescent="0.2">
      <c r="C488" s="1630" t="str">
        <f>'3_汚泥野帳'!E130</f>
        <v>-</v>
      </c>
      <c r="K488" s="1630" t="str">
        <f>'3_汚泥野帳'!E383</f>
        <v>-</v>
      </c>
    </row>
    <row r="489" spans="3:11" x14ac:dyDescent="0.2">
      <c r="C489" s="1630" t="str">
        <f>'3_汚泥野帳'!E131</f>
        <v>-</v>
      </c>
      <c r="K489" s="1630">
        <f>'3_汚泥野帳'!E384</f>
        <v>7.2</v>
      </c>
    </row>
    <row r="490" spans="3:11" x14ac:dyDescent="0.2">
      <c r="C490" s="1630" t="str">
        <f>'3_汚泥野帳'!E132</f>
        <v>-</v>
      </c>
      <c r="K490" s="1630">
        <f>'3_汚泥野帳'!E385</f>
        <v>1.83</v>
      </c>
    </row>
    <row r="491" spans="3:11" ht="13.5" customHeight="1" x14ac:dyDescent="0.2">
      <c r="C491" s="1630" t="str">
        <f>'3_汚泥野帳'!E133</f>
        <v>-</v>
      </c>
      <c r="K491" s="1630">
        <f>'3_汚泥野帳'!E386</f>
        <v>0.43</v>
      </c>
    </row>
    <row r="492" spans="3:11" x14ac:dyDescent="0.2">
      <c r="C492" s="1630" t="str">
        <f>'3_汚泥野帳'!E134</f>
        <v>-</v>
      </c>
      <c r="K492" s="1630">
        <f>'3_汚泥野帳'!E387</f>
        <v>76.5</v>
      </c>
    </row>
    <row r="493" spans="3:11" x14ac:dyDescent="0.2">
      <c r="C493" s="1630" t="str">
        <f>'3_汚泥野帳'!E135</f>
        <v>-</v>
      </c>
      <c r="K493" s="1630" t="str">
        <f>'3_汚泥野帳'!E388</f>
        <v>-</v>
      </c>
    </row>
    <row r="494" spans="3:11" x14ac:dyDescent="0.2">
      <c r="C494" s="1630" t="str">
        <f>'3_汚泥野帳'!E136</f>
        <v>-</v>
      </c>
      <c r="K494" s="1630">
        <f>'3_汚泥野帳'!E389</f>
        <v>3800</v>
      </c>
    </row>
    <row r="495" spans="3:11" x14ac:dyDescent="0.2">
      <c r="C495" s="1630" t="str">
        <f>'3_汚泥野帳'!E137</f>
        <v>-</v>
      </c>
      <c r="K495" s="1630" t="str">
        <f>'3_汚泥野帳'!E390</f>
        <v>&lt;5.0</v>
      </c>
    </row>
    <row r="496" spans="3:11" x14ac:dyDescent="0.2">
      <c r="C496" s="1630">
        <f>'3_汚泥野帳'!E138</f>
        <v>20.5</v>
      </c>
      <c r="K496" s="1630">
        <f>'3_汚泥野帳'!E391</f>
        <v>7.2</v>
      </c>
    </row>
    <row r="497" spans="3:11" x14ac:dyDescent="0.2">
      <c r="C497" s="1630">
        <f>'3_汚泥野帳'!E139</f>
        <v>5.47</v>
      </c>
      <c r="K497" s="1630">
        <f>'3_汚泥野帳'!E392</f>
        <v>1.92</v>
      </c>
    </row>
    <row r="498" spans="3:11" ht="13.5" customHeight="1" x14ac:dyDescent="0.2">
      <c r="C498" s="1630">
        <f>'3_汚泥野帳'!E140</f>
        <v>73.3</v>
      </c>
      <c r="K498" s="1630">
        <f>'3_汚泥野帳'!E393</f>
        <v>0.45</v>
      </c>
    </row>
    <row r="499" spans="3:11" x14ac:dyDescent="0.2">
      <c r="C499" s="1630" t="str">
        <f>'3_汚泥野帳'!E141</f>
        <v>-</v>
      </c>
      <c r="K499" s="1630">
        <f>'3_汚泥野帳'!E394</f>
        <v>76.599999999999994</v>
      </c>
    </row>
    <row r="500" spans="3:11" x14ac:dyDescent="0.2">
      <c r="C500" s="1630">
        <f>'3_汚泥野帳'!E142</f>
        <v>770</v>
      </c>
      <c r="K500" s="1630" t="str">
        <f>'3_汚泥野帳'!E395</f>
        <v>-</v>
      </c>
    </row>
    <row r="501" spans="3:11" x14ac:dyDescent="0.2">
      <c r="C501" s="1630">
        <f>'3_汚泥野帳'!E143</f>
        <v>120</v>
      </c>
      <c r="K501" s="1630">
        <f>'3_汚泥野帳'!E396</f>
        <v>4000</v>
      </c>
    </row>
    <row r="502" spans="3:11" x14ac:dyDescent="0.2">
      <c r="C502" s="1630" t="str">
        <f>'3_汚泥野帳'!E144</f>
        <v>-</v>
      </c>
      <c r="K502" s="1630" t="str">
        <f>'3_汚泥野帳'!E397</f>
        <v>&lt;5.0</v>
      </c>
    </row>
    <row r="503" spans="3:11" x14ac:dyDescent="0.2">
      <c r="C503" s="1630">
        <f>'3_汚泥野帳'!E145</f>
        <v>19.600000000000001</v>
      </c>
      <c r="K503" s="1630">
        <f>'3_汚泥野帳'!E398</f>
        <v>7.2</v>
      </c>
    </row>
    <row r="504" spans="3:11" x14ac:dyDescent="0.2">
      <c r="C504" s="1630">
        <f>'3_汚泥野帳'!E146</f>
        <v>5.09</v>
      </c>
      <c r="K504" s="1630">
        <f>'3_汚泥野帳'!E399</f>
        <v>1.88</v>
      </c>
    </row>
    <row r="505" spans="3:11" ht="13.5" customHeight="1" x14ac:dyDescent="0.2">
      <c r="C505" s="1630">
        <f>'3_汚泥野帳'!E147</f>
        <v>74</v>
      </c>
      <c r="K505" s="1630">
        <f>'3_汚泥野帳'!E400</f>
        <v>0.45</v>
      </c>
    </row>
    <row r="506" spans="3:11" x14ac:dyDescent="0.2">
      <c r="C506" s="1630" t="str">
        <f>'3_汚泥野帳'!E148</f>
        <v>-</v>
      </c>
      <c r="K506" s="1630">
        <f>'3_汚泥野帳'!E401</f>
        <v>76.099999999999994</v>
      </c>
    </row>
    <row r="507" spans="3:11" x14ac:dyDescent="0.2">
      <c r="C507" s="1630">
        <f>'3_汚泥野帳'!E149</f>
        <v>810</v>
      </c>
      <c r="K507" s="1630" t="str">
        <f>'3_汚泥野帳'!E402</f>
        <v>-</v>
      </c>
    </row>
    <row r="508" spans="3:11" x14ac:dyDescent="0.2">
      <c r="C508" s="1630">
        <f>'3_汚泥野帳'!E150</f>
        <v>120</v>
      </c>
      <c r="K508" s="1630">
        <f>'3_汚泥野帳'!E403</f>
        <v>3800</v>
      </c>
    </row>
    <row r="509" spans="3:11" x14ac:dyDescent="0.2">
      <c r="C509" s="1630" t="str">
        <f>'3_汚泥野帳'!E151</f>
        <v>-</v>
      </c>
      <c r="K509" s="1630" t="str">
        <f>'3_汚泥野帳'!E404</f>
        <v>&lt;5.0</v>
      </c>
    </row>
    <row r="510" spans="3:11" x14ac:dyDescent="0.2">
      <c r="C510" s="1630">
        <f>'3_汚泥野帳'!E152</f>
        <v>20.6</v>
      </c>
      <c r="K510" s="1630">
        <f>'3_汚泥野帳'!E405</f>
        <v>7.1</v>
      </c>
    </row>
    <row r="511" spans="3:11" x14ac:dyDescent="0.2">
      <c r="C511" s="1630">
        <f>'3_汚泥野帳'!E153</f>
        <v>5.45</v>
      </c>
      <c r="K511" s="1630">
        <f>'3_汚泥野帳'!E406</f>
        <v>2.0699999999999998</v>
      </c>
    </row>
    <row r="512" spans="3:11" ht="13.5" customHeight="1" x14ac:dyDescent="0.2">
      <c r="C512" s="1630">
        <f>'3_汚泥野帳'!E154</f>
        <v>73.5</v>
      </c>
      <c r="K512" s="1630">
        <f>'3_汚泥野帳'!E407</f>
        <v>0.48</v>
      </c>
    </row>
    <row r="513" spans="3:11" x14ac:dyDescent="0.2">
      <c r="C513" s="1630" t="str">
        <f>'3_汚泥野帳'!E155</f>
        <v>-</v>
      </c>
      <c r="K513" s="1630">
        <f>'3_汚泥野帳'!E408</f>
        <v>76.8</v>
      </c>
    </row>
    <row r="514" spans="3:11" x14ac:dyDescent="0.2">
      <c r="C514" s="1630">
        <f>'3_汚泥野帳'!E156</f>
        <v>770</v>
      </c>
      <c r="K514" s="1630" t="str">
        <f>'3_汚泥野帳'!E409</f>
        <v>-</v>
      </c>
    </row>
    <row r="515" spans="3:11" x14ac:dyDescent="0.2">
      <c r="C515" s="1630">
        <f>'3_汚泥野帳'!E157</f>
        <v>110</v>
      </c>
      <c r="K515" s="1630">
        <f>'3_汚泥野帳'!E410</f>
        <v>4000</v>
      </c>
    </row>
    <row r="516" spans="3:11" x14ac:dyDescent="0.2">
      <c r="C516" s="1630" t="str">
        <f>'3_汚泥野帳'!E158</f>
        <v>-</v>
      </c>
      <c r="K516" s="1630" t="str">
        <f>'3_汚泥野帳'!E411</f>
        <v>&lt;5.0</v>
      </c>
    </row>
    <row r="517" spans="3:11" x14ac:dyDescent="0.2">
      <c r="C517" s="1630" t="str">
        <f>'3_汚泥野帳'!E159</f>
        <v>-</v>
      </c>
      <c r="K517" s="1630">
        <f>'3_汚泥野帳'!E412</f>
        <v>6.9</v>
      </c>
    </row>
    <row r="518" spans="3:11" x14ac:dyDescent="0.2">
      <c r="C518" s="1630" t="str">
        <f>'3_汚泥野帳'!E160</f>
        <v>-</v>
      </c>
      <c r="K518" s="1630">
        <f>'3_汚泥野帳'!E413</f>
        <v>2.09</v>
      </c>
    </row>
    <row r="519" spans="3:11" ht="13.5" customHeight="1" x14ac:dyDescent="0.2">
      <c r="C519" s="1630" t="str">
        <f>'3_汚泥野帳'!E161</f>
        <v>-</v>
      </c>
      <c r="K519" s="1630">
        <f>'3_汚泥野帳'!E414</f>
        <v>0.56000000000000005</v>
      </c>
    </row>
    <row r="520" spans="3:11" x14ac:dyDescent="0.2">
      <c r="C520" s="1630" t="str">
        <f>'3_汚泥野帳'!E162</f>
        <v>-</v>
      </c>
      <c r="K520" s="1630">
        <f>'3_汚泥野帳'!E415</f>
        <v>73.2</v>
      </c>
    </row>
    <row r="521" spans="3:11" x14ac:dyDescent="0.2">
      <c r="C521" s="1630" t="str">
        <f>'3_汚泥野帳'!E163</f>
        <v>-</v>
      </c>
      <c r="K521" s="1630" t="str">
        <f>'3_汚泥野帳'!E416</f>
        <v>-</v>
      </c>
    </row>
    <row r="522" spans="3:11" ht="13.5" thickBot="1" x14ac:dyDescent="0.25">
      <c r="C522" s="1631" t="str">
        <f>'3_汚泥野帳'!E164</f>
        <v>-</v>
      </c>
      <c r="K522" s="1630">
        <f>'3_汚泥野帳'!E417</f>
        <v>3000</v>
      </c>
    </row>
    <row r="523" spans="3:11" x14ac:dyDescent="0.2">
      <c r="K523" s="1630" t="str">
        <f>'3_汚泥野帳'!E418</f>
        <v>-</v>
      </c>
    </row>
    <row r="524" spans="3:11" x14ac:dyDescent="0.2">
      <c r="K524" s="1630" t="str">
        <f>'3_汚泥野帳'!E419</f>
        <v>-</v>
      </c>
    </row>
    <row r="525" spans="3:11" x14ac:dyDescent="0.2">
      <c r="K525" s="1630">
        <f>'3_汚泥野帳'!E420</f>
        <v>19.2</v>
      </c>
    </row>
    <row r="526" spans="3:11" ht="13.5" customHeight="1" x14ac:dyDescent="0.2">
      <c r="K526" s="1630">
        <f>'3_汚泥野帳'!E421</f>
        <v>4.58</v>
      </c>
    </row>
    <row r="527" spans="3:11" x14ac:dyDescent="0.2">
      <c r="K527" s="1630">
        <f>'3_汚泥野帳'!E422</f>
        <v>76.099999999999994</v>
      </c>
    </row>
    <row r="528" spans="3:11" x14ac:dyDescent="0.2">
      <c r="K528" s="1630" t="str">
        <f>'3_汚泥野帳'!E423</f>
        <v>-</v>
      </c>
    </row>
    <row r="529" spans="11:11" x14ac:dyDescent="0.2">
      <c r="K529" s="1630">
        <f>'3_汚泥野帳'!E424</f>
        <v>1200</v>
      </c>
    </row>
    <row r="530" spans="11:11" x14ac:dyDescent="0.2">
      <c r="K530" s="1630">
        <f>'3_汚泥野帳'!E425</f>
        <v>140</v>
      </c>
    </row>
    <row r="531" spans="11:11" x14ac:dyDescent="0.2">
      <c r="K531" s="1630" t="str">
        <f>'3_汚泥野帳'!E426</f>
        <v>-</v>
      </c>
    </row>
    <row r="532" spans="11:11" x14ac:dyDescent="0.2">
      <c r="K532" s="1630">
        <f>'3_汚泥野帳'!E427</f>
        <v>19.3</v>
      </c>
    </row>
    <row r="533" spans="11:11" ht="13.5" customHeight="1" x14ac:dyDescent="0.2">
      <c r="K533" s="1630">
        <f>'3_汚泥野帳'!E428</f>
        <v>4.6900000000000004</v>
      </c>
    </row>
    <row r="534" spans="11:11" x14ac:dyDescent="0.2">
      <c r="K534" s="1630">
        <f>'3_汚泥野帳'!E429</f>
        <v>75.7</v>
      </c>
    </row>
    <row r="535" spans="11:11" x14ac:dyDescent="0.2">
      <c r="K535" s="1630" t="str">
        <f>'3_汚泥野帳'!E430</f>
        <v>-</v>
      </c>
    </row>
    <row r="536" spans="11:11" x14ac:dyDescent="0.2">
      <c r="K536" s="1630">
        <f>'3_汚泥野帳'!E431</f>
        <v>1100</v>
      </c>
    </row>
    <row r="537" spans="11:11" x14ac:dyDescent="0.2">
      <c r="K537" s="1630">
        <f>'3_汚泥野帳'!E432</f>
        <v>140</v>
      </c>
    </row>
    <row r="538" spans="11:11" x14ac:dyDescent="0.2">
      <c r="K538" s="1630" t="str">
        <f>'3_汚泥野帳'!E433</f>
        <v>-</v>
      </c>
    </row>
    <row r="539" spans="11:11" x14ac:dyDescent="0.2">
      <c r="K539" s="1630" t="str">
        <f>'3_汚泥野帳'!E434</f>
        <v>-</v>
      </c>
    </row>
    <row r="540" spans="11:11" ht="13.5" customHeight="1" x14ac:dyDescent="0.2">
      <c r="K540" s="1630" t="str">
        <f>'3_汚泥野帳'!E435</f>
        <v>-</v>
      </c>
    </row>
    <row r="541" spans="11:11" x14ac:dyDescent="0.2">
      <c r="K541" s="1630" t="str">
        <f>'3_汚泥野帳'!E436</f>
        <v>-</v>
      </c>
    </row>
    <row r="542" spans="11:11" x14ac:dyDescent="0.2">
      <c r="K542" s="1630" t="str">
        <f>'3_汚泥野帳'!E437</f>
        <v>-</v>
      </c>
    </row>
    <row r="543" spans="11:11" x14ac:dyDescent="0.2">
      <c r="K543" s="1630" t="str">
        <f>'3_汚泥野帳'!E438</f>
        <v>-</v>
      </c>
    </row>
    <row r="544" spans="11:11" x14ac:dyDescent="0.2">
      <c r="K544" s="1630" t="str">
        <f>'3_汚泥野帳'!E439</f>
        <v>-</v>
      </c>
    </row>
    <row r="545" spans="11:11" x14ac:dyDescent="0.2">
      <c r="K545" s="1630" t="str">
        <f>'3_汚泥野帳'!E440</f>
        <v>-</v>
      </c>
    </row>
    <row r="546" spans="11:11" x14ac:dyDescent="0.2">
      <c r="K546" s="1630" t="str">
        <f>'3_汚泥野帳'!E441</f>
        <v>-</v>
      </c>
    </row>
    <row r="547" spans="11:11" ht="13.5" customHeight="1" x14ac:dyDescent="0.2">
      <c r="K547" s="1630" t="str">
        <f>'3_汚泥野帳'!E442</f>
        <v>-</v>
      </c>
    </row>
    <row r="548" spans="11:11" x14ac:dyDescent="0.2">
      <c r="K548" s="1630" t="str">
        <f>'3_汚泥野帳'!E443</f>
        <v>-</v>
      </c>
    </row>
    <row r="549" spans="11:11" x14ac:dyDescent="0.2">
      <c r="K549" s="1630" t="str">
        <f>'3_汚泥野帳'!E444</f>
        <v>-</v>
      </c>
    </row>
    <row r="550" spans="11:11" x14ac:dyDescent="0.2">
      <c r="K550" s="1630" t="str">
        <f>'3_汚泥野帳'!E445</f>
        <v>-</v>
      </c>
    </row>
    <row r="551" spans="11:11" x14ac:dyDescent="0.2">
      <c r="K551" s="1630" t="str">
        <f>'3_汚泥野帳'!E446</f>
        <v>-</v>
      </c>
    </row>
    <row r="552" spans="11:11" x14ac:dyDescent="0.2">
      <c r="K552" s="1630" t="str">
        <f>'3_汚泥野帳'!E447</f>
        <v>-</v>
      </c>
    </row>
    <row r="553" spans="11:11" x14ac:dyDescent="0.2">
      <c r="K553" s="1630">
        <f>'3_汚泥野帳'!E448</f>
        <v>26.3</v>
      </c>
    </row>
    <row r="554" spans="11:11" ht="13.5" customHeight="1" x14ac:dyDescent="0.2">
      <c r="K554" s="1630">
        <f>'3_汚泥野帳'!E449</f>
        <v>7.13</v>
      </c>
    </row>
    <row r="555" spans="11:11" x14ac:dyDescent="0.2">
      <c r="K555" s="1630">
        <f>'3_汚泥野帳'!E450</f>
        <v>72.900000000000006</v>
      </c>
    </row>
    <row r="556" spans="11:11" x14ac:dyDescent="0.2">
      <c r="K556" s="1630" t="str">
        <f>'3_汚泥野帳'!E451</f>
        <v>-</v>
      </c>
    </row>
    <row r="557" spans="11:11" x14ac:dyDescent="0.2">
      <c r="K557" s="1630" t="str">
        <f>'3_汚泥野帳'!E452</f>
        <v>-</v>
      </c>
    </row>
    <row r="558" spans="11:11" ht="13.5" thickBot="1" x14ac:dyDescent="0.25">
      <c r="K558" s="1631" t="str">
        <f>'3_汚泥野帳'!E453</f>
        <v>-</v>
      </c>
    </row>
    <row r="561" ht="13.5" customHeight="1" x14ac:dyDescent="0.2"/>
    <row r="568" ht="13.5" customHeight="1" x14ac:dyDescent="0.2"/>
    <row r="575" ht="13.5" customHeight="1" x14ac:dyDescent="0.2"/>
    <row r="582" ht="13.5" customHeight="1" x14ac:dyDescent="0.2"/>
    <row r="589" ht="13.5" customHeight="1" x14ac:dyDescent="0.2"/>
    <row r="596" ht="13.5" customHeight="1" x14ac:dyDescent="0.2"/>
    <row r="603" ht="13.5" customHeight="1" x14ac:dyDescent="0.2"/>
    <row r="610" ht="13.5" customHeight="1" x14ac:dyDescent="0.2"/>
    <row r="617" ht="13.5" customHeight="1" x14ac:dyDescent="0.2"/>
    <row r="624" ht="13.5" customHeight="1" x14ac:dyDescent="0.2"/>
    <row r="631" ht="13.5" customHeight="1" x14ac:dyDescent="0.2"/>
    <row r="638" ht="13.5" customHeight="1" x14ac:dyDescent="0.2"/>
    <row r="646" ht="13.5" customHeight="1" x14ac:dyDescent="0.2"/>
    <row r="654" ht="13.5" customHeight="1" x14ac:dyDescent="0.2"/>
    <row r="661" ht="13.5" customHeight="1" x14ac:dyDescent="0.2"/>
    <row r="668" ht="13.5" customHeight="1" x14ac:dyDescent="0.2"/>
    <row r="675" ht="13.5" customHeight="1" x14ac:dyDescent="0.2"/>
    <row r="682" ht="13.5" customHeight="1" x14ac:dyDescent="0.2"/>
    <row r="689" ht="13.5" customHeight="1" x14ac:dyDescent="0.2"/>
    <row r="696" ht="13.5" customHeight="1" x14ac:dyDescent="0.2"/>
    <row r="703" ht="13.5" customHeight="1" x14ac:dyDescent="0.2"/>
    <row r="710" ht="13.5" customHeight="1" x14ac:dyDescent="0.2"/>
    <row r="717" ht="13.5" customHeight="1" x14ac:dyDescent="0.2"/>
    <row r="724" ht="13.5" customHeight="1" x14ac:dyDescent="0.2"/>
    <row r="731" ht="13.5" customHeight="1" x14ac:dyDescent="0.2"/>
    <row r="738" ht="13.5" customHeight="1" x14ac:dyDescent="0.2"/>
    <row r="745" ht="13.5" customHeight="1" x14ac:dyDescent="0.2"/>
    <row r="752" ht="13.5" customHeight="1" x14ac:dyDescent="0.2"/>
    <row r="759" ht="13.5" customHeight="1" x14ac:dyDescent="0.2"/>
    <row r="766" ht="13.5" customHeight="1" x14ac:dyDescent="0.2"/>
    <row r="773" ht="13.5" customHeight="1" x14ac:dyDescent="0.2"/>
    <row r="780" ht="13.5" customHeight="1" x14ac:dyDescent="0.2"/>
    <row r="787" ht="13.5" customHeight="1" x14ac:dyDescent="0.2"/>
    <row r="794" ht="13.5" customHeight="1" x14ac:dyDescent="0.2"/>
    <row r="801" ht="13.5" customHeight="1" x14ac:dyDescent="0.2"/>
    <row r="808" ht="13.5" customHeight="1" x14ac:dyDescent="0.2"/>
    <row r="815" ht="13.5" customHeight="1" x14ac:dyDescent="0.2"/>
    <row r="822" ht="13.5" customHeight="1" x14ac:dyDescent="0.2"/>
    <row r="829" ht="13.5" customHeight="1" x14ac:dyDescent="0.2"/>
    <row r="836" ht="13.5" customHeight="1" x14ac:dyDescent="0.2"/>
    <row r="843" ht="13.5" customHeight="1" x14ac:dyDescent="0.2"/>
    <row r="850" ht="13.5" customHeight="1" x14ac:dyDescent="0.2"/>
    <row r="857" ht="13.5" customHeight="1" x14ac:dyDescent="0.2"/>
    <row r="864" ht="13.5" customHeight="1" x14ac:dyDescent="0.2"/>
    <row r="871" ht="13.5" customHeight="1" x14ac:dyDescent="0.2"/>
    <row r="878" ht="13.5" customHeight="1" x14ac:dyDescent="0.2"/>
    <row r="885" ht="13.5" customHeight="1" x14ac:dyDescent="0.2"/>
    <row r="892" ht="13.5" customHeight="1" x14ac:dyDescent="0.2"/>
  </sheetData>
  <phoneticPr fontId="8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3" tint="0.39997558519241921"/>
  </sheetPr>
  <dimension ref="A1:BI54"/>
  <sheetViews>
    <sheetView view="pageBreakPreview" zoomScaleNormal="100" zoomScaleSheetLayoutView="100" workbookViewId="0">
      <pane xSplit="1" ySplit="4" topLeftCell="B5" activePane="bottomRight" state="frozen"/>
      <selection activeCell="C53" sqref="C53"/>
      <selection pane="topRight" activeCell="C53" sqref="C53"/>
      <selection pane="bottomLeft" activeCell="C53" sqref="C53"/>
      <selection pane="bottomRight" activeCell="C53" sqref="C53"/>
    </sheetView>
  </sheetViews>
  <sheetFormatPr defaultColWidth="9" defaultRowHeight="13" x14ac:dyDescent="0.2"/>
  <cols>
    <col min="1" max="1" width="19.26953125" style="885" customWidth="1"/>
    <col min="2" max="15" width="7.26953125" style="885" customWidth="1"/>
    <col min="16" max="19" width="15.6328125" style="885" customWidth="1"/>
    <col min="20" max="20" width="25.1796875" style="885" bestFit="1" customWidth="1"/>
    <col min="21" max="26" width="9.6328125" style="885" customWidth="1"/>
    <col min="27" max="27" width="11.26953125" style="885" bestFit="1" customWidth="1"/>
    <col min="28" max="28" width="13" style="885" bestFit="1" customWidth="1"/>
    <col min="29" max="29" width="25.1796875" style="885" bestFit="1" customWidth="1"/>
    <col min="30" max="34" width="9" style="885"/>
    <col min="35" max="35" width="9" style="885" customWidth="1"/>
    <col min="36" max="36" width="13" style="885" bestFit="1" customWidth="1"/>
    <col min="37" max="37" width="25.1796875" style="885" bestFit="1" customWidth="1"/>
    <col min="38" max="41" width="11.6328125" style="885" customWidth="1"/>
    <col min="42" max="44" width="9.453125" style="885" customWidth="1"/>
    <col min="45" max="46" width="9.6328125" style="885" customWidth="1"/>
    <col min="47" max="47" width="13" style="885" bestFit="1" customWidth="1"/>
    <col min="48" max="48" width="25.1796875" style="885" bestFit="1" customWidth="1"/>
    <col min="49" max="54" width="10.1796875" style="885" customWidth="1"/>
    <col min="55" max="55" width="25.1796875" style="885" bestFit="1" customWidth="1"/>
    <col min="56" max="16384" width="9" style="885"/>
  </cols>
  <sheetData>
    <row r="1" spans="1:61" s="785" customFormat="1" ht="35.25" customHeight="1" thickBot="1" x14ac:dyDescent="0.35">
      <c r="A1" s="785" t="s">
        <v>386</v>
      </c>
      <c r="B1" s="1034" t="s">
        <v>127</v>
      </c>
      <c r="C1" s="1034"/>
      <c r="D1" s="1034"/>
      <c r="E1" s="1034"/>
      <c r="F1" s="1034"/>
      <c r="G1" s="1034"/>
      <c r="H1" s="1034"/>
      <c r="I1" s="1034"/>
      <c r="J1" s="1034"/>
      <c r="K1" s="1035" t="s">
        <v>557</v>
      </c>
      <c r="L1" s="2140">
        <f>'1_水処理野帳'!D23</f>
        <v>44705</v>
      </c>
      <c r="M1" s="2140"/>
      <c r="N1" s="2140"/>
      <c r="O1" s="2140"/>
      <c r="P1" s="1036" t="s">
        <v>558</v>
      </c>
      <c r="Q1" s="1036"/>
      <c r="R1" s="1034"/>
      <c r="S1" s="1037" t="s">
        <v>557</v>
      </c>
      <c r="T1" s="1435">
        <f>$L$1</f>
        <v>44705</v>
      </c>
      <c r="U1" s="1034" t="s">
        <v>387</v>
      </c>
      <c r="V1" s="1034"/>
      <c r="W1" s="1034"/>
      <c r="X1" s="1034"/>
      <c r="Y1" s="1034"/>
      <c r="Z1" s="1038"/>
      <c r="AB1" s="1039" t="s">
        <v>557</v>
      </c>
      <c r="AC1" s="1435">
        <f>$L$1</f>
        <v>44705</v>
      </c>
      <c r="AD1" s="1034" t="s">
        <v>388</v>
      </c>
      <c r="AE1" s="1034"/>
      <c r="AF1" s="1034"/>
      <c r="AG1" s="1034"/>
      <c r="AH1" s="1034"/>
      <c r="AJ1" s="1034" t="s">
        <v>557</v>
      </c>
      <c r="AK1" s="1435">
        <f>$L$1</f>
        <v>44705</v>
      </c>
      <c r="AL1" s="1040" t="s">
        <v>559</v>
      </c>
      <c r="AM1" s="1040"/>
      <c r="AN1" s="1034"/>
      <c r="AO1" s="1040"/>
      <c r="AP1" s="1041"/>
      <c r="AQ1" s="1041"/>
      <c r="AR1" s="1040"/>
      <c r="AU1" s="1034" t="s">
        <v>557</v>
      </c>
      <c r="AV1" s="1435">
        <f>$L$1</f>
        <v>44705</v>
      </c>
      <c r="AW1" s="1040" t="s">
        <v>389</v>
      </c>
      <c r="AX1" s="1040"/>
      <c r="AY1" s="1040"/>
      <c r="AZ1" s="1040"/>
      <c r="BB1" s="1040" t="s">
        <v>557</v>
      </c>
      <c r="BC1" s="1435">
        <f>$L$1</f>
        <v>44705</v>
      </c>
      <c r="BD1" s="2141"/>
      <c r="BE1" s="2142"/>
      <c r="BF1" s="2142"/>
      <c r="BG1" s="2142"/>
      <c r="BH1" s="2142"/>
      <c r="BI1" s="786"/>
    </row>
    <row r="2" spans="1:61" s="788" customFormat="1" ht="17.149999999999999" customHeight="1" x14ac:dyDescent="0.2">
      <c r="A2" s="787" t="s">
        <v>128</v>
      </c>
      <c r="B2" s="2112" t="s">
        <v>96</v>
      </c>
      <c r="C2" s="2113"/>
      <c r="D2" s="2113"/>
      <c r="E2" s="2114"/>
      <c r="F2" s="2115" t="s">
        <v>325</v>
      </c>
      <c r="G2" s="2113"/>
      <c r="H2" s="2113"/>
      <c r="I2" s="2114"/>
      <c r="J2" s="973" t="s">
        <v>327</v>
      </c>
      <c r="K2" s="974" t="s">
        <v>326</v>
      </c>
      <c r="L2" s="2116" t="s">
        <v>328</v>
      </c>
      <c r="M2" s="2117"/>
      <c r="N2" s="2117"/>
      <c r="O2" s="2118"/>
      <c r="P2" s="985"/>
      <c r="Q2" s="1437"/>
      <c r="R2" s="1437"/>
      <c r="S2" s="1437"/>
      <c r="T2" s="1438"/>
      <c r="U2" s="857" t="s">
        <v>97</v>
      </c>
      <c r="V2" s="999" t="s">
        <v>129</v>
      </c>
      <c r="W2" s="999" t="s">
        <v>100</v>
      </c>
      <c r="X2" s="1441"/>
      <c r="Y2" s="1000"/>
      <c r="Z2" s="1439"/>
      <c r="AA2" s="1437"/>
      <c r="AB2" s="1437"/>
      <c r="AC2" s="1438"/>
      <c r="AD2" s="2112" t="s">
        <v>340</v>
      </c>
      <c r="AE2" s="2137"/>
      <c r="AF2" s="2137"/>
      <c r="AG2" s="2139"/>
      <c r="AH2" s="2115" t="s">
        <v>341</v>
      </c>
      <c r="AI2" s="2137"/>
      <c r="AJ2" s="2137"/>
      <c r="AK2" s="2138"/>
      <c r="AL2" s="2112" t="s">
        <v>245</v>
      </c>
      <c r="AM2" s="2137"/>
      <c r="AN2" s="2137"/>
      <c r="AO2" s="2138"/>
      <c r="AP2" s="1021" t="s">
        <v>349</v>
      </c>
      <c r="AQ2" s="999" t="s">
        <v>348</v>
      </c>
      <c r="AR2" s="1018" t="s">
        <v>130</v>
      </c>
      <c r="AS2" s="2115" t="s">
        <v>246</v>
      </c>
      <c r="AT2" s="2137"/>
      <c r="AU2" s="2137"/>
      <c r="AV2" s="2138"/>
      <c r="AW2" s="1768" t="s">
        <v>310</v>
      </c>
      <c r="AX2" s="1769" t="s">
        <v>311</v>
      </c>
      <c r="AY2" s="1595" t="s">
        <v>312</v>
      </c>
      <c r="AZ2" s="2131" t="s">
        <v>9</v>
      </c>
      <c r="BA2" s="2132"/>
      <c r="BB2" s="2132"/>
      <c r="BC2" s="2133"/>
      <c r="BD2" s="1443"/>
      <c r="BE2" s="1443"/>
    </row>
    <row r="3" spans="1:61" s="788" customFormat="1" ht="17.149999999999999" customHeight="1" x14ac:dyDescent="0.2">
      <c r="A3" s="789" t="s">
        <v>131</v>
      </c>
      <c r="B3" s="2122" t="s">
        <v>132</v>
      </c>
      <c r="C3" s="2123"/>
      <c r="D3" s="2123"/>
      <c r="E3" s="2124"/>
      <c r="F3" s="2121" t="s">
        <v>132</v>
      </c>
      <c r="G3" s="2123"/>
      <c r="H3" s="2123"/>
      <c r="I3" s="2124"/>
      <c r="J3" s="792" t="s">
        <v>374</v>
      </c>
      <c r="K3" s="790" t="s">
        <v>374</v>
      </c>
      <c r="L3" s="2125" t="s">
        <v>137</v>
      </c>
      <c r="M3" s="2126"/>
      <c r="N3" s="2126"/>
      <c r="O3" s="2127"/>
      <c r="P3" s="986" t="s">
        <v>133</v>
      </c>
      <c r="Q3" s="2119" t="s">
        <v>9</v>
      </c>
      <c r="R3" s="2119" t="s">
        <v>21</v>
      </c>
      <c r="S3" s="2119" t="s">
        <v>21</v>
      </c>
      <c r="T3" s="2120" t="s">
        <v>21</v>
      </c>
      <c r="U3" s="882" t="s">
        <v>134</v>
      </c>
      <c r="V3" s="801" t="s">
        <v>134</v>
      </c>
      <c r="W3" s="801" t="s">
        <v>134</v>
      </c>
      <c r="X3" s="1442" t="s">
        <v>135</v>
      </c>
      <c r="Y3" s="794" t="s">
        <v>136</v>
      </c>
      <c r="Z3" s="2121" t="s">
        <v>137</v>
      </c>
      <c r="AA3" s="2119" t="s">
        <v>21</v>
      </c>
      <c r="AB3" s="2119" t="s">
        <v>21</v>
      </c>
      <c r="AC3" s="2120" t="s">
        <v>21</v>
      </c>
      <c r="AD3" s="2128" t="s">
        <v>137</v>
      </c>
      <c r="AE3" s="2126"/>
      <c r="AF3" s="2126"/>
      <c r="AG3" s="2129"/>
      <c r="AH3" s="2130" t="s">
        <v>137</v>
      </c>
      <c r="AI3" s="2126"/>
      <c r="AJ3" s="2126"/>
      <c r="AK3" s="2127"/>
      <c r="AL3" s="2128" t="s">
        <v>356</v>
      </c>
      <c r="AM3" s="2126"/>
      <c r="AN3" s="2126"/>
      <c r="AO3" s="2127"/>
      <c r="AP3" s="1022" t="s">
        <v>134</v>
      </c>
      <c r="AQ3" s="797" t="s">
        <v>134</v>
      </c>
      <c r="AR3" s="796" t="s">
        <v>134</v>
      </c>
      <c r="AS3" s="2121" t="s">
        <v>137</v>
      </c>
      <c r="AT3" s="2126"/>
      <c r="AU3" s="2126"/>
      <c r="AV3" s="2127"/>
      <c r="AW3" s="1770" t="s">
        <v>134</v>
      </c>
      <c r="AX3" s="1766" t="s">
        <v>134</v>
      </c>
      <c r="AY3" s="799" t="s">
        <v>134</v>
      </c>
      <c r="AZ3" s="2134"/>
      <c r="BA3" s="2135"/>
      <c r="BB3" s="2135"/>
      <c r="BC3" s="2136"/>
    </row>
    <row r="4" spans="1:61" s="803" customFormat="1" ht="17.149999999999999" customHeight="1" x14ac:dyDescent="0.2">
      <c r="A4" s="789" t="s">
        <v>138</v>
      </c>
      <c r="B4" s="882" t="s">
        <v>15</v>
      </c>
      <c r="C4" s="802" t="s">
        <v>16</v>
      </c>
      <c r="D4" s="802" t="s">
        <v>17</v>
      </c>
      <c r="E4" s="800" t="s">
        <v>18</v>
      </c>
      <c r="F4" s="793" t="s">
        <v>15</v>
      </c>
      <c r="G4" s="801" t="s">
        <v>16</v>
      </c>
      <c r="H4" s="801" t="s">
        <v>17</v>
      </c>
      <c r="I4" s="795" t="s">
        <v>18</v>
      </c>
      <c r="J4" s="1440" t="s">
        <v>139</v>
      </c>
      <c r="K4" s="801" t="s">
        <v>139</v>
      </c>
      <c r="L4" s="801" t="s">
        <v>15</v>
      </c>
      <c r="M4" s="801" t="s">
        <v>16</v>
      </c>
      <c r="N4" s="801" t="s">
        <v>17</v>
      </c>
      <c r="O4" s="529" t="s">
        <v>18</v>
      </c>
      <c r="P4" s="987" t="s">
        <v>139</v>
      </c>
      <c r="Q4" s="1442" t="s">
        <v>15</v>
      </c>
      <c r="R4" s="801" t="s">
        <v>16</v>
      </c>
      <c r="S4" s="801" t="s">
        <v>17</v>
      </c>
      <c r="T4" s="529" t="s">
        <v>18</v>
      </c>
      <c r="U4" s="882" t="s">
        <v>139</v>
      </c>
      <c r="V4" s="801" t="s">
        <v>139</v>
      </c>
      <c r="W4" s="801" t="s">
        <v>139</v>
      </c>
      <c r="X4" s="1442" t="s">
        <v>140</v>
      </c>
      <c r="Y4" s="794" t="s">
        <v>82</v>
      </c>
      <c r="Z4" s="798" t="s">
        <v>15</v>
      </c>
      <c r="AA4" s="802" t="s">
        <v>16</v>
      </c>
      <c r="AB4" s="802" t="s">
        <v>17</v>
      </c>
      <c r="AC4" s="1445" t="s">
        <v>18</v>
      </c>
      <c r="AD4" s="940" t="s">
        <v>15</v>
      </c>
      <c r="AE4" s="802" t="s">
        <v>16</v>
      </c>
      <c r="AF4" s="802" t="s">
        <v>17</v>
      </c>
      <c r="AG4" s="800" t="s">
        <v>18</v>
      </c>
      <c r="AH4" s="1442" t="s">
        <v>15</v>
      </c>
      <c r="AI4" s="802" t="s">
        <v>16</v>
      </c>
      <c r="AJ4" s="802" t="s">
        <v>17</v>
      </c>
      <c r="AK4" s="529" t="s">
        <v>18</v>
      </c>
      <c r="AL4" s="940" t="s">
        <v>15</v>
      </c>
      <c r="AM4" s="802" t="s">
        <v>16</v>
      </c>
      <c r="AN4" s="802" t="s">
        <v>17</v>
      </c>
      <c r="AO4" s="1445" t="s">
        <v>18</v>
      </c>
      <c r="AP4" s="1442" t="s">
        <v>139</v>
      </c>
      <c r="AQ4" s="801" t="s">
        <v>139</v>
      </c>
      <c r="AR4" s="795" t="s">
        <v>139</v>
      </c>
      <c r="AS4" s="798" t="s">
        <v>15</v>
      </c>
      <c r="AT4" s="802" t="s">
        <v>16</v>
      </c>
      <c r="AU4" s="802" t="s">
        <v>17</v>
      </c>
      <c r="AV4" s="529" t="s">
        <v>18</v>
      </c>
      <c r="AW4" s="1771" t="s">
        <v>139</v>
      </c>
      <c r="AX4" s="1767" t="s">
        <v>139</v>
      </c>
      <c r="AY4" s="795" t="s">
        <v>139</v>
      </c>
      <c r="AZ4" s="798" t="s">
        <v>15</v>
      </c>
      <c r="BA4" s="802" t="s">
        <v>16</v>
      </c>
      <c r="BB4" s="802" t="s">
        <v>17</v>
      </c>
      <c r="BC4" s="529" t="s">
        <v>18</v>
      </c>
    </row>
    <row r="5" spans="1:61" s="788" customFormat="1" ht="17.149999999999999" customHeight="1" x14ac:dyDescent="0.2">
      <c r="A5" s="804" t="s">
        <v>141</v>
      </c>
      <c r="B5" s="1748"/>
      <c r="C5" s="1749" t="str">
        <f t="shared" ref="C5:BC5" si="0">TEXT(C29,IF(COUNTIF(C29,"*")=1,C29,"0.0;_･"))</f>
        <v>25.5</v>
      </c>
      <c r="D5" s="1750"/>
      <c r="E5" s="947" t="str">
        <f t="shared" si="0"/>
        <v>-</v>
      </c>
      <c r="F5" s="1751"/>
      <c r="G5" s="1752" t="str">
        <f t="shared" si="0"/>
        <v>26.5</v>
      </c>
      <c r="H5" s="1750"/>
      <c r="I5" s="947" t="str">
        <f t="shared" si="0"/>
        <v>-</v>
      </c>
      <c r="J5" s="949" t="str">
        <f t="shared" si="0"/>
        <v>-</v>
      </c>
      <c r="K5" s="950" t="str">
        <f t="shared" si="0"/>
        <v>-</v>
      </c>
      <c r="L5" s="1753"/>
      <c r="M5" s="1754" t="str">
        <f t="shared" si="0"/>
        <v>26.0</v>
      </c>
      <c r="N5" s="1755"/>
      <c r="O5" s="952" t="str">
        <f t="shared" si="0"/>
        <v>-</v>
      </c>
      <c r="P5" s="988" t="str">
        <f t="shared" si="0"/>
        <v>-</v>
      </c>
      <c r="Q5" s="1756"/>
      <c r="R5" s="1757" t="str">
        <f t="shared" si="0"/>
        <v>24.5</v>
      </c>
      <c r="S5" s="1758"/>
      <c r="T5" s="809" t="str">
        <f t="shared" si="0"/>
        <v>-</v>
      </c>
      <c r="U5" s="1448" t="str">
        <f t="shared" si="0"/>
        <v>-</v>
      </c>
      <c r="V5" s="808" t="str">
        <f t="shared" si="0"/>
        <v>-</v>
      </c>
      <c r="W5" s="811" t="str">
        <f t="shared" si="0"/>
        <v>-</v>
      </c>
      <c r="X5" s="810" t="str">
        <f t="shared" si="0"/>
        <v>-</v>
      </c>
      <c r="Y5" s="1449" t="str">
        <f t="shared" si="0"/>
        <v>-</v>
      </c>
      <c r="Z5" s="1759"/>
      <c r="AA5" s="1763" t="str">
        <f t="shared" si="0"/>
        <v>22.5</v>
      </c>
      <c r="AB5" s="1760"/>
      <c r="AC5" s="1452" t="str">
        <f t="shared" si="0"/>
        <v>-</v>
      </c>
      <c r="AD5" s="1762"/>
      <c r="AE5" s="1469" t="str">
        <f t="shared" si="0"/>
        <v>25.5</v>
      </c>
      <c r="AF5" s="1760"/>
      <c r="AG5" s="806" t="str">
        <f t="shared" si="0"/>
        <v>-</v>
      </c>
      <c r="AH5" s="1759"/>
      <c r="AI5" s="1761" t="str">
        <f t="shared" si="0"/>
        <v>25.5</v>
      </c>
      <c r="AJ5" s="1760"/>
      <c r="AK5" s="1452" t="str">
        <f t="shared" si="0"/>
        <v>-</v>
      </c>
      <c r="AL5" s="1762"/>
      <c r="AM5" s="1763" t="str">
        <f t="shared" si="0"/>
        <v>25.5</v>
      </c>
      <c r="AN5" s="1764"/>
      <c r="AO5" s="1457" t="str">
        <f t="shared" si="0"/>
        <v>-</v>
      </c>
      <c r="AP5" s="810" t="str">
        <f t="shared" si="0"/>
        <v>-</v>
      </c>
      <c r="AQ5" s="808" t="str">
        <f t="shared" si="0"/>
        <v>-</v>
      </c>
      <c r="AR5" s="1083" t="str">
        <f t="shared" si="0"/>
        <v>-</v>
      </c>
      <c r="AS5" s="1759"/>
      <c r="AT5" s="1761" t="str">
        <f t="shared" si="0"/>
        <v>25.5</v>
      </c>
      <c r="AU5" s="1760"/>
      <c r="AV5" s="1452" t="str">
        <f t="shared" si="0"/>
        <v>-</v>
      </c>
      <c r="AW5" s="1772" t="str">
        <f t="shared" si="0"/>
        <v>-</v>
      </c>
      <c r="AX5" s="947" t="str">
        <f t="shared" si="0"/>
        <v>-</v>
      </c>
      <c r="AY5" s="806" t="str">
        <f t="shared" si="0"/>
        <v>-</v>
      </c>
      <c r="AZ5" s="1759"/>
      <c r="BA5" s="1752" t="str">
        <f t="shared" si="0"/>
        <v>25.0</v>
      </c>
      <c r="BB5" s="1760"/>
      <c r="BC5" s="1452" t="str">
        <f t="shared" si="0"/>
        <v>-</v>
      </c>
    </row>
    <row r="6" spans="1:61" s="336" customFormat="1" ht="17.149999999999999" customHeight="1" x14ac:dyDescent="0.2">
      <c r="A6" s="419" t="s">
        <v>264</v>
      </c>
      <c r="B6" s="975" t="str">
        <f>B30</f>
        <v>-</v>
      </c>
      <c r="C6" s="954" t="str">
        <f t="shared" ref="C6:BC6" si="1">C30</f>
        <v>100&lt;</v>
      </c>
      <c r="D6" s="953" t="str">
        <f t="shared" si="1"/>
        <v>-</v>
      </c>
      <c r="E6" s="955" t="str">
        <f t="shared" si="1"/>
        <v>-</v>
      </c>
      <c r="F6" s="956" t="str">
        <f t="shared" si="1"/>
        <v>-</v>
      </c>
      <c r="G6" s="953" t="str">
        <f t="shared" si="1"/>
        <v>100&lt;</v>
      </c>
      <c r="H6" s="953" t="str">
        <f t="shared" si="1"/>
        <v>-</v>
      </c>
      <c r="I6" s="955" t="str">
        <f t="shared" si="1"/>
        <v>-</v>
      </c>
      <c r="J6" s="949" t="str">
        <f t="shared" si="1"/>
        <v>100&lt;</v>
      </c>
      <c r="K6" s="957" t="str">
        <f t="shared" si="1"/>
        <v>100&lt;</v>
      </c>
      <c r="L6" s="322" t="str">
        <f t="shared" si="1"/>
        <v>-</v>
      </c>
      <c r="M6" s="322" t="str">
        <f t="shared" si="1"/>
        <v>100&lt;</v>
      </c>
      <c r="N6" s="322" t="str">
        <f t="shared" si="1"/>
        <v>-</v>
      </c>
      <c r="O6" s="958" t="str">
        <f t="shared" si="1"/>
        <v>-</v>
      </c>
      <c r="P6" s="989" t="str">
        <f t="shared" si="1"/>
        <v>100&lt;</v>
      </c>
      <c r="Q6" s="331" t="str">
        <f t="shared" si="1"/>
        <v>-</v>
      </c>
      <c r="R6" s="160" t="str">
        <f t="shared" si="1"/>
        <v>100&lt;</v>
      </c>
      <c r="S6" s="160" t="str">
        <f t="shared" si="1"/>
        <v>-</v>
      </c>
      <c r="T6" s="330" t="str">
        <f t="shared" si="1"/>
        <v>-</v>
      </c>
      <c r="U6" s="1001" t="str">
        <f t="shared" si="1"/>
        <v>100&lt;</v>
      </c>
      <c r="V6" s="310" t="str">
        <f t="shared" si="1"/>
        <v>100&lt;</v>
      </c>
      <c r="W6" s="160" t="str">
        <f t="shared" si="1"/>
        <v>100&lt;</v>
      </c>
      <c r="X6" s="816" t="str">
        <f t="shared" si="1"/>
        <v>100&lt;</v>
      </c>
      <c r="Y6" s="205" t="str">
        <f t="shared" si="1"/>
        <v>100&lt;</v>
      </c>
      <c r="Z6" s="328" t="str">
        <f t="shared" si="1"/>
        <v>-</v>
      </c>
      <c r="AA6" s="332" t="str">
        <f t="shared" si="1"/>
        <v>100&lt;</v>
      </c>
      <c r="AB6" s="161" t="str">
        <f t="shared" si="1"/>
        <v>-</v>
      </c>
      <c r="AC6" s="199" t="str">
        <f t="shared" si="1"/>
        <v>-</v>
      </c>
      <c r="AD6" s="1042" t="str">
        <f t="shared" si="1"/>
        <v>-</v>
      </c>
      <c r="AE6" s="329">
        <f t="shared" si="1"/>
        <v>62</v>
      </c>
      <c r="AF6" s="198" t="str">
        <f t="shared" si="1"/>
        <v>-</v>
      </c>
      <c r="AG6" s="309" t="str">
        <f t="shared" si="1"/>
        <v>-</v>
      </c>
      <c r="AH6" s="333" t="str">
        <f t="shared" si="1"/>
        <v>-</v>
      </c>
      <c r="AI6" s="329" t="str">
        <f t="shared" si="1"/>
        <v>100&lt;</v>
      </c>
      <c r="AJ6" s="198" t="str">
        <f t="shared" si="1"/>
        <v>-</v>
      </c>
      <c r="AK6" s="199" t="str">
        <f t="shared" si="1"/>
        <v>-</v>
      </c>
      <c r="AL6" s="812" t="str">
        <f t="shared" si="1"/>
        <v>-</v>
      </c>
      <c r="AM6" s="161" t="str">
        <f t="shared" si="1"/>
        <v>100&lt;</v>
      </c>
      <c r="AN6" s="161" t="str">
        <f t="shared" si="1"/>
        <v>-</v>
      </c>
      <c r="AO6" s="613" t="str">
        <f t="shared" si="1"/>
        <v>-</v>
      </c>
      <c r="AP6" s="331" t="str">
        <f t="shared" si="1"/>
        <v>100&lt;</v>
      </c>
      <c r="AQ6" s="160" t="str">
        <f t="shared" si="1"/>
        <v>100&lt;</v>
      </c>
      <c r="AR6" s="334" t="str">
        <f t="shared" si="1"/>
        <v>100&lt;</v>
      </c>
      <c r="AS6" s="328" t="str">
        <f t="shared" si="1"/>
        <v>-</v>
      </c>
      <c r="AT6" s="332" t="str">
        <f t="shared" si="1"/>
        <v>100&lt;</v>
      </c>
      <c r="AU6" s="161" t="str">
        <f t="shared" si="1"/>
        <v>-</v>
      </c>
      <c r="AV6" s="740" t="str">
        <f t="shared" si="1"/>
        <v>-</v>
      </c>
      <c r="AW6" s="1773" t="str">
        <f t="shared" si="1"/>
        <v>100&lt;</v>
      </c>
      <c r="AX6" s="955" t="str">
        <f t="shared" si="1"/>
        <v>100&lt;</v>
      </c>
      <c r="AY6" s="309" t="str">
        <f t="shared" si="1"/>
        <v>100&lt;</v>
      </c>
      <c r="AZ6" s="335" t="str">
        <f t="shared" si="1"/>
        <v>-</v>
      </c>
      <c r="BA6" s="329" t="str">
        <f t="shared" si="1"/>
        <v>100&lt;</v>
      </c>
      <c r="BB6" s="198" t="str">
        <f t="shared" si="1"/>
        <v>-</v>
      </c>
      <c r="BC6" s="199" t="str">
        <f t="shared" si="1"/>
        <v>-</v>
      </c>
    </row>
    <row r="7" spans="1:61" s="1468" customFormat="1" ht="17.149999999999999" customHeight="1" x14ac:dyDescent="0.2">
      <c r="A7" s="1464" t="s">
        <v>260</v>
      </c>
      <c r="B7" s="977" t="str">
        <f>TEXT(B31,IF(COUNTIF(B31,"*")=1,B31,IF(B31&lt;10,"0.0;_･","0;_･")))</f>
        <v>-</v>
      </c>
      <c r="C7" s="1465" t="str">
        <f t="shared" ref="C7:BC7" si="2">TEXT(C31,IF(COUNTIF(C31,"*")=1,C31,IF(C31&lt;10,"0.0;_･","0;_･")))</f>
        <v>6.4</v>
      </c>
      <c r="D7" s="1465" t="str">
        <f t="shared" si="2"/>
        <v>-</v>
      </c>
      <c r="E7" s="960" t="str">
        <f t="shared" si="2"/>
        <v>-</v>
      </c>
      <c r="F7" s="1466" t="str">
        <f t="shared" si="2"/>
        <v>-</v>
      </c>
      <c r="G7" s="1465" t="str">
        <f t="shared" si="2"/>
        <v>6.7</v>
      </c>
      <c r="H7" s="1465" t="str">
        <f t="shared" si="2"/>
        <v>-</v>
      </c>
      <c r="I7" s="960" t="str">
        <f t="shared" si="2"/>
        <v>-</v>
      </c>
      <c r="J7" s="959" t="str">
        <f t="shared" si="2"/>
        <v>6.4</v>
      </c>
      <c r="K7" s="961" t="str">
        <f t="shared" si="2"/>
        <v>6.7</v>
      </c>
      <c r="L7" s="1019" t="str">
        <f t="shared" si="2"/>
        <v>-</v>
      </c>
      <c r="M7" s="1019" t="str">
        <f t="shared" si="2"/>
        <v>6.7</v>
      </c>
      <c r="N7" s="1019" t="str">
        <f t="shared" si="2"/>
        <v>-</v>
      </c>
      <c r="O7" s="1467" t="str">
        <f t="shared" si="2"/>
        <v>-</v>
      </c>
      <c r="P7" s="989" t="str">
        <f t="shared" si="2"/>
        <v>6.7</v>
      </c>
      <c r="Q7" s="816" t="str">
        <f t="shared" si="2"/>
        <v>-</v>
      </c>
      <c r="R7" s="310" t="str">
        <f t="shared" si="2"/>
        <v>7.1</v>
      </c>
      <c r="S7" s="310" t="str">
        <f t="shared" si="2"/>
        <v>-</v>
      </c>
      <c r="T7" s="814" t="str">
        <f t="shared" si="2"/>
        <v>-</v>
      </c>
      <c r="U7" s="1001" t="str">
        <f t="shared" si="2"/>
        <v>6.7</v>
      </c>
      <c r="V7" s="310" t="str">
        <f t="shared" si="2"/>
        <v>7.0</v>
      </c>
      <c r="W7" s="310" t="str">
        <f t="shared" si="2"/>
        <v>6.9</v>
      </c>
      <c r="X7" s="813" t="str">
        <f t="shared" si="2"/>
        <v>6.7</v>
      </c>
      <c r="Y7" s="334" t="str">
        <f t="shared" si="2"/>
        <v>7.1</v>
      </c>
      <c r="Z7" s="328" t="str">
        <f t="shared" si="2"/>
        <v>-</v>
      </c>
      <c r="AA7" s="161" t="str">
        <f t="shared" si="2"/>
        <v>7.0</v>
      </c>
      <c r="AB7" s="161" t="str">
        <f t="shared" si="2"/>
        <v>-</v>
      </c>
      <c r="AC7" s="740" t="str">
        <f t="shared" si="2"/>
        <v>-</v>
      </c>
      <c r="AD7" s="1043" t="str">
        <f t="shared" si="2"/>
        <v>-</v>
      </c>
      <c r="AE7" s="161" t="str">
        <f t="shared" si="2"/>
        <v>6.4</v>
      </c>
      <c r="AF7" s="161" t="str">
        <f t="shared" si="2"/>
        <v>-</v>
      </c>
      <c r="AG7" s="162" t="str">
        <f t="shared" si="2"/>
        <v>-</v>
      </c>
      <c r="AH7" s="815" t="str">
        <f t="shared" si="2"/>
        <v>-</v>
      </c>
      <c r="AI7" s="161" t="str">
        <f t="shared" si="2"/>
        <v>6.8</v>
      </c>
      <c r="AJ7" s="161" t="str">
        <f t="shared" si="2"/>
        <v>-</v>
      </c>
      <c r="AK7" s="740" t="str">
        <f t="shared" si="2"/>
        <v>-</v>
      </c>
      <c r="AL7" s="812" t="str">
        <f t="shared" si="2"/>
        <v>-</v>
      </c>
      <c r="AM7" s="161" t="str">
        <f t="shared" si="2"/>
        <v>6.8</v>
      </c>
      <c r="AN7" s="161" t="str">
        <f t="shared" si="2"/>
        <v>-</v>
      </c>
      <c r="AO7" s="613" t="str">
        <f t="shared" si="2"/>
        <v>-</v>
      </c>
      <c r="AP7" s="816" t="str">
        <f t="shared" si="2"/>
        <v>6.5</v>
      </c>
      <c r="AQ7" s="310" t="str">
        <f t="shared" si="2"/>
        <v>6.4</v>
      </c>
      <c r="AR7" s="334" t="str">
        <f t="shared" si="2"/>
        <v>6.7</v>
      </c>
      <c r="AS7" s="328" t="str">
        <f t="shared" si="2"/>
        <v>-</v>
      </c>
      <c r="AT7" s="161" t="str">
        <f t="shared" si="2"/>
        <v>6.6</v>
      </c>
      <c r="AU7" s="161" t="str">
        <f t="shared" si="2"/>
        <v>-</v>
      </c>
      <c r="AV7" s="740" t="str">
        <f t="shared" si="2"/>
        <v>-</v>
      </c>
      <c r="AW7" s="1774" t="str">
        <f t="shared" si="2"/>
        <v>6.3</v>
      </c>
      <c r="AX7" s="960" t="str">
        <f t="shared" si="2"/>
        <v>6.4</v>
      </c>
      <c r="AY7" s="162" t="str">
        <f t="shared" si="2"/>
        <v>6.4</v>
      </c>
      <c r="AZ7" s="328" t="str">
        <f t="shared" si="2"/>
        <v>-</v>
      </c>
      <c r="BA7" s="161" t="str">
        <f t="shared" si="2"/>
        <v>6.5</v>
      </c>
      <c r="BB7" s="161" t="str">
        <f t="shared" si="2"/>
        <v>-</v>
      </c>
      <c r="BC7" s="740" t="str">
        <f t="shared" si="2"/>
        <v>-</v>
      </c>
    </row>
    <row r="8" spans="1:61" s="336" customFormat="1" ht="17.149999999999999" customHeight="1" x14ac:dyDescent="0.2">
      <c r="A8" s="419" t="s">
        <v>314</v>
      </c>
      <c r="B8" s="977" t="str">
        <f>TEXT(B32,IF(COUNTIF(B32,"*")=1,B32,IF(B32&lt;10,"0.0;_･","0;_･")))</f>
        <v>-</v>
      </c>
      <c r="C8" s="953" t="str">
        <f t="shared" ref="C8:AH8" si="3">TEXT(C32,IF(COUNTIF(C32,"*")=1,C32,IF(C32&lt;10,"0.0;_･","0;_･")))</f>
        <v>1.3</v>
      </c>
      <c r="D8" s="953" t="str">
        <f t="shared" si="3"/>
        <v>-</v>
      </c>
      <c r="E8" s="960" t="str">
        <f t="shared" si="3"/>
        <v>1.3</v>
      </c>
      <c r="F8" s="956" t="str">
        <f t="shared" si="3"/>
        <v>-</v>
      </c>
      <c r="G8" s="953" t="str">
        <f t="shared" si="3"/>
        <v>1.6</v>
      </c>
      <c r="H8" s="953" t="str">
        <f t="shared" si="3"/>
        <v>-</v>
      </c>
      <c r="I8" s="960" t="str">
        <f t="shared" si="3"/>
        <v>1.6</v>
      </c>
      <c r="J8" s="959" t="str">
        <f t="shared" si="3"/>
        <v>5.5</v>
      </c>
      <c r="K8" s="961" t="str">
        <f t="shared" si="3"/>
        <v>4.2</v>
      </c>
      <c r="L8" s="322" t="str">
        <f t="shared" si="3"/>
        <v>-</v>
      </c>
      <c r="M8" s="322" t="str">
        <f t="shared" si="3"/>
        <v>1.8</v>
      </c>
      <c r="N8" s="322" t="str">
        <f t="shared" si="3"/>
        <v>-</v>
      </c>
      <c r="O8" s="958" t="str">
        <f t="shared" si="3"/>
        <v>1.8</v>
      </c>
      <c r="P8" s="989" t="str">
        <f t="shared" si="3"/>
        <v>2.2</v>
      </c>
      <c r="Q8" s="331" t="str">
        <f t="shared" si="3"/>
        <v>-</v>
      </c>
      <c r="R8" s="160" t="str">
        <f t="shared" si="3"/>
        <v>&lt;0.5</v>
      </c>
      <c r="S8" s="310" t="str">
        <f t="shared" si="3"/>
        <v>-</v>
      </c>
      <c r="T8" s="814" t="str">
        <f t="shared" si="3"/>
        <v>&lt;0.5</v>
      </c>
      <c r="U8" s="1001" t="str">
        <f t="shared" si="3"/>
        <v>3.5</v>
      </c>
      <c r="V8" s="160" t="str">
        <f t="shared" si="3"/>
        <v>3.8</v>
      </c>
      <c r="W8" s="310" t="str">
        <f t="shared" si="3"/>
        <v>1.8</v>
      </c>
      <c r="X8" s="813" t="str">
        <f t="shared" si="3"/>
        <v>1.0</v>
      </c>
      <c r="Y8" s="334" t="str">
        <f t="shared" si="3"/>
        <v>0.6</v>
      </c>
      <c r="Z8" s="328" t="str">
        <f t="shared" si="3"/>
        <v>-</v>
      </c>
      <c r="AA8" s="198" t="str">
        <f t="shared" si="3"/>
        <v>0.8</v>
      </c>
      <c r="AB8" s="198" t="str">
        <f t="shared" si="3"/>
        <v>-</v>
      </c>
      <c r="AC8" s="199" t="str">
        <f t="shared" si="3"/>
        <v>0.8</v>
      </c>
      <c r="AD8" s="1042" t="str">
        <f t="shared" si="3"/>
        <v>-</v>
      </c>
      <c r="AE8" s="161" t="str">
        <f t="shared" si="3"/>
        <v>4.3</v>
      </c>
      <c r="AF8" s="161" t="str">
        <f t="shared" si="3"/>
        <v>-</v>
      </c>
      <c r="AG8" s="162" t="str">
        <f t="shared" si="3"/>
        <v>4.3</v>
      </c>
      <c r="AH8" s="815" t="str">
        <f t="shared" si="3"/>
        <v>-</v>
      </c>
      <c r="AI8" s="161" t="str">
        <f t="shared" ref="AI8:BC8" si="4">TEXT(AI32,IF(COUNTIF(AI32,"*")=1,AI32,IF(AI32&lt;10,"0.0;_･","0;_･")))</f>
        <v>3.3</v>
      </c>
      <c r="AJ8" s="161" t="str">
        <f t="shared" si="4"/>
        <v>-</v>
      </c>
      <c r="AK8" s="199" t="str">
        <f t="shared" si="4"/>
        <v>3.3</v>
      </c>
      <c r="AL8" s="812" t="str">
        <f t="shared" si="4"/>
        <v>-</v>
      </c>
      <c r="AM8" s="161" t="str">
        <f t="shared" si="4"/>
        <v>0.6</v>
      </c>
      <c r="AN8" s="161" t="str">
        <f t="shared" si="4"/>
        <v>-</v>
      </c>
      <c r="AO8" s="613" t="str">
        <f t="shared" si="4"/>
        <v>0.6</v>
      </c>
      <c r="AP8" s="331" t="str">
        <f t="shared" si="4"/>
        <v>1.7</v>
      </c>
      <c r="AQ8" s="310" t="str">
        <f t="shared" si="4"/>
        <v>4.3</v>
      </c>
      <c r="AR8" s="321" t="str">
        <f t="shared" si="4"/>
        <v>1.6</v>
      </c>
      <c r="AS8" s="335" t="str">
        <f t="shared" si="4"/>
        <v>-</v>
      </c>
      <c r="AT8" s="198" t="str">
        <f t="shared" si="4"/>
        <v>3.7</v>
      </c>
      <c r="AU8" s="198" t="str">
        <f t="shared" si="4"/>
        <v>-</v>
      </c>
      <c r="AV8" s="199" t="str">
        <f t="shared" si="4"/>
        <v>3.7</v>
      </c>
      <c r="AW8" s="1773" t="str">
        <f t="shared" si="4"/>
        <v>1.9</v>
      </c>
      <c r="AX8" s="960" t="str">
        <f t="shared" si="4"/>
        <v>2.5</v>
      </c>
      <c r="AY8" s="162" t="str">
        <f t="shared" si="4"/>
        <v>5.2</v>
      </c>
      <c r="AZ8" s="335" t="str">
        <f t="shared" si="4"/>
        <v>-</v>
      </c>
      <c r="BA8" s="198" t="str">
        <f t="shared" si="4"/>
        <v>&lt;0.5</v>
      </c>
      <c r="BB8" s="198" t="str">
        <f t="shared" si="4"/>
        <v>-</v>
      </c>
      <c r="BC8" s="199" t="str">
        <f t="shared" si="4"/>
        <v>&lt;0.5</v>
      </c>
    </row>
    <row r="9" spans="1:61" s="336" customFormat="1" ht="17.149999999999999" customHeight="1" x14ac:dyDescent="0.2">
      <c r="A9" s="419" t="s">
        <v>309</v>
      </c>
      <c r="B9" s="977" t="str">
        <f>TEXT(B33,IF(COUNTIF(B33,"*")=1,B33,IF(B33&lt;10,"0.0;_･","0;_･")))</f>
        <v>-</v>
      </c>
      <c r="C9" s="953" t="str">
        <f t="shared" ref="C9:AH9" si="5">TEXT(C33,IF(COUNTIF(C33,"*")=1,C33,IF(C33&lt;10,"0.0;_･","0;_･")))</f>
        <v>1.0</v>
      </c>
      <c r="D9" s="953" t="str">
        <f t="shared" si="5"/>
        <v>-</v>
      </c>
      <c r="E9" s="960" t="str">
        <f t="shared" si="5"/>
        <v>1.0</v>
      </c>
      <c r="F9" s="956" t="str">
        <f t="shared" si="5"/>
        <v>-</v>
      </c>
      <c r="G9" s="953" t="str">
        <f t="shared" si="5"/>
        <v>1.3</v>
      </c>
      <c r="H9" s="953" t="str">
        <f t="shared" si="5"/>
        <v>-</v>
      </c>
      <c r="I9" s="960" t="str">
        <f t="shared" si="5"/>
        <v>1.3</v>
      </c>
      <c r="J9" s="959" t="str">
        <f t="shared" si="5"/>
        <v>1.6</v>
      </c>
      <c r="K9" s="961" t="str">
        <f t="shared" si="5"/>
        <v>1.4</v>
      </c>
      <c r="L9" s="322" t="str">
        <f t="shared" si="5"/>
        <v>-</v>
      </c>
      <c r="M9" s="322" t="str">
        <f t="shared" si="5"/>
        <v>1.4</v>
      </c>
      <c r="N9" s="322" t="str">
        <f t="shared" si="5"/>
        <v>-</v>
      </c>
      <c r="O9" s="958" t="str">
        <f t="shared" si="5"/>
        <v>1.4</v>
      </c>
      <c r="P9" s="989" t="str">
        <f t="shared" si="5"/>
        <v>1.0</v>
      </c>
      <c r="Q9" s="331" t="str">
        <f t="shared" si="5"/>
        <v>-</v>
      </c>
      <c r="R9" s="160" t="str">
        <f t="shared" si="5"/>
        <v>&lt;0.5</v>
      </c>
      <c r="S9" s="310" t="str">
        <f t="shared" si="5"/>
        <v>-</v>
      </c>
      <c r="T9" s="814" t="str">
        <f t="shared" si="5"/>
        <v>&lt;0.5</v>
      </c>
      <c r="U9" s="1001" t="str">
        <f t="shared" si="5"/>
        <v>1.1</v>
      </c>
      <c r="V9" s="160" t="str">
        <f t="shared" si="5"/>
        <v>1.6</v>
      </c>
      <c r="W9" s="310" t="str">
        <f t="shared" si="5"/>
        <v>0.6</v>
      </c>
      <c r="X9" s="813" t="str">
        <f t="shared" si="5"/>
        <v>0.8</v>
      </c>
      <c r="Y9" s="334" t="str">
        <f t="shared" si="5"/>
        <v>0.6</v>
      </c>
      <c r="Z9" s="328" t="str">
        <f t="shared" si="5"/>
        <v>-</v>
      </c>
      <c r="AA9" s="198" t="str">
        <f t="shared" si="5"/>
        <v>0.7</v>
      </c>
      <c r="AB9" s="198" t="str">
        <f t="shared" si="5"/>
        <v>-</v>
      </c>
      <c r="AC9" s="740" t="str">
        <f t="shared" si="5"/>
        <v>0.7</v>
      </c>
      <c r="AD9" s="1042" t="str">
        <f t="shared" si="5"/>
        <v>-</v>
      </c>
      <c r="AE9" s="198" t="str">
        <f t="shared" si="5"/>
        <v>2.8</v>
      </c>
      <c r="AF9" s="198" t="str">
        <f t="shared" si="5"/>
        <v>-</v>
      </c>
      <c r="AG9" s="309" t="str">
        <f t="shared" si="5"/>
        <v>2.8</v>
      </c>
      <c r="AH9" s="333" t="str">
        <f t="shared" si="5"/>
        <v>-</v>
      </c>
      <c r="AI9" s="198" t="str">
        <f t="shared" ref="AI9:BC9" si="6">TEXT(AI33,IF(COUNTIF(AI33,"*")=1,AI33,IF(AI33&lt;10,"0.0;_･","0;_･")))</f>
        <v>1.2</v>
      </c>
      <c r="AJ9" s="198" t="str">
        <f t="shared" si="6"/>
        <v>-</v>
      </c>
      <c r="AK9" s="740" t="str">
        <f t="shared" si="6"/>
        <v>1.2</v>
      </c>
      <c r="AL9" s="812" t="str">
        <f t="shared" si="6"/>
        <v>-</v>
      </c>
      <c r="AM9" s="161" t="str">
        <f t="shared" si="6"/>
        <v>0.6</v>
      </c>
      <c r="AN9" s="161" t="str">
        <f t="shared" si="6"/>
        <v>-</v>
      </c>
      <c r="AO9" s="613" t="str">
        <f t="shared" si="6"/>
        <v>0.6</v>
      </c>
      <c r="AP9" s="331" t="str">
        <f t="shared" si="6"/>
        <v>0.8</v>
      </c>
      <c r="AQ9" s="160" t="str">
        <f t="shared" si="6"/>
        <v>1.2</v>
      </c>
      <c r="AR9" s="321" t="str">
        <f t="shared" si="6"/>
        <v>0.6</v>
      </c>
      <c r="AS9" s="335" t="str">
        <f t="shared" si="6"/>
        <v>-</v>
      </c>
      <c r="AT9" s="198" t="str">
        <f t="shared" si="6"/>
        <v>1.2</v>
      </c>
      <c r="AU9" s="198" t="str">
        <f t="shared" si="6"/>
        <v>-</v>
      </c>
      <c r="AV9" s="199" t="str">
        <f t="shared" si="6"/>
        <v>1.2</v>
      </c>
      <c r="AW9" s="1773" t="str">
        <f t="shared" si="6"/>
        <v>0.7</v>
      </c>
      <c r="AX9" s="955" t="str">
        <f t="shared" si="6"/>
        <v>0.6</v>
      </c>
      <c r="AY9" s="309" t="str">
        <f t="shared" si="6"/>
        <v>0.8</v>
      </c>
      <c r="AZ9" s="335" t="str">
        <f t="shared" si="6"/>
        <v>-</v>
      </c>
      <c r="BA9" s="198" t="str">
        <f t="shared" si="6"/>
        <v>&lt;0.5</v>
      </c>
      <c r="BB9" s="198" t="str">
        <f t="shared" si="6"/>
        <v>-</v>
      </c>
      <c r="BC9" s="199" t="str">
        <f t="shared" si="6"/>
        <v>&lt;0.5</v>
      </c>
    </row>
    <row r="10" spans="1:61" s="336" customFormat="1" ht="17.149999999999999" customHeight="1" x14ac:dyDescent="0.2">
      <c r="A10" s="419" t="s">
        <v>261</v>
      </c>
      <c r="B10" s="977" t="str">
        <f>TEXT(B34,IF(COUNTIF(B34,"*")=1,B34,IF(B34&lt;10,"0.0;_･","0;_･")))</f>
        <v>-</v>
      </c>
      <c r="C10" s="953" t="str">
        <f t="shared" ref="C10:AH10" si="7">TEXT(C34,IF(COUNTIF(C34,"*")=1,C34,IF(C34&lt;10,"0.0;_･","0;_･")))</f>
        <v>-</v>
      </c>
      <c r="D10" s="953" t="str">
        <f t="shared" si="7"/>
        <v>-</v>
      </c>
      <c r="E10" s="955" t="str">
        <f t="shared" si="7"/>
        <v>-</v>
      </c>
      <c r="F10" s="956" t="str">
        <f t="shared" si="7"/>
        <v>-</v>
      </c>
      <c r="G10" s="953" t="str">
        <f t="shared" si="7"/>
        <v>-</v>
      </c>
      <c r="H10" s="953" t="str">
        <f t="shared" si="7"/>
        <v>-</v>
      </c>
      <c r="I10" s="955" t="str">
        <f t="shared" si="7"/>
        <v>-</v>
      </c>
      <c r="J10" s="949" t="str">
        <f t="shared" si="7"/>
        <v>-</v>
      </c>
      <c r="K10" s="957" t="str">
        <f t="shared" si="7"/>
        <v>-</v>
      </c>
      <c r="L10" s="322" t="str">
        <f t="shared" si="7"/>
        <v>-</v>
      </c>
      <c r="M10" s="322" t="str">
        <f t="shared" si="7"/>
        <v>-</v>
      </c>
      <c r="N10" s="322" t="str">
        <f t="shared" si="7"/>
        <v>-</v>
      </c>
      <c r="O10" s="958" t="str">
        <f t="shared" si="7"/>
        <v>-</v>
      </c>
      <c r="P10" s="989" t="str">
        <f t="shared" si="7"/>
        <v>-</v>
      </c>
      <c r="Q10" s="331" t="str">
        <f t="shared" si="7"/>
        <v>-</v>
      </c>
      <c r="R10" s="160" t="str">
        <f t="shared" si="7"/>
        <v>-</v>
      </c>
      <c r="S10" s="160" t="str">
        <f t="shared" si="7"/>
        <v>-</v>
      </c>
      <c r="T10" s="330" t="str">
        <f t="shared" si="7"/>
        <v>-</v>
      </c>
      <c r="U10" s="1001" t="str">
        <f t="shared" si="7"/>
        <v>-</v>
      </c>
      <c r="V10" s="160" t="str">
        <f t="shared" si="7"/>
        <v>-</v>
      </c>
      <c r="W10" s="310" t="str">
        <f t="shared" si="7"/>
        <v>-</v>
      </c>
      <c r="X10" s="813" t="str">
        <f t="shared" si="7"/>
        <v>-</v>
      </c>
      <c r="Y10" s="334" t="str">
        <f t="shared" si="7"/>
        <v>-</v>
      </c>
      <c r="Z10" s="328" t="str">
        <f t="shared" si="7"/>
        <v>-</v>
      </c>
      <c r="AA10" s="198" t="str">
        <f t="shared" si="7"/>
        <v>-</v>
      </c>
      <c r="AB10" s="198" t="str">
        <f t="shared" si="7"/>
        <v>-</v>
      </c>
      <c r="AC10" s="199" t="str">
        <f t="shared" si="7"/>
        <v>-</v>
      </c>
      <c r="AD10" s="1042" t="str">
        <f t="shared" si="7"/>
        <v>-</v>
      </c>
      <c r="AE10" s="198" t="str">
        <f t="shared" si="7"/>
        <v>-</v>
      </c>
      <c r="AF10" s="198" t="str">
        <f t="shared" si="7"/>
        <v>-</v>
      </c>
      <c r="AG10" s="309" t="str">
        <f t="shared" si="7"/>
        <v>-</v>
      </c>
      <c r="AH10" s="333" t="str">
        <f t="shared" si="7"/>
        <v>-</v>
      </c>
      <c r="AI10" s="198" t="str">
        <f t="shared" ref="AI10:BC10" si="8">TEXT(AI34,IF(COUNTIF(AI34,"*")=1,AI34,IF(AI34&lt;10,"0.0;_･","0;_･")))</f>
        <v>-</v>
      </c>
      <c r="AJ10" s="198" t="str">
        <f t="shared" si="8"/>
        <v>-</v>
      </c>
      <c r="AK10" s="199" t="str">
        <f t="shared" si="8"/>
        <v>-</v>
      </c>
      <c r="AL10" s="812" t="str">
        <f t="shared" si="8"/>
        <v>-</v>
      </c>
      <c r="AM10" s="161" t="str">
        <f t="shared" si="8"/>
        <v>-</v>
      </c>
      <c r="AN10" s="161" t="str">
        <f t="shared" si="8"/>
        <v>-</v>
      </c>
      <c r="AO10" s="613" t="str">
        <f t="shared" si="8"/>
        <v>-</v>
      </c>
      <c r="AP10" s="331" t="str">
        <f t="shared" si="8"/>
        <v>-</v>
      </c>
      <c r="AQ10" s="160" t="str">
        <f t="shared" si="8"/>
        <v>-</v>
      </c>
      <c r="AR10" s="321" t="str">
        <f t="shared" si="8"/>
        <v>-</v>
      </c>
      <c r="AS10" s="335" t="str">
        <f t="shared" si="8"/>
        <v>-</v>
      </c>
      <c r="AT10" s="198" t="str">
        <f t="shared" si="8"/>
        <v>-</v>
      </c>
      <c r="AU10" s="198" t="str">
        <f t="shared" si="8"/>
        <v>-</v>
      </c>
      <c r="AV10" s="199" t="str">
        <f t="shared" si="8"/>
        <v>-</v>
      </c>
      <c r="AW10" s="1773" t="str">
        <f t="shared" si="8"/>
        <v>-</v>
      </c>
      <c r="AX10" s="955" t="str">
        <f t="shared" si="8"/>
        <v>-</v>
      </c>
      <c r="AY10" s="309" t="str">
        <f t="shared" si="8"/>
        <v>-</v>
      </c>
      <c r="AZ10" s="335" t="str">
        <f t="shared" si="8"/>
        <v>-</v>
      </c>
      <c r="BA10" s="198" t="str">
        <f t="shared" si="8"/>
        <v>-</v>
      </c>
      <c r="BB10" s="198" t="str">
        <f t="shared" si="8"/>
        <v>-</v>
      </c>
      <c r="BC10" s="199" t="str">
        <f t="shared" si="8"/>
        <v>-</v>
      </c>
    </row>
    <row r="11" spans="1:61" s="336" customFormat="1" ht="17.149999999999999" customHeight="1" x14ac:dyDescent="0.2">
      <c r="A11" s="419" t="s">
        <v>262</v>
      </c>
      <c r="B11" s="976" t="str">
        <f>B35</f>
        <v>-</v>
      </c>
      <c r="C11" s="953">
        <f t="shared" ref="C11:BC11" si="9">C35</f>
        <v>1</v>
      </c>
      <c r="D11" s="953" t="str">
        <f t="shared" si="9"/>
        <v>-</v>
      </c>
      <c r="E11" s="955">
        <f t="shared" si="9"/>
        <v>1</v>
      </c>
      <c r="F11" s="956" t="str">
        <f t="shared" si="9"/>
        <v>-</v>
      </c>
      <c r="G11" s="953">
        <f t="shared" si="9"/>
        <v>1</v>
      </c>
      <c r="H11" s="953" t="str">
        <f t="shared" si="9"/>
        <v>-</v>
      </c>
      <c r="I11" s="955">
        <f t="shared" si="9"/>
        <v>1</v>
      </c>
      <c r="J11" s="949">
        <f t="shared" si="9"/>
        <v>1</v>
      </c>
      <c r="K11" s="957">
        <f t="shared" si="9"/>
        <v>2</v>
      </c>
      <c r="L11" s="322" t="str">
        <f t="shared" si="9"/>
        <v>-</v>
      </c>
      <c r="M11" s="322">
        <f t="shared" si="9"/>
        <v>3</v>
      </c>
      <c r="N11" s="322" t="str">
        <f t="shared" si="9"/>
        <v>-</v>
      </c>
      <c r="O11" s="958">
        <f t="shared" si="9"/>
        <v>3</v>
      </c>
      <c r="P11" s="989">
        <f t="shared" si="9"/>
        <v>1</v>
      </c>
      <c r="Q11" s="331" t="str">
        <f t="shared" si="9"/>
        <v>-</v>
      </c>
      <c r="R11" s="160" t="str">
        <f t="shared" si="9"/>
        <v>&lt;1</v>
      </c>
      <c r="S11" s="160" t="str">
        <f t="shared" si="9"/>
        <v>-</v>
      </c>
      <c r="T11" s="330" t="str">
        <f t="shared" si="9"/>
        <v>&lt;1</v>
      </c>
      <c r="U11" s="1001">
        <f t="shared" si="9"/>
        <v>2</v>
      </c>
      <c r="V11" s="310">
        <f t="shared" si="9"/>
        <v>2</v>
      </c>
      <c r="W11" s="160" t="str">
        <f t="shared" si="9"/>
        <v>&lt;1</v>
      </c>
      <c r="X11" s="816">
        <f t="shared" si="9"/>
        <v>2</v>
      </c>
      <c r="Y11" s="205" t="str">
        <f t="shared" si="9"/>
        <v>&lt;1</v>
      </c>
      <c r="Z11" s="328" t="str">
        <f t="shared" si="9"/>
        <v>-</v>
      </c>
      <c r="AA11" s="161" t="str">
        <f t="shared" si="9"/>
        <v>&lt;1</v>
      </c>
      <c r="AB11" s="161" t="str">
        <f t="shared" si="9"/>
        <v>-</v>
      </c>
      <c r="AC11" s="740" t="str">
        <f t="shared" si="9"/>
        <v>&lt;1</v>
      </c>
      <c r="AD11" s="1043" t="str">
        <f t="shared" si="9"/>
        <v>-</v>
      </c>
      <c r="AE11" s="161">
        <f t="shared" si="9"/>
        <v>10</v>
      </c>
      <c r="AF11" s="161" t="str">
        <f t="shared" si="9"/>
        <v>-</v>
      </c>
      <c r="AG11" s="162">
        <f t="shared" si="9"/>
        <v>10</v>
      </c>
      <c r="AH11" s="333" t="str">
        <f t="shared" si="9"/>
        <v>-</v>
      </c>
      <c r="AI11" s="198">
        <f t="shared" si="9"/>
        <v>2</v>
      </c>
      <c r="AJ11" s="198" t="str">
        <f t="shared" si="9"/>
        <v>-</v>
      </c>
      <c r="AK11" s="199">
        <f t="shared" si="9"/>
        <v>2</v>
      </c>
      <c r="AL11" s="812" t="str">
        <f t="shared" si="9"/>
        <v>-</v>
      </c>
      <c r="AM11" s="161">
        <f t="shared" si="9"/>
        <v>2</v>
      </c>
      <c r="AN11" s="161" t="str">
        <f t="shared" si="9"/>
        <v>-</v>
      </c>
      <c r="AO11" s="613">
        <f t="shared" si="9"/>
        <v>2</v>
      </c>
      <c r="AP11" s="331" t="str">
        <f t="shared" si="9"/>
        <v>&lt;1</v>
      </c>
      <c r="AQ11" s="322">
        <f t="shared" si="9"/>
        <v>1</v>
      </c>
      <c r="AR11" s="321" t="str">
        <f t="shared" si="9"/>
        <v>&lt;1</v>
      </c>
      <c r="AS11" s="335" t="str">
        <f t="shared" si="9"/>
        <v>-</v>
      </c>
      <c r="AT11" s="198">
        <f t="shared" si="9"/>
        <v>2</v>
      </c>
      <c r="AU11" s="198" t="str">
        <f t="shared" si="9"/>
        <v>-</v>
      </c>
      <c r="AV11" s="199">
        <f t="shared" si="9"/>
        <v>2</v>
      </c>
      <c r="AW11" s="1773" t="str">
        <f t="shared" si="9"/>
        <v>&lt;1</v>
      </c>
      <c r="AX11" s="955" t="str">
        <f t="shared" si="9"/>
        <v>&lt;1</v>
      </c>
      <c r="AY11" s="309" t="str">
        <f t="shared" si="9"/>
        <v>&lt;1</v>
      </c>
      <c r="AZ11" s="335" t="str">
        <f t="shared" si="9"/>
        <v>-</v>
      </c>
      <c r="BA11" s="198" t="str">
        <f t="shared" si="9"/>
        <v>&lt;1</v>
      </c>
      <c r="BB11" s="198" t="str">
        <f t="shared" si="9"/>
        <v>-</v>
      </c>
      <c r="BC11" s="199" t="str">
        <f t="shared" si="9"/>
        <v>&lt;1</v>
      </c>
    </row>
    <row r="12" spans="1:61" s="1444" customFormat="1" ht="17.149999999999999" customHeight="1" x14ac:dyDescent="0.2">
      <c r="A12" s="419" t="s">
        <v>263</v>
      </c>
      <c r="B12" s="976" t="str">
        <f t="shared" ref="B12:AG12" si="10">TEXT(B36,IF(COUNTIF(B36,"*")=1,B36,IF(B36&lt;10,"0.0;_･","0;_･")))</f>
        <v>-</v>
      </c>
      <c r="C12" s="953" t="str">
        <f t="shared" si="10"/>
        <v>5.9</v>
      </c>
      <c r="D12" s="953" t="str">
        <f t="shared" si="10"/>
        <v>-</v>
      </c>
      <c r="E12" s="955" t="str">
        <f t="shared" si="10"/>
        <v>5.9</v>
      </c>
      <c r="F12" s="956" t="str">
        <f t="shared" si="10"/>
        <v>-</v>
      </c>
      <c r="G12" s="953" t="str">
        <f t="shared" si="10"/>
        <v>6.9</v>
      </c>
      <c r="H12" s="953" t="str">
        <f t="shared" si="10"/>
        <v>-</v>
      </c>
      <c r="I12" s="955" t="str">
        <f t="shared" si="10"/>
        <v>6.9</v>
      </c>
      <c r="J12" s="959" t="str">
        <f t="shared" si="10"/>
        <v>6.9</v>
      </c>
      <c r="K12" s="961" t="str">
        <f t="shared" si="10"/>
        <v>6.3</v>
      </c>
      <c r="L12" s="322" t="str">
        <f t="shared" si="10"/>
        <v>-</v>
      </c>
      <c r="M12" s="322" t="str">
        <f t="shared" si="10"/>
        <v>6.9</v>
      </c>
      <c r="N12" s="322" t="str">
        <f t="shared" si="10"/>
        <v>-</v>
      </c>
      <c r="O12" s="958" t="str">
        <f t="shared" si="10"/>
        <v>6.9</v>
      </c>
      <c r="P12" s="989" t="str">
        <f t="shared" si="10"/>
        <v>7.3</v>
      </c>
      <c r="Q12" s="816" t="str">
        <f t="shared" si="10"/>
        <v>-</v>
      </c>
      <c r="R12" s="310" t="str">
        <f t="shared" si="10"/>
        <v>6.4</v>
      </c>
      <c r="S12" s="310" t="str">
        <f t="shared" si="10"/>
        <v>-</v>
      </c>
      <c r="T12" s="814" t="str">
        <f t="shared" si="10"/>
        <v>6.4</v>
      </c>
      <c r="U12" s="1001" t="str">
        <f t="shared" si="10"/>
        <v>6.1</v>
      </c>
      <c r="V12" s="310" t="str">
        <f t="shared" si="10"/>
        <v>6.7</v>
      </c>
      <c r="W12" s="310" t="str">
        <f t="shared" si="10"/>
        <v>5.4</v>
      </c>
      <c r="X12" s="816" t="str">
        <f t="shared" si="10"/>
        <v>5.9</v>
      </c>
      <c r="Y12" s="205" t="str">
        <f t="shared" si="10"/>
        <v>5.2</v>
      </c>
      <c r="Z12" s="328" t="str">
        <f t="shared" si="10"/>
        <v>-</v>
      </c>
      <c r="AA12" s="161" t="str">
        <f t="shared" si="10"/>
        <v>5.0</v>
      </c>
      <c r="AB12" s="161" t="str">
        <f t="shared" si="10"/>
        <v>-</v>
      </c>
      <c r="AC12" s="740" t="str">
        <f t="shared" si="10"/>
        <v>5.0</v>
      </c>
      <c r="AD12" s="1043" t="str">
        <f t="shared" si="10"/>
        <v>-</v>
      </c>
      <c r="AE12" s="161" t="str">
        <f t="shared" si="10"/>
        <v>10</v>
      </c>
      <c r="AF12" s="161" t="str">
        <f t="shared" si="10"/>
        <v>-</v>
      </c>
      <c r="AG12" s="162" t="str">
        <f t="shared" si="10"/>
        <v>10</v>
      </c>
      <c r="AH12" s="815" t="str">
        <f t="shared" ref="AH12:BC12" si="11">TEXT(AH36,IF(COUNTIF(AH36,"*")=1,AH36,IF(AH36&lt;10,"0.0;_･","0;_･")))</f>
        <v>-</v>
      </c>
      <c r="AI12" s="161" t="str">
        <f t="shared" si="11"/>
        <v>6.3</v>
      </c>
      <c r="AJ12" s="161" t="str">
        <f t="shared" si="11"/>
        <v>-</v>
      </c>
      <c r="AK12" s="740" t="str">
        <f t="shared" si="11"/>
        <v>6.3</v>
      </c>
      <c r="AL12" s="812" t="str">
        <f t="shared" si="11"/>
        <v>-</v>
      </c>
      <c r="AM12" s="161" t="str">
        <f t="shared" si="11"/>
        <v>6.2</v>
      </c>
      <c r="AN12" s="815" t="str">
        <f t="shared" si="11"/>
        <v>-</v>
      </c>
      <c r="AO12" s="613" t="str">
        <f t="shared" si="11"/>
        <v>6.2</v>
      </c>
      <c r="AP12" s="816" t="str">
        <f t="shared" si="11"/>
        <v>6.0</v>
      </c>
      <c r="AQ12" s="1019" t="str">
        <f t="shared" si="11"/>
        <v>7.6</v>
      </c>
      <c r="AR12" s="334" t="str">
        <f t="shared" si="11"/>
        <v>5.2</v>
      </c>
      <c r="AS12" s="328" t="str">
        <f t="shared" si="11"/>
        <v>-</v>
      </c>
      <c r="AT12" s="161" t="str">
        <f t="shared" si="11"/>
        <v>7.2</v>
      </c>
      <c r="AU12" s="198" t="str">
        <f t="shared" si="11"/>
        <v>-</v>
      </c>
      <c r="AV12" s="199" t="str">
        <f t="shared" si="11"/>
        <v>7.2</v>
      </c>
      <c r="AW12" s="1774" t="str">
        <f t="shared" si="11"/>
        <v>6.5</v>
      </c>
      <c r="AX12" s="955" t="str">
        <f t="shared" si="11"/>
        <v>6.7</v>
      </c>
      <c r="AY12" s="162" t="str">
        <f t="shared" si="11"/>
        <v>6.9</v>
      </c>
      <c r="AZ12" s="335" t="str">
        <f t="shared" si="11"/>
        <v>-</v>
      </c>
      <c r="BA12" s="198" t="str">
        <f t="shared" si="11"/>
        <v>6.6</v>
      </c>
      <c r="BB12" s="198" t="str">
        <f t="shared" si="11"/>
        <v>-</v>
      </c>
      <c r="BC12" s="199" t="str">
        <f t="shared" si="11"/>
        <v>6.6</v>
      </c>
    </row>
    <row r="13" spans="1:61" s="1443" customFormat="1" ht="17.149999999999999" customHeight="1" x14ac:dyDescent="0.2">
      <c r="A13" s="817" t="s">
        <v>142</v>
      </c>
      <c r="B13" s="1596" t="str">
        <f t="shared" ref="B13:J13" si="12">B37</f>
        <v>-</v>
      </c>
      <c r="C13" s="967">
        <f t="shared" si="12"/>
        <v>0</v>
      </c>
      <c r="D13" s="967" t="str">
        <f t="shared" si="12"/>
        <v>-</v>
      </c>
      <c r="E13" s="1598">
        <f t="shared" si="12"/>
        <v>0</v>
      </c>
      <c r="F13" s="1597" t="str">
        <f t="shared" si="12"/>
        <v>-</v>
      </c>
      <c r="G13" s="967">
        <f t="shared" si="12"/>
        <v>0</v>
      </c>
      <c r="H13" s="967" t="str">
        <f t="shared" si="12"/>
        <v>-</v>
      </c>
      <c r="I13" s="1598">
        <f t="shared" si="12"/>
        <v>0</v>
      </c>
      <c r="J13" s="1597" t="str">
        <f t="shared" si="12"/>
        <v>-</v>
      </c>
      <c r="K13" s="967" t="str">
        <f>K37</f>
        <v>-</v>
      </c>
      <c r="L13" s="967" t="str">
        <f t="shared" ref="L13:BC13" si="13">L37</f>
        <v>-</v>
      </c>
      <c r="M13" s="967">
        <f t="shared" si="13"/>
        <v>0</v>
      </c>
      <c r="N13" s="967" t="str">
        <f t="shared" si="13"/>
        <v>-</v>
      </c>
      <c r="O13" s="968">
        <f t="shared" si="13"/>
        <v>0</v>
      </c>
      <c r="P13" s="1599" t="str">
        <f t="shared" si="13"/>
        <v>-</v>
      </c>
      <c r="Q13" s="1597" t="str">
        <f t="shared" si="13"/>
        <v>-</v>
      </c>
      <c r="R13" s="967">
        <f t="shared" si="13"/>
        <v>0</v>
      </c>
      <c r="S13" s="967" t="str">
        <f t="shared" si="13"/>
        <v>-</v>
      </c>
      <c r="T13" s="968">
        <f t="shared" si="13"/>
        <v>0</v>
      </c>
      <c r="U13" s="1597" t="str">
        <f t="shared" si="13"/>
        <v>-</v>
      </c>
      <c r="V13" s="967" t="str">
        <f t="shared" si="13"/>
        <v>-</v>
      </c>
      <c r="W13" s="967" t="str">
        <f t="shared" si="13"/>
        <v>-</v>
      </c>
      <c r="X13" s="967" t="str">
        <f t="shared" si="13"/>
        <v>-</v>
      </c>
      <c r="Y13" s="1598" t="str">
        <f t="shared" si="13"/>
        <v>-</v>
      </c>
      <c r="Z13" s="1597" t="str">
        <f t="shared" si="13"/>
        <v>-</v>
      </c>
      <c r="AA13" s="967">
        <f t="shared" si="13"/>
        <v>0</v>
      </c>
      <c r="AB13" s="967" t="str">
        <f t="shared" si="13"/>
        <v>-</v>
      </c>
      <c r="AC13" s="968">
        <f t="shared" si="13"/>
        <v>0</v>
      </c>
      <c r="AD13" s="1596" t="str">
        <f>AD37</f>
        <v>-</v>
      </c>
      <c r="AE13" s="967">
        <f t="shared" si="13"/>
        <v>0</v>
      </c>
      <c r="AF13" s="967" t="str">
        <f t="shared" si="13"/>
        <v>-</v>
      </c>
      <c r="AG13" s="1598">
        <f t="shared" si="13"/>
        <v>0</v>
      </c>
      <c r="AH13" s="1597" t="str">
        <f t="shared" si="13"/>
        <v>-</v>
      </c>
      <c r="AI13" s="967">
        <f t="shared" si="13"/>
        <v>0</v>
      </c>
      <c r="AJ13" s="967" t="str">
        <f t="shared" si="13"/>
        <v>-</v>
      </c>
      <c r="AK13" s="968">
        <f t="shared" si="13"/>
        <v>0</v>
      </c>
      <c r="AL13" s="1597" t="str">
        <f t="shared" si="13"/>
        <v>-</v>
      </c>
      <c r="AM13" s="967">
        <f t="shared" si="13"/>
        <v>11</v>
      </c>
      <c r="AN13" s="967" t="str">
        <f t="shared" si="13"/>
        <v>-</v>
      </c>
      <c r="AO13" s="968">
        <f t="shared" si="13"/>
        <v>11</v>
      </c>
      <c r="AP13" s="1597" t="str">
        <f t="shared" si="13"/>
        <v>-</v>
      </c>
      <c r="AQ13" s="967" t="str">
        <f t="shared" si="13"/>
        <v>-</v>
      </c>
      <c r="AR13" s="1598" t="str">
        <f t="shared" si="13"/>
        <v>-</v>
      </c>
      <c r="AS13" s="1597" t="str">
        <f t="shared" si="13"/>
        <v>-</v>
      </c>
      <c r="AT13" s="967">
        <f t="shared" si="13"/>
        <v>14</v>
      </c>
      <c r="AU13" s="967" t="str">
        <f t="shared" si="13"/>
        <v>-</v>
      </c>
      <c r="AV13" s="968">
        <f t="shared" si="13"/>
        <v>14</v>
      </c>
      <c r="AW13" s="1599" t="str">
        <f t="shared" si="13"/>
        <v>-</v>
      </c>
      <c r="AX13" s="1601" t="str">
        <f t="shared" si="13"/>
        <v>-</v>
      </c>
      <c r="AY13" s="1600" t="str">
        <f t="shared" si="13"/>
        <v>-</v>
      </c>
      <c r="AZ13" s="1597" t="str">
        <f t="shared" si="13"/>
        <v>-</v>
      </c>
      <c r="BA13" s="967">
        <f t="shared" si="13"/>
        <v>1</v>
      </c>
      <c r="BB13" s="967" t="str">
        <f t="shared" si="13"/>
        <v>-</v>
      </c>
      <c r="BC13" s="968">
        <f t="shared" si="13"/>
        <v>1</v>
      </c>
    </row>
    <row r="14" spans="1:61" s="171" customFormat="1" ht="17.149999999999999" customHeight="1" x14ac:dyDescent="0.2">
      <c r="A14" s="417" t="s">
        <v>143</v>
      </c>
      <c r="B14" s="979" t="str">
        <f t="shared" ref="B14:AG14" si="14">TEXT(B38,IF(COUNTIF(B38,"*")=1,B38,IF(B38&lt;10,"0.0;_･","0;_･")))</f>
        <v>-</v>
      </c>
      <c r="C14" s="133" t="str">
        <f t="shared" si="14"/>
        <v>8.8</v>
      </c>
      <c r="D14" s="133" t="str">
        <f t="shared" si="14"/>
        <v>-</v>
      </c>
      <c r="E14" s="837" t="str">
        <f t="shared" si="14"/>
        <v>8.8</v>
      </c>
      <c r="F14" s="610" t="str">
        <f t="shared" si="14"/>
        <v>-</v>
      </c>
      <c r="G14" s="133" t="str">
        <f t="shared" si="14"/>
        <v>10</v>
      </c>
      <c r="H14" s="166" t="str">
        <f t="shared" si="14"/>
        <v>-</v>
      </c>
      <c r="I14" s="838" t="str">
        <f t="shared" si="14"/>
        <v>10</v>
      </c>
      <c r="J14" s="839" t="str">
        <f t="shared" si="14"/>
        <v>13</v>
      </c>
      <c r="K14" s="840" t="str">
        <f t="shared" si="14"/>
        <v>4.4</v>
      </c>
      <c r="L14" s="841" t="str">
        <f t="shared" si="14"/>
        <v>-</v>
      </c>
      <c r="M14" s="841" t="str">
        <f t="shared" si="14"/>
        <v>8.9</v>
      </c>
      <c r="N14" s="841" t="str">
        <f t="shared" si="14"/>
        <v>-</v>
      </c>
      <c r="O14" s="611" t="str">
        <f t="shared" si="14"/>
        <v>8.9</v>
      </c>
      <c r="P14" s="991" t="str">
        <f t="shared" si="14"/>
        <v>7.2</v>
      </c>
      <c r="Q14" s="842" t="str">
        <f t="shared" si="14"/>
        <v>-</v>
      </c>
      <c r="R14" s="841" t="str">
        <f t="shared" si="14"/>
        <v>7.2</v>
      </c>
      <c r="S14" s="841" t="str">
        <f t="shared" si="14"/>
        <v>-</v>
      </c>
      <c r="T14" s="611" t="str">
        <f t="shared" si="14"/>
        <v>7.2</v>
      </c>
      <c r="U14" s="1002" t="str">
        <f t="shared" si="14"/>
        <v>5.8</v>
      </c>
      <c r="V14" s="841" t="str">
        <f t="shared" si="14"/>
        <v>5.9</v>
      </c>
      <c r="W14" s="841" t="str">
        <f t="shared" si="14"/>
        <v>5.8</v>
      </c>
      <c r="X14" s="996" t="str">
        <f t="shared" si="14"/>
        <v>-</v>
      </c>
      <c r="Y14" s="168" t="str">
        <f t="shared" si="14"/>
        <v>-</v>
      </c>
      <c r="Z14" s="169" t="str">
        <f t="shared" si="14"/>
        <v>-</v>
      </c>
      <c r="AA14" s="133" t="str">
        <f t="shared" si="14"/>
        <v>5.7</v>
      </c>
      <c r="AB14" s="133" t="str">
        <f t="shared" si="14"/>
        <v>-</v>
      </c>
      <c r="AC14" s="843" t="str">
        <f t="shared" si="14"/>
        <v>5.7</v>
      </c>
      <c r="AD14" s="979" t="str">
        <f t="shared" si="14"/>
        <v>-</v>
      </c>
      <c r="AE14" s="166" t="str">
        <f t="shared" si="14"/>
        <v>17</v>
      </c>
      <c r="AF14" s="166" t="str">
        <f t="shared" si="14"/>
        <v>-</v>
      </c>
      <c r="AG14" s="165" t="str">
        <f t="shared" si="14"/>
        <v>17</v>
      </c>
      <c r="AH14" s="612" t="str">
        <f t="shared" ref="AH14:BC14" si="15">TEXT(AH38,IF(COUNTIF(AH38,"*")=1,AH38,IF(AH38&lt;10,"0.0;_･","0;_･")))</f>
        <v>-</v>
      </c>
      <c r="AI14" s="166" t="str">
        <f t="shared" si="15"/>
        <v>7.9</v>
      </c>
      <c r="AJ14" s="133" t="str">
        <f t="shared" si="15"/>
        <v>-</v>
      </c>
      <c r="AK14" s="843" t="str">
        <f t="shared" si="15"/>
        <v>7.9</v>
      </c>
      <c r="AL14" s="836" t="str">
        <f t="shared" si="15"/>
        <v>-</v>
      </c>
      <c r="AM14" s="1459" t="str">
        <f t="shared" si="15"/>
        <v>7.1</v>
      </c>
      <c r="AN14" s="845" t="str">
        <f t="shared" si="15"/>
        <v>-</v>
      </c>
      <c r="AO14" s="846" t="str">
        <f t="shared" si="15"/>
        <v>7.1</v>
      </c>
      <c r="AP14" s="1024" t="str">
        <f t="shared" si="15"/>
        <v>8.1</v>
      </c>
      <c r="AQ14" s="847" t="str">
        <f t="shared" si="15"/>
        <v>12</v>
      </c>
      <c r="AR14" s="425" t="str">
        <f t="shared" si="15"/>
        <v>8.9</v>
      </c>
      <c r="AS14" s="169" t="str">
        <f t="shared" si="15"/>
        <v>-</v>
      </c>
      <c r="AT14" s="133" t="str">
        <f t="shared" si="15"/>
        <v>11</v>
      </c>
      <c r="AU14" s="133" t="str">
        <f t="shared" si="15"/>
        <v>-</v>
      </c>
      <c r="AV14" s="191" t="str">
        <f t="shared" si="15"/>
        <v>11</v>
      </c>
      <c r="AW14" s="1029" t="str">
        <f t="shared" si="15"/>
        <v>13</v>
      </c>
      <c r="AX14" s="170" t="str">
        <f t="shared" si="15"/>
        <v>12</v>
      </c>
      <c r="AY14" s="838" t="str">
        <f t="shared" si="15"/>
        <v>13</v>
      </c>
      <c r="AZ14" s="169" t="str">
        <f t="shared" si="15"/>
        <v>-</v>
      </c>
      <c r="BA14" s="133" t="str">
        <f t="shared" si="15"/>
        <v>12</v>
      </c>
      <c r="BB14" s="166" t="str">
        <f t="shared" si="15"/>
        <v>-</v>
      </c>
      <c r="BC14" s="1030" t="str">
        <f t="shared" si="15"/>
        <v>12</v>
      </c>
    </row>
    <row r="15" spans="1:61" s="171" customFormat="1" ht="17.149999999999999" customHeight="1" x14ac:dyDescent="0.2">
      <c r="A15" s="418" t="s">
        <v>410</v>
      </c>
      <c r="B15" s="980" t="str">
        <f t="shared" ref="B15:AG15" si="16">TEXT(B39,IF(COUNTIF(B39,"*")=1,B39,IF(B39&lt;10,"0.0;_･","0;_･")))</f>
        <v>-</v>
      </c>
      <c r="C15" s="134" t="str">
        <f t="shared" si="16"/>
        <v>0.2</v>
      </c>
      <c r="D15" s="173" t="str">
        <f t="shared" si="16"/>
        <v>-</v>
      </c>
      <c r="E15" s="174" t="str">
        <f t="shared" si="16"/>
        <v>0.2</v>
      </c>
      <c r="F15" s="180" t="str">
        <f t="shared" si="16"/>
        <v>-</v>
      </c>
      <c r="G15" s="848" t="str">
        <f t="shared" si="16"/>
        <v>0.9</v>
      </c>
      <c r="H15" s="173" t="str">
        <f t="shared" si="16"/>
        <v>-</v>
      </c>
      <c r="I15" s="174" t="str">
        <f t="shared" si="16"/>
        <v>0.9</v>
      </c>
      <c r="J15" s="849" t="str">
        <f t="shared" si="16"/>
        <v>0.6</v>
      </c>
      <c r="K15" s="850" t="str">
        <f t="shared" si="16"/>
        <v>0.3</v>
      </c>
      <c r="L15" s="173" t="str">
        <f t="shared" si="16"/>
        <v>-</v>
      </c>
      <c r="M15" s="178" t="str">
        <f t="shared" si="16"/>
        <v>0.4</v>
      </c>
      <c r="N15" s="175" t="str">
        <f t="shared" si="16"/>
        <v>-</v>
      </c>
      <c r="O15" s="176" t="str">
        <f t="shared" si="16"/>
        <v>0.4</v>
      </c>
      <c r="P15" s="992" t="str">
        <f t="shared" si="16"/>
        <v>0.1</v>
      </c>
      <c r="Q15" s="177" t="str">
        <f t="shared" si="16"/>
        <v>-</v>
      </c>
      <c r="R15" s="178" t="str">
        <f t="shared" si="16"/>
        <v>&lt;0.1</v>
      </c>
      <c r="S15" s="175" t="str">
        <f t="shared" si="16"/>
        <v>-</v>
      </c>
      <c r="T15" s="176" t="str">
        <f t="shared" si="16"/>
        <v>&lt;0.1</v>
      </c>
      <c r="U15" s="1003" t="str">
        <f t="shared" si="16"/>
        <v>0.1</v>
      </c>
      <c r="V15" s="178" t="str">
        <f t="shared" si="16"/>
        <v>&lt;0.1</v>
      </c>
      <c r="W15" s="852" t="str">
        <f t="shared" si="16"/>
        <v>&lt;0.1</v>
      </c>
      <c r="X15" s="997" t="str">
        <f t="shared" si="16"/>
        <v>-</v>
      </c>
      <c r="Y15" s="179" t="str">
        <f t="shared" si="16"/>
        <v>-</v>
      </c>
      <c r="Z15" s="180" t="str">
        <f t="shared" si="16"/>
        <v>-</v>
      </c>
      <c r="AA15" s="134" t="str">
        <f t="shared" si="16"/>
        <v>&lt;0.1</v>
      </c>
      <c r="AB15" s="173" t="str">
        <f t="shared" si="16"/>
        <v>-</v>
      </c>
      <c r="AC15" s="176" t="str">
        <f t="shared" si="16"/>
        <v>&lt;0.1</v>
      </c>
      <c r="AD15" s="1045" t="str">
        <f t="shared" si="16"/>
        <v>-</v>
      </c>
      <c r="AE15" s="134" t="str">
        <f t="shared" si="16"/>
        <v>1.3</v>
      </c>
      <c r="AF15" s="173" t="str">
        <f t="shared" si="16"/>
        <v>-</v>
      </c>
      <c r="AG15" s="174" t="str">
        <f t="shared" si="16"/>
        <v>1.3</v>
      </c>
      <c r="AH15" s="177" t="str">
        <f t="shared" ref="AH15:BC15" si="17">TEXT(AH39,IF(COUNTIF(AH39,"*")=1,AH39,IF(AH39&lt;10,"0.0;_･","0;_･")))</f>
        <v>-</v>
      </c>
      <c r="AI15" s="175" t="str">
        <f t="shared" si="17"/>
        <v>0.7</v>
      </c>
      <c r="AJ15" s="173" t="str">
        <f t="shared" si="17"/>
        <v>-</v>
      </c>
      <c r="AK15" s="176" t="str">
        <f t="shared" si="17"/>
        <v>0.7</v>
      </c>
      <c r="AL15" s="1009" t="str">
        <f t="shared" si="17"/>
        <v>-</v>
      </c>
      <c r="AM15" s="134" t="str">
        <f t="shared" si="17"/>
        <v>&lt;0.1</v>
      </c>
      <c r="AN15" s="182" t="str">
        <f t="shared" si="17"/>
        <v>-</v>
      </c>
      <c r="AO15" s="614" t="str">
        <f t="shared" si="17"/>
        <v>&lt;0.1</v>
      </c>
      <c r="AP15" s="997" t="str">
        <f t="shared" si="17"/>
        <v>0.5</v>
      </c>
      <c r="AQ15" s="852" t="str">
        <f t="shared" si="17"/>
        <v>0.4</v>
      </c>
      <c r="AR15" s="853" t="str">
        <f t="shared" si="17"/>
        <v>0.9</v>
      </c>
      <c r="AS15" s="180" t="str">
        <f t="shared" si="17"/>
        <v>-</v>
      </c>
      <c r="AT15" s="134" t="str">
        <f t="shared" si="17"/>
        <v>0.6</v>
      </c>
      <c r="AU15" s="173" t="str">
        <f t="shared" si="17"/>
        <v>-</v>
      </c>
      <c r="AV15" s="176" t="str">
        <f t="shared" si="17"/>
        <v>0.6</v>
      </c>
      <c r="AW15" s="992" t="str">
        <f t="shared" si="17"/>
        <v>0.3</v>
      </c>
      <c r="AX15" s="172" t="str">
        <f t="shared" si="17"/>
        <v>0.3</v>
      </c>
      <c r="AY15" s="172" t="str">
        <f t="shared" si="17"/>
        <v>1.9</v>
      </c>
      <c r="AZ15" s="180" t="str">
        <f t="shared" si="17"/>
        <v>-</v>
      </c>
      <c r="BA15" s="134" t="str">
        <f t="shared" si="17"/>
        <v>0.2</v>
      </c>
      <c r="BB15" s="173" t="str">
        <f t="shared" si="17"/>
        <v>-</v>
      </c>
      <c r="BC15" s="176" t="str">
        <f t="shared" si="17"/>
        <v>0.2</v>
      </c>
    </row>
    <row r="16" spans="1:61" s="171" customFormat="1" ht="17.149999999999999" customHeight="1" x14ac:dyDescent="0.2">
      <c r="A16" s="418" t="s">
        <v>144</v>
      </c>
      <c r="B16" s="981" t="str">
        <f t="shared" ref="B16:AG16" si="18">TEXT(B40,IF(COUNTIF(B40,"*")=1,B40,IF(B40&lt;10,"0.0;_･","0;_･")))</f>
        <v>-</v>
      </c>
      <c r="C16" s="854" t="str">
        <f t="shared" si="18"/>
        <v>0.9</v>
      </c>
      <c r="D16" s="173" t="str">
        <f t="shared" si="18"/>
        <v>-</v>
      </c>
      <c r="E16" s="174" t="str">
        <f t="shared" si="18"/>
        <v>-</v>
      </c>
      <c r="F16" s="180" t="str">
        <f t="shared" si="18"/>
        <v>-</v>
      </c>
      <c r="G16" s="848" t="str">
        <f t="shared" si="18"/>
        <v>0.9</v>
      </c>
      <c r="H16" s="173" t="str">
        <f t="shared" si="18"/>
        <v>-</v>
      </c>
      <c r="I16" s="174" t="str">
        <f t="shared" si="18"/>
        <v>-</v>
      </c>
      <c r="J16" s="855" t="str">
        <f t="shared" si="18"/>
        <v>2.0</v>
      </c>
      <c r="K16" s="856" t="str">
        <f t="shared" si="18"/>
        <v>1.1</v>
      </c>
      <c r="L16" s="173" t="str">
        <f t="shared" si="18"/>
        <v>-</v>
      </c>
      <c r="M16" s="852" t="str">
        <f t="shared" si="18"/>
        <v>1.4</v>
      </c>
      <c r="N16" s="173" t="str">
        <f t="shared" si="18"/>
        <v>-</v>
      </c>
      <c r="O16" s="176" t="str">
        <f t="shared" si="18"/>
        <v>-</v>
      </c>
      <c r="P16" s="992" t="str">
        <f t="shared" si="18"/>
        <v>0.8</v>
      </c>
      <c r="Q16" s="177" t="str">
        <f t="shared" si="18"/>
        <v>-</v>
      </c>
      <c r="R16" s="852" t="str">
        <f t="shared" si="18"/>
        <v>0.5</v>
      </c>
      <c r="S16" s="173" t="str">
        <f t="shared" si="18"/>
        <v>-</v>
      </c>
      <c r="T16" s="176" t="str">
        <f t="shared" si="18"/>
        <v>-</v>
      </c>
      <c r="U16" s="1003" t="str">
        <f t="shared" si="18"/>
        <v>0.6</v>
      </c>
      <c r="V16" s="852" t="str">
        <f t="shared" si="18"/>
        <v>0.7</v>
      </c>
      <c r="W16" s="852" t="str">
        <f t="shared" si="18"/>
        <v>0.4</v>
      </c>
      <c r="X16" s="997" t="str">
        <f t="shared" si="18"/>
        <v>-</v>
      </c>
      <c r="Y16" s="179" t="str">
        <f t="shared" si="18"/>
        <v>-</v>
      </c>
      <c r="Z16" s="184" t="str">
        <f t="shared" si="18"/>
        <v>-</v>
      </c>
      <c r="AA16" s="854" t="str">
        <f t="shared" si="18"/>
        <v>0.4</v>
      </c>
      <c r="AB16" s="173" t="str">
        <f t="shared" si="18"/>
        <v>-</v>
      </c>
      <c r="AC16" s="176" t="str">
        <f t="shared" si="18"/>
        <v>-</v>
      </c>
      <c r="AD16" s="1046" t="str">
        <f t="shared" si="18"/>
        <v>-</v>
      </c>
      <c r="AE16" s="854" t="str">
        <f t="shared" si="18"/>
        <v>3.4</v>
      </c>
      <c r="AF16" s="173" t="str">
        <f t="shared" si="18"/>
        <v>-</v>
      </c>
      <c r="AG16" s="174" t="str">
        <f t="shared" si="18"/>
        <v>-</v>
      </c>
      <c r="AH16" s="186" t="str">
        <f t="shared" ref="AH16:BC16" si="19">TEXT(AH40,IF(COUNTIF(AH40,"*")=1,AH40,IF(AH40&lt;10,"0.0;_･","0;_･")))</f>
        <v>-</v>
      </c>
      <c r="AI16" s="183" t="str">
        <f t="shared" si="19"/>
        <v>1.3</v>
      </c>
      <c r="AJ16" s="173" t="str">
        <f t="shared" si="19"/>
        <v>-</v>
      </c>
      <c r="AK16" s="176" t="str">
        <f t="shared" si="19"/>
        <v>-</v>
      </c>
      <c r="AL16" s="1010" t="str">
        <f t="shared" si="19"/>
        <v>-</v>
      </c>
      <c r="AM16" s="854" t="str">
        <f t="shared" si="19"/>
        <v>0.9</v>
      </c>
      <c r="AN16" s="185" t="str">
        <f t="shared" si="19"/>
        <v>-</v>
      </c>
      <c r="AO16" s="615" t="str">
        <f t="shared" si="19"/>
        <v>-</v>
      </c>
      <c r="AP16" s="1460" t="str">
        <f t="shared" si="19"/>
        <v>1.0</v>
      </c>
      <c r="AQ16" s="852" t="str">
        <f t="shared" si="19"/>
        <v>1.5</v>
      </c>
      <c r="AR16" s="853" t="str">
        <f t="shared" si="19"/>
        <v>1.6</v>
      </c>
      <c r="AS16" s="184" t="str">
        <f t="shared" si="19"/>
        <v>-</v>
      </c>
      <c r="AT16" s="854" t="str">
        <f t="shared" si="19"/>
        <v>1.6</v>
      </c>
      <c r="AU16" s="173" t="str">
        <f t="shared" si="19"/>
        <v>-</v>
      </c>
      <c r="AV16" s="176" t="str">
        <f t="shared" si="19"/>
        <v>-</v>
      </c>
      <c r="AW16" s="851" t="str">
        <f t="shared" si="19"/>
        <v>1.6</v>
      </c>
      <c r="AX16" s="853" t="str">
        <f t="shared" si="19"/>
        <v>1.3</v>
      </c>
      <c r="AY16" s="172" t="str">
        <f t="shared" si="19"/>
        <v>1.4</v>
      </c>
      <c r="AZ16" s="184" t="str">
        <f t="shared" si="19"/>
        <v>-</v>
      </c>
      <c r="BA16" s="854" t="str">
        <f t="shared" si="19"/>
        <v>0.9</v>
      </c>
      <c r="BB16" s="173" t="str">
        <f t="shared" si="19"/>
        <v>-</v>
      </c>
      <c r="BC16" s="176" t="str">
        <f t="shared" si="19"/>
        <v>-</v>
      </c>
    </row>
    <row r="17" spans="1:57" s="171" customFormat="1" ht="17.149999999999999" customHeight="1" x14ac:dyDescent="0.2">
      <c r="A17" s="418" t="s">
        <v>411</v>
      </c>
      <c r="B17" s="981" t="str">
        <f t="shared" ref="B17:AG17" si="20">TEXT(B41,IF(COUNTIF(B41,"*")=1,B41,IF(B41&lt;10,"0.0;_･","0;_･")))</f>
        <v>-</v>
      </c>
      <c r="C17" s="854" t="str">
        <f t="shared" si="20"/>
        <v>&lt;0.1</v>
      </c>
      <c r="D17" s="173" t="str">
        <f t="shared" si="20"/>
        <v>-</v>
      </c>
      <c r="E17" s="174" t="str">
        <f t="shared" si="20"/>
        <v>-</v>
      </c>
      <c r="F17" s="180" t="str">
        <f t="shared" si="20"/>
        <v>-</v>
      </c>
      <c r="G17" s="848" t="str">
        <f t="shared" si="20"/>
        <v>0.1</v>
      </c>
      <c r="H17" s="173" t="str">
        <f t="shared" si="20"/>
        <v>-</v>
      </c>
      <c r="I17" s="174" t="str">
        <f t="shared" si="20"/>
        <v>-</v>
      </c>
      <c r="J17" s="855" t="str">
        <f t="shared" si="20"/>
        <v>0.1</v>
      </c>
      <c r="K17" s="856" t="str">
        <f t="shared" si="20"/>
        <v>0.1</v>
      </c>
      <c r="L17" s="173" t="str">
        <f t="shared" si="20"/>
        <v>-</v>
      </c>
      <c r="M17" s="173" t="str">
        <f t="shared" si="20"/>
        <v>&lt;0.1</v>
      </c>
      <c r="N17" s="173" t="str">
        <f t="shared" si="20"/>
        <v>-</v>
      </c>
      <c r="O17" s="176" t="str">
        <f t="shared" si="20"/>
        <v>-</v>
      </c>
      <c r="P17" s="992" t="str">
        <f t="shared" si="20"/>
        <v>&lt;0.1</v>
      </c>
      <c r="Q17" s="177" t="str">
        <f t="shared" si="20"/>
        <v>-</v>
      </c>
      <c r="R17" s="178" t="str">
        <f t="shared" si="20"/>
        <v>&lt;0.1</v>
      </c>
      <c r="S17" s="173" t="str">
        <f t="shared" si="20"/>
        <v>-</v>
      </c>
      <c r="T17" s="176" t="str">
        <f t="shared" si="20"/>
        <v>-</v>
      </c>
      <c r="U17" s="1003" t="str">
        <f t="shared" si="20"/>
        <v>&lt;0.1</v>
      </c>
      <c r="V17" s="178" t="str">
        <f t="shared" si="20"/>
        <v>&lt;0.1</v>
      </c>
      <c r="W17" s="852" t="str">
        <f t="shared" si="20"/>
        <v>&lt;0.1</v>
      </c>
      <c r="X17" s="997" t="str">
        <f t="shared" si="20"/>
        <v>-</v>
      </c>
      <c r="Y17" s="179" t="str">
        <f t="shared" si="20"/>
        <v>-</v>
      </c>
      <c r="Z17" s="184" t="str">
        <f t="shared" si="20"/>
        <v>-</v>
      </c>
      <c r="AA17" s="854" t="str">
        <f t="shared" si="20"/>
        <v>&lt;0.1</v>
      </c>
      <c r="AB17" s="173" t="str">
        <f t="shared" si="20"/>
        <v>-</v>
      </c>
      <c r="AC17" s="176" t="str">
        <f t="shared" si="20"/>
        <v>-</v>
      </c>
      <c r="AD17" s="981" t="str">
        <f t="shared" si="20"/>
        <v>-</v>
      </c>
      <c r="AE17" s="854" t="str">
        <f t="shared" si="20"/>
        <v>0.1</v>
      </c>
      <c r="AF17" s="173" t="str">
        <f t="shared" si="20"/>
        <v>-</v>
      </c>
      <c r="AG17" s="174" t="str">
        <f t="shared" si="20"/>
        <v>-</v>
      </c>
      <c r="AH17" s="186" t="str">
        <f t="shared" ref="AH17:AX17" si="21">TEXT(AH41,IF(COUNTIF(AH41,"*")=1,AH41,IF(AH41&lt;10,"0.0;_･","0;_･")))</f>
        <v>-</v>
      </c>
      <c r="AI17" s="183" t="str">
        <f t="shared" si="21"/>
        <v>0.2</v>
      </c>
      <c r="AJ17" s="173" t="str">
        <f t="shared" si="21"/>
        <v>-</v>
      </c>
      <c r="AK17" s="176" t="str">
        <f t="shared" si="21"/>
        <v>-</v>
      </c>
      <c r="AL17" s="1010" t="str">
        <f t="shared" si="21"/>
        <v>-</v>
      </c>
      <c r="AM17" s="854" t="str">
        <f t="shared" si="21"/>
        <v>&lt;0.1</v>
      </c>
      <c r="AN17" s="185" t="str">
        <f t="shared" si="21"/>
        <v>-</v>
      </c>
      <c r="AO17" s="615" t="str">
        <f t="shared" si="21"/>
        <v>-</v>
      </c>
      <c r="AP17" s="997" t="str">
        <f t="shared" si="21"/>
        <v>0.1</v>
      </c>
      <c r="AQ17" s="178" t="str">
        <f t="shared" si="21"/>
        <v>0.1</v>
      </c>
      <c r="AR17" s="181" t="str">
        <f t="shared" si="21"/>
        <v>&lt;0.1</v>
      </c>
      <c r="AS17" s="184" t="str">
        <f t="shared" si="21"/>
        <v>-</v>
      </c>
      <c r="AT17" s="854" t="str">
        <f t="shared" si="21"/>
        <v>0.1</v>
      </c>
      <c r="AU17" s="173" t="str">
        <f t="shared" si="21"/>
        <v>-</v>
      </c>
      <c r="AV17" s="176" t="str">
        <f t="shared" si="21"/>
        <v>-</v>
      </c>
      <c r="AW17" s="992" t="str">
        <f t="shared" si="21"/>
        <v>&lt;0.1</v>
      </c>
      <c r="AX17" s="172" t="str">
        <f t="shared" si="21"/>
        <v>&lt;0.1</v>
      </c>
      <c r="AY17" s="174" t="str">
        <f t="shared" ref="C17:BC18" si="22">TEXT(AY41,IF(COUNTIF(AY41,"*")=1,AY41,IF(AY41&lt;10,"0.0;_･","0;_･")))</f>
        <v>0.1</v>
      </c>
      <c r="AZ17" s="184" t="str">
        <f t="shared" si="22"/>
        <v>-</v>
      </c>
      <c r="BA17" s="854" t="str">
        <f t="shared" si="22"/>
        <v>&lt;0.1</v>
      </c>
      <c r="BB17" s="173" t="str">
        <f t="shared" si="22"/>
        <v>-</v>
      </c>
      <c r="BC17" s="176" t="str">
        <f t="shared" si="22"/>
        <v>-</v>
      </c>
    </row>
    <row r="18" spans="1:57" s="171" customFormat="1" ht="17.149999999999999" customHeight="1" x14ac:dyDescent="0.2">
      <c r="A18" s="417" t="s">
        <v>412</v>
      </c>
      <c r="B18" s="982" t="str">
        <f>TEXT(B42,IF(COUNTIF(B42,"*")=1,B42,IF(B42&lt;10,"0.0;_･","0;_･")))</f>
        <v>-</v>
      </c>
      <c r="C18" s="135" t="str">
        <f t="shared" si="22"/>
        <v>7.7</v>
      </c>
      <c r="D18" s="188" t="str">
        <f t="shared" si="22"/>
        <v>-</v>
      </c>
      <c r="E18" s="170" t="str">
        <f t="shared" si="22"/>
        <v>-</v>
      </c>
      <c r="F18" s="187" t="str">
        <f t="shared" si="22"/>
        <v>-</v>
      </c>
      <c r="G18" s="135" t="str">
        <f t="shared" si="22"/>
        <v>8.3</v>
      </c>
      <c r="H18" s="188" t="str">
        <f t="shared" si="22"/>
        <v>-</v>
      </c>
      <c r="I18" s="170" t="str">
        <f t="shared" si="22"/>
        <v>-</v>
      </c>
      <c r="J18" s="589" t="str">
        <f t="shared" si="22"/>
        <v>9.8</v>
      </c>
      <c r="K18" s="858" t="str">
        <f t="shared" si="22"/>
        <v>2.9</v>
      </c>
      <c r="L18" s="188" t="str">
        <f t="shared" si="22"/>
        <v>-</v>
      </c>
      <c r="M18" s="859" t="str">
        <f t="shared" si="22"/>
        <v>7.1</v>
      </c>
      <c r="N18" s="166" t="str">
        <f t="shared" si="22"/>
        <v>-</v>
      </c>
      <c r="O18" s="189" t="str">
        <f t="shared" si="22"/>
        <v>-</v>
      </c>
      <c r="P18" s="1029" t="str">
        <f t="shared" si="22"/>
        <v>6.3</v>
      </c>
      <c r="Q18" s="190" t="str">
        <f t="shared" si="22"/>
        <v>-</v>
      </c>
      <c r="R18" s="859" t="str">
        <f t="shared" si="22"/>
        <v>6.7</v>
      </c>
      <c r="S18" s="166" t="str">
        <f t="shared" si="22"/>
        <v>-</v>
      </c>
      <c r="T18" s="189" t="str">
        <f t="shared" si="22"/>
        <v>-</v>
      </c>
      <c r="U18" s="1002" t="str">
        <f t="shared" si="22"/>
        <v>5.1</v>
      </c>
      <c r="V18" s="167" t="str">
        <f t="shared" si="22"/>
        <v>5.2</v>
      </c>
      <c r="W18" s="167" t="str">
        <f t="shared" si="22"/>
        <v>5.4</v>
      </c>
      <c r="X18" s="996" t="str">
        <f t="shared" si="22"/>
        <v>-</v>
      </c>
      <c r="Y18" s="168" t="str">
        <f t="shared" si="22"/>
        <v>-</v>
      </c>
      <c r="Z18" s="187" t="str">
        <f t="shared" si="22"/>
        <v>-</v>
      </c>
      <c r="AA18" s="135" t="str">
        <f t="shared" si="22"/>
        <v>5.3</v>
      </c>
      <c r="AB18" s="135" t="str">
        <f t="shared" si="22"/>
        <v>-</v>
      </c>
      <c r="AC18" s="191" t="str">
        <f t="shared" si="22"/>
        <v>-</v>
      </c>
      <c r="AD18" s="982" t="str">
        <f t="shared" si="22"/>
        <v>-</v>
      </c>
      <c r="AE18" s="135" t="str">
        <f t="shared" si="22"/>
        <v>12</v>
      </c>
      <c r="AF18" s="188" t="str">
        <f t="shared" si="22"/>
        <v>-</v>
      </c>
      <c r="AG18" s="170" t="str">
        <f t="shared" si="22"/>
        <v>-</v>
      </c>
      <c r="AH18" s="190" t="str">
        <f t="shared" si="22"/>
        <v>-</v>
      </c>
      <c r="AI18" s="188" t="str">
        <f t="shared" si="22"/>
        <v>5.7</v>
      </c>
      <c r="AJ18" s="188" t="str">
        <f t="shared" si="22"/>
        <v>-</v>
      </c>
      <c r="AK18" s="192" t="str">
        <f t="shared" si="22"/>
        <v>-</v>
      </c>
      <c r="AL18" s="1011" t="str">
        <f t="shared" si="22"/>
        <v>-</v>
      </c>
      <c r="AM18" s="1461" t="str">
        <f t="shared" si="22"/>
        <v>6.2</v>
      </c>
      <c r="AN18" s="860" t="str">
        <f t="shared" si="22"/>
        <v>-</v>
      </c>
      <c r="AO18" s="861" t="str">
        <f t="shared" si="22"/>
        <v>-</v>
      </c>
      <c r="AP18" s="842" t="str">
        <f t="shared" si="22"/>
        <v>6.5</v>
      </c>
      <c r="AQ18" s="841" t="str">
        <f t="shared" si="22"/>
        <v>9.6</v>
      </c>
      <c r="AR18" s="844" t="str">
        <f t="shared" si="22"/>
        <v>6.4</v>
      </c>
      <c r="AS18" s="187" t="str">
        <f t="shared" si="22"/>
        <v>-</v>
      </c>
      <c r="AT18" s="135" t="str">
        <f t="shared" si="22"/>
        <v>8.6</v>
      </c>
      <c r="AU18" s="188" t="str">
        <f t="shared" si="22"/>
        <v>-</v>
      </c>
      <c r="AV18" s="189" t="str">
        <f t="shared" si="22"/>
        <v>-</v>
      </c>
      <c r="AW18" s="1029" t="str">
        <f t="shared" si="22"/>
        <v>11</v>
      </c>
      <c r="AX18" s="838" t="str">
        <f t="shared" si="22"/>
        <v>10</v>
      </c>
      <c r="AY18" s="838" t="str">
        <f t="shared" si="22"/>
        <v>9.2</v>
      </c>
      <c r="AZ18" s="862" t="str">
        <f t="shared" si="22"/>
        <v>-</v>
      </c>
      <c r="BA18" s="135" t="str">
        <f t="shared" si="22"/>
        <v>11</v>
      </c>
      <c r="BB18" s="188" t="str">
        <f t="shared" si="22"/>
        <v>-</v>
      </c>
      <c r="BC18" s="192" t="str">
        <f t="shared" si="22"/>
        <v>-</v>
      </c>
    </row>
    <row r="19" spans="1:57" s="1443" customFormat="1" ht="17.149999999999999" customHeight="1" x14ac:dyDescent="0.2">
      <c r="A19" s="791" t="s">
        <v>145</v>
      </c>
      <c r="B19" s="983" t="str">
        <f>TEXT(B43,IF(COUNTIF(B43,"*")=1,B43,IF(B43&lt;1,"0.00;_･","0.0;_･")))</f>
        <v>-</v>
      </c>
      <c r="C19" s="969" t="str">
        <f t="shared" ref="C19:BC19" si="23">TEXT(C43,IF(COUNTIF(C43,"*")=1,C43,IF(C43&lt;1,"0.00;_･","0.0;_･")))</f>
        <v>0.18</v>
      </c>
      <c r="D19" s="969" t="str">
        <f t="shared" si="23"/>
        <v>-</v>
      </c>
      <c r="E19" s="970" t="str">
        <f t="shared" si="23"/>
        <v>0.18</v>
      </c>
      <c r="F19" s="971" t="str">
        <f t="shared" si="23"/>
        <v>-</v>
      </c>
      <c r="G19" s="969" t="str">
        <f t="shared" si="23"/>
        <v>0.20</v>
      </c>
      <c r="H19" s="969" t="str">
        <f t="shared" si="23"/>
        <v>-</v>
      </c>
      <c r="I19" s="970" t="str">
        <f t="shared" si="23"/>
        <v>0.20</v>
      </c>
      <c r="J19" s="866" t="str">
        <f t="shared" si="23"/>
        <v>0.21</v>
      </c>
      <c r="K19" s="850" t="str">
        <f t="shared" si="23"/>
        <v>0.47</v>
      </c>
      <c r="L19" s="850" t="str">
        <f t="shared" si="23"/>
        <v>-</v>
      </c>
      <c r="M19" s="950" t="str">
        <f t="shared" si="23"/>
        <v>0.33</v>
      </c>
      <c r="N19" s="850" t="str">
        <f t="shared" si="23"/>
        <v>-</v>
      </c>
      <c r="O19" s="972" t="str">
        <f t="shared" si="23"/>
        <v>0.33</v>
      </c>
      <c r="P19" s="1462" t="str">
        <f t="shared" si="23"/>
        <v>0.11</v>
      </c>
      <c r="Q19" s="868" t="str">
        <f t="shared" si="23"/>
        <v>-</v>
      </c>
      <c r="R19" s="867" t="str">
        <f t="shared" si="23"/>
        <v>0.10</v>
      </c>
      <c r="S19" s="867" t="str">
        <f t="shared" si="23"/>
        <v>-</v>
      </c>
      <c r="T19" s="869" t="str">
        <f t="shared" si="23"/>
        <v>0.10</v>
      </c>
      <c r="U19" s="1463" t="str">
        <f t="shared" si="23"/>
        <v>0.14</v>
      </c>
      <c r="V19" s="870" t="str">
        <f t="shared" si="23"/>
        <v>0.25</v>
      </c>
      <c r="W19" s="870" t="str">
        <f t="shared" si="23"/>
        <v>0.10</v>
      </c>
      <c r="X19" s="998" t="str">
        <f t="shared" si="23"/>
        <v>-</v>
      </c>
      <c r="Y19" s="871" t="str">
        <f t="shared" si="23"/>
        <v>-</v>
      </c>
      <c r="Z19" s="872" t="str">
        <f t="shared" si="23"/>
        <v>-</v>
      </c>
      <c r="AA19" s="864" t="str">
        <f t="shared" si="23"/>
        <v>0.13</v>
      </c>
      <c r="AB19" s="864" t="str">
        <f t="shared" si="23"/>
        <v>-</v>
      </c>
      <c r="AC19" s="873" t="str">
        <f t="shared" si="23"/>
        <v>0.13</v>
      </c>
      <c r="AD19" s="1047" t="str">
        <f t="shared" si="23"/>
        <v>-</v>
      </c>
      <c r="AE19" s="864" t="str">
        <f t="shared" si="23"/>
        <v>0.91</v>
      </c>
      <c r="AF19" s="864" t="str">
        <f t="shared" si="23"/>
        <v>-</v>
      </c>
      <c r="AG19" s="865" t="str">
        <f t="shared" si="23"/>
        <v>0.91</v>
      </c>
      <c r="AH19" s="874" t="str">
        <f t="shared" si="23"/>
        <v>-</v>
      </c>
      <c r="AI19" s="875" t="str">
        <f t="shared" si="23"/>
        <v>0.15</v>
      </c>
      <c r="AJ19" s="863" t="str">
        <f t="shared" si="23"/>
        <v>-</v>
      </c>
      <c r="AK19" s="876" t="str">
        <f t="shared" si="23"/>
        <v>0.15</v>
      </c>
      <c r="AL19" s="1012" t="str">
        <f t="shared" si="23"/>
        <v>-</v>
      </c>
      <c r="AM19" s="875" t="str">
        <f t="shared" si="23"/>
        <v>0.97</v>
      </c>
      <c r="AN19" s="877" t="str">
        <f t="shared" si="23"/>
        <v>-</v>
      </c>
      <c r="AO19" s="878" t="str">
        <f t="shared" si="23"/>
        <v>0.97</v>
      </c>
      <c r="AP19" s="1025" t="str">
        <f t="shared" si="23"/>
        <v>2.5</v>
      </c>
      <c r="AQ19" s="870" t="str">
        <f t="shared" si="23"/>
        <v>1.8</v>
      </c>
      <c r="AR19" s="879" t="str">
        <f t="shared" si="23"/>
        <v>0.80</v>
      </c>
      <c r="AS19" s="872" t="str">
        <f t="shared" si="23"/>
        <v>-</v>
      </c>
      <c r="AT19" s="864" t="str">
        <f t="shared" si="23"/>
        <v>2.1</v>
      </c>
      <c r="AU19" s="864" t="str">
        <f t="shared" si="23"/>
        <v>-</v>
      </c>
      <c r="AV19" s="876" t="str">
        <f t="shared" si="23"/>
        <v>2.1</v>
      </c>
      <c r="AW19" s="1775" t="str">
        <f t="shared" si="23"/>
        <v>0.91</v>
      </c>
      <c r="AX19" s="1776" t="str">
        <f t="shared" si="23"/>
        <v>0.30</v>
      </c>
      <c r="AY19" s="880" t="str">
        <f t="shared" si="23"/>
        <v>1.5</v>
      </c>
      <c r="AZ19" s="872" t="str">
        <f t="shared" si="23"/>
        <v>-</v>
      </c>
      <c r="BA19" s="864" t="str">
        <f t="shared" si="23"/>
        <v>1.1</v>
      </c>
      <c r="BB19" s="864" t="str">
        <f t="shared" si="23"/>
        <v>-</v>
      </c>
      <c r="BC19" s="873" t="str">
        <f t="shared" si="23"/>
        <v>1.1</v>
      </c>
    </row>
    <row r="20" spans="1:57" s="1443" customFormat="1" ht="17.149999999999999" customHeight="1" thickBot="1" x14ac:dyDescent="0.25">
      <c r="A20" s="883" t="s">
        <v>413</v>
      </c>
      <c r="B20" s="984" t="str">
        <f>TEXT(B44,IF(COUNTIF(B44,"*")=1,B44,IF(B44&lt;1,"0.00;_･","0.0;_･")))</f>
        <v>-</v>
      </c>
      <c r="C20" s="943" t="str">
        <f t="shared" ref="C20:BC20" si="24">TEXT(C44,IF(COUNTIF(C44,"*")=1,C44,IF(C44&lt;1,"0.00;_･","0.0;_･")))</f>
        <v>0.13</v>
      </c>
      <c r="D20" s="943" t="str">
        <f t="shared" si="24"/>
        <v>-</v>
      </c>
      <c r="E20" s="941" t="str">
        <f t="shared" si="24"/>
        <v>-</v>
      </c>
      <c r="F20" s="942" t="str">
        <f t="shared" si="24"/>
        <v>-</v>
      </c>
      <c r="G20" s="943" t="str">
        <f t="shared" si="24"/>
        <v>0.15</v>
      </c>
      <c r="H20" s="943" t="str">
        <f t="shared" si="24"/>
        <v>-</v>
      </c>
      <c r="I20" s="941" t="str">
        <f t="shared" si="24"/>
        <v>-</v>
      </c>
      <c r="J20" s="944" t="str">
        <f t="shared" si="24"/>
        <v>0.14</v>
      </c>
      <c r="K20" s="945" t="str">
        <f t="shared" si="24"/>
        <v>0.42</v>
      </c>
      <c r="L20" s="945" t="str">
        <f t="shared" si="24"/>
        <v>-</v>
      </c>
      <c r="M20" s="945" t="str">
        <f t="shared" si="24"/>
        <v>0.29</v>
      </c>
      <c r="N20" s="945" t="str">
        <f t="shared" si="24"/>
        <v>-</v>
      </c>
      <c r="O20" s="884" t="str">
        <f t="shared" si="24"/>
        <v>-</v>
      </c>
      <c r="P20" s="993" t="str">
        <f t="shared" si="24"/>
        <v>0.02</v>
      </c>
      <c r="Q20" s="994" t="str">
        <f t="shared" si="24"/>
        <v>-</v>
      </c>
      <c r="R20" s="945" t="str">
        <f t="shared" si="24"/>
        <v>-</v>
      </c>
      <c r="S20" s="945" t="str">
        <f t="shared" si="24"/>
        <v>-</v>
      </c>
      <c r="T20" s="884" t="str">
        <f t="shared" si="24"/>
        <v>-</v>
      </c>
      <c r="U20" s="1004" t="str">
        <f t="shared" si="24"/>
        <v>0.04</v>
      </c>
      <c r="V20" s="1005" t="str">
        <f t="shared" si="24"/>
        <v>0.11</v>
      </c>
      <c r="W20" s="1005" t="str">
        <f t="shared" si="24"/>
        <v>0.02</v>
      </c>
      <c r="X20" s="994" t="str">
        <f t="shared" si="24"/>
        <v>-</v>
      </c>
      <c r="Y20" s="1006" t="str">
        <f t="shared" si="24"/>
        <v>-</v>
      </c>
      <c r="Z20" s="942" t="str">
        <f t="shared" si="24"/>
        <v>-</v>
      </c>
      <c r="AA20" s="943" t="str">
        <f t="shared" si="24"/>
        <v>-</v>
      </c>
      <c r="AB20" s="943" t="str">
        <f t="shared" si="24"/>
        <v>-</v>
      </c>
      <c r="AC20" s="1007" t="str">
        <f t="shared" si="24"/>
        <v>-</v>
      </c>
      <c r="AD20" s="1048" t="str">
        <f t="shared" si="24"/>
        <v>-</v>
      </c>
      <c r="AE20" s="1014" t="str">
        <f t="shared" si="24"/>
        <v>0.64</v>
      </c>
      <c r="AF20" s="1014" t="str">
        <f t="shared" si="24"/>
        <v>-</v>
      </c>
      <c r="AG20" s="1033" t="str">
        <f t="shared" si="24"/>
        <v>-</v>
      </c>
      <c r="AH20" s="1049" t="str">
        <f t="shared" si="24"/>
        <v>-</v>
      </c>
      <c r="AI20" s="1050" t="str">
        <f t="shared" si="24"/>
        <v>0.08</v>
      </c>
      <c r="AJ20" s="943" t="str">
        <f t="shared" si="24"/>
        <v>-</v>
      </c>
      <c r="AK20" s="1007" t="str">
        <f t="shared" si="24"/>
        <v>-</v>
      </c>
      <c r="AL20" s="1013" t="str">
        <f t="shared" si="24"/>
        <v>-</v>
      </c>
      <c r="AM20" s="1014" t="str">
        <f t="shared" si="24"/>
        <v>-</v>
      </c>
      <c r="AN20" s="1015" t="str">
        <f t="shared" si="24"/>
        <v>-</v>
      </c>
      <c r="AO20" s="1016" t="str">
        <f t="shared" si="24"/>
        <v>-</v>
      </c>
      <c r="AP20" s="1026" t="str">
        <f t="shared" si="24"/>
        <v>2.5</v>
      </c>
      <c r="AQ20" s="1005" t="str">
        <f t="shared" si="24"/>
        <v>1.8</v>
      </c>
      <c r="AR20" s="1017" t="str">
        <f t="shared" si="24"/>
        <v>0.71</v>
      </c>
      <c r="AS20" s="942" t="str">
        <f t="shared" si="24"/>
        <v>-</v>
      </c>
      <c r="AT20" s="943" t="str">
        <f t="shared" si="24"/>
        <v>-</v>
      </c>
      <c r="AU20" s="943" t="str">
        <f t="shared" si="24"/>
        <v>-</v>
      </c>
      <c r="AV20" s="1007" t="str">
        <f t="shared" si="24"/>
        <v>-</v>
      </c>
      <c r="AW20" s="1777" t="str">
        <f t="shared" si="24"/>
        <v>0.90</v>
      </c>
      <c r="AX20" s="1778" t="str">
        <f t="shared" si="24"/>
        <v>0.26</v>
      </c>
      <c r="AY20" s="1033" t="str">
        <f t="shared" si="24"/>
        <v>1.3</v>
      </c>
      <c r="AZ20" s="942" t="str">
        <f t="shared" si="24"/>
        <v>-</v>
      </c>
      <c r="BA20" s="943" t="str">
        <f t="shared" si="24"/>
        <v>-</v>
      </c>
      <c r="BB20" s="943" t="str">
        <f t="shared" si="24"/>
        <v>-</v>
      </c>
      <c r="BC20" s="1007" t="str">
        <f t="shared" si="24"/>
        <v>-</v>
      </c>
    </row>
    <row r="24" spans="1:57" x14ac:dyDescent="0.2">
      <c r="A24" s="1470" t="s">
        <v>631</v>
      </c>
      <c r="B24" s="885" t="s">
        <v>632</v>
      </c>
    </row>
    <row r="25" spans="1:57" ht="13.5" thickBot="1" x14ac:dyDescent="0.25">
      <c r="A25" s="1470" t="s">
        <v>630</v>
      </c>
    </row>
    <row r="26" spans="1:57" s="788" customFormat="1" ht="17.149999999999999" customHeight="1" x14ac:dyDescent="0.2">
      <c r="A26" s="787" t="s">
        <v>128</v>
      </c>
      <c r="B26" s="2112" t="s">
        <v>96</v>
      </c>
      <c r="C26" s="2113"/>
      <c r="D26" s="2113"/>
      <c r="E26" s="2114"/>
      <c r="F26" s="2115" t="s">
        <v>325</v>
      </c>
      <c r="G26" s="2113"/>
      <c r="H26" s="2113"/>
      <c r="I26" s="2114"/>
      <c r="J26" s="973" t="s">
        <v>327</v>
      </c>
      <c r="K26" s="974" t="s">
        <v>326</v>
      </c>
      <c r="L26" s="2116" t="s">
        <v>328</v>
      </c>
      <c r="M26" s="2117"/>
      <c r="N26" s="2117"/>
      <c r="O26" s="2118"/>
      <c r="P26" s="985"/>
      <c r="Q26" s="1437"/>
      <c r="R26" s="1437"/>
      <c r="S26" s="1437"/>
      <c r="T26" s="1438"/>
      <c r="U26" s="857" t="s">
        <v>97</v>
      </c>
      <c r="V26" s="999" t="s">
        <v>129</v>
      </c>
      <c r="W26" s="999" t="s">
        <v>100</v>
      </c>
      <c r="X26" s="1441"/>
      <c r="Y26" s="1000"/>
      <c r="Z26" s="1439"/>
      <c r="AA26" s="1437"/>
      <c r="AB26" s="1437"/>
      <c r="AC26" s="1438"/>
      <c r="AD26" s="2112" t="s">
        <v>340</v>
      </c>
      <c r="AE26" s="2137"/>
      <c r="AF26" s="2137"/>
      <c r="AG26" s="2139"/>
      <c r="AH26" s="2115" t="s">
        <v>341</v>
      </c>
      <c r="AI26" s="2137"/>
      <c r="AJ26" s="2137"/>
      <c r="AK26" s="2138"/>
      <c r="AL26" s="2112" t="s">
        <v>245</v>
      </c>
      <c r="AM26" s="2137"/>
      <c r="AN26" s="2137"/>
      <c r="AO26" s="2138"/>
      <c r="AP26" s="1021" t="s">
        <v>349</v>
      </c>
      <c r="AQ26" s="999" t="s">
        <v>348</v>
      </c>
      <c r="AR26" s="1018" t="s">
        <v>130</v>
      </c>
      <c r="AS26" s="2115" t="s">
        <v>246</v>
      </c>
      <c r="AT26" s="2137"/>
      <c r="AU26" s="2137"/>
      <c r="AV26" s="2138"/>
      <c r="AW26" s="1436" t="s">
        <v>310</v>
      </c>
      <c r="AX26" s="1439" t="s">
        <v>311</v>
      </c>
      <c r="AY26" s="1439" t="s">
        <v>312</v>
      </c>
      <c r="AZ26" s="2131" t="s">
        <v>9</v>
      </c>
      <c r="BA26" s="2132"/>
      <c r="BB26" s="2132"/>
      <c r="BC26" s="2133"/>
      <c r="BD26" s="1443"/>
      <c r="BE26" s="1443"/>
    </row>
    <row r="27" spans="1:57" s="788" customFormat="1" ht="17.149999999999999" customHeight="1" x14ac:dyDescent="0.2">
      <c r="A27" s="789" t="s">
        <v>131</v>
      </c>
      <c r="B27" s="2122" t="s">
        <v>132</v>
      </c>
      <c r="C27" s="2123"/>
      <c r="D27" s="2123"/>
      <c r="E27" s="2124"/>
      <c r="F27" s="2121" t="s">
        <v>132</v>
      </c>
      <c r="G27" s="2123"/>
      <c r="H27" s="2123"/>
      <c r="I27" s="2124"/>
      <c r="J27" s="792" t="s">
        <v>374</v>
      </c>
      <c r="K27" s="790" t="s">
        <v>374</v>
      </c>
      <c r="L27" s="2125" t="s">
        <v>137</v>
      </c>
      <c r="M27" s="2126"/>
      <c r="N27" s="2126"/>
      <c r="O27" s="2127"/>
      <c r="P27" s="986" t="s">
        <v>133</v>
      </c>
      <c r="Q27" s="2119" t="s">
        <v>9</v>
      </c>
      <c r="R27" s="2119" t="s">
        <v>21</v>
      </c>
      <c r="S27" s="2119" t="s">
        <v>21</v>
      </c>
      <c r="T27" s="2120" t="s">
        <v>21</v>
      </c>
      <c r="U27" s="882" t="s">
        <v>134</v>
      </c>
      <c r="V27" s="801" t="s">
        <v>134</v>
      </c>
      <c r="W27" s="801" t="s">
        <v>134</v>
      </c>
      <c r="X27" s="1442" t="s">
        <v>135</v>
      </c>
      <c r="Y27" s="794" t="s">
        <v>136</v>
      </c>
      <c r="Z27" s="2121" t="s">
        <v>137</v>
      </c>
      <c r="AA27" s="2119" t="s">
        <v>21</v>
      </c>
      <c r="AB27" s="2119" t="s">
        <v>21</v>
      </c>
      <c r="AC27" s="2120" t="s">
        <v>21</v>
      </c>
      <c r="AD27" s="2128" t="s">
        <v>137</v>
      </c>
      <c r="AE27" s="2126"/>
      <c r="AF27" s="2126"/>
      <c r="AG27" s="2129"/>
      <c r="AH27" s="2130" t="s">
        <v>137</v>
      </c>
      <c r="AI27" s="2126"/>
      <c r="AJ27" s="2126"/>
      <c r="AK27" s="2127"/>
      <c r="AL27" s="2128" t="s">
        <v>356</v>
      </c>
      <c r="AM27" s="2126"/>
      <c r="AN27" s="2126"/>
      <c r="AO27" s="2127"/>
      <c r="AP27" s="1022" t="s">
        <v>134</v>
      </c>
      <c r="AQ27" s="797" t="s">
        <v>134</v>
      </c>
      <c r="AR27" s="796" t="s">
        <v>134</v>
      </c>
      <c r="AS27" s="2121" t="s">
        <v>137</v>
      </c>
      <c r="AT27" s="2126"/>
      <c r="AU27" s="2126"/>
      <c r="AV27" s="2127"/>
      <c r="AW27" s="1027" t="s">
        <v>134</v>
      </c>
      <c r="AX27" s="799" t="s">
        <v>134</v>
      </c>
      <c r="AY27" s="799" t="s">
        <v>134</v>
      </c>
      <c r="AZ27" s="2134"/>
      <c r="BA27" s="2135"/>
      <c r="BB27" s="2135"/>
      <c r="BC27" s="2136"/>
    </row>
    <row r="28" spans="1:57" s="803" customFormat="1" ht="17.149999999999999" customHeight="1" x14ac:dyDescent="0.2">
      <c r="A28" s="789" t="s">
        <v>138</v>
      </c>
      <c r="B28" s="882" t="s">
        <v>15</v>
      </c>
      <c r="C28" s="802" t="s">
        <v>16</v>
      </c>
      <c r="D28" s="802" t="s">
        <v>17</v>
      </c>
      <c r="E28" s="800" t="s">
        <v>18</v>
      </c>
      <c r="F28" s="793" t="s">
        <v>15</v>
      </c>
      <c r="G28" s="801" t="s">
        <v>16</v>
      </c>
      <c r="H28" s="801" t="s">
        <v>17</v>
      </c>
      <c r="I28" s="795" t="s">
        <v>18</v>
      </c>
      <c r="J28" s="1440" t="s">
        <v>139</v>
      </c>
      <c r="K28" s="801" t="s">
        <v>139</v>
      </c>
      <c r="L28" s="801" t="s">
        <v>15</v>
      </c>
      <c r="M28" s="801" t="s">
        <v>16</v>
      </c>
      <c r="N28" s="801" t="s">
        <v>17</v>
      </c>
      <c r="O28" s="529" t="s">
        <v>18</v>
      </c>
      <c r="P28" s="987" t="s">
        <v>139</v>
      </c>
      <c r="Q28" s="1442" t="s">
        <v>15</v>
      </c>
      <c r="R28" s="801" t="s">
        <v>16</v>
      </c>
      <c r="S28" s="801" t="s">
        <v>17</v>
      </c>
      <c r="T28" s="529" t="s">
        <v>18</v>
      </c>
      <c r="U28" s="882" t="s">
        <v>139</v>
      </c>
      <c r="V28" s="801" t="s">
        <v>139</v>
      </c>
      <c r="W28" s="801" t="s">
        <v>139</v>
      </c>
      <c r="X28" s="1442" t="s">
        <v>140</v>
      </c>
      <c r="Y28" s="794" t="s">
        <v>82</v>
      </c>
      <c r="Z28" s="798" t="s">
        <v>15</v>
      </c>
      <c r="AA28" s="802" t="s">
        <v>16</v>
      </c>
      <c r="AB28" s="802" t="s">
        <v>17</v>
      </c>
      <c r="AC28" s="1445" t="s">
        <v>18</v>
      </c>
      <c r="AD28" s="940" t="s">
        <v>15</v>
      </c>
      <c r="AE28" s="802" t="s">
        <v>16</v>
      </c>
      <c r="AF28" s="802" t="s">
        <v>17</v>
      </c>
      <c r="AG28" s="800" t="s">
        <v>18</v>
      </c>
      <c r="AH28" s="1442" t="s">
        <v>15</v>
      </c>
      <c r="AI28" s="802" t="s">
        <v>16</v>
      </c>
      <c r="AJ28" s="802" t="s">
        <v>17</v>
      </c>
      <c r="AK28" s="529" t="s">
        <v>18</v>
      </c>
      <c r="AL28" s="940" t="s">
        <v>15</v>
      </c>
      <c r="AM28" s="802" t="s">
        <v>16</v>
      </c>
      <c r="AN28" s="802" t="s">
        <v>17</v>
      </c>
      <c r="AO28" s="1445" t="s">
        <v>18</v>
      </c>
      <c r="AP28" s="1442" t="s">
        <v>139</v>
      </c>
      <c r="AQ28" s="801" t="s">
        <v>139</v>
      </c>
      <c r="AR28" s="795" t="s">
        <v>139</v>
      </c>
      <c r="AS28" s="798" t="s">
        <v>15</v>
      </c>
      <c r="AT28" s="802" t="s">
        <v>16</v>
      </c>
      <c r="AU28" s="802" t="s">
        <v>17</v>
      </c>
      <c r="AV28" s="529" t="s">
        <v>18</v>
      </c>
      <c r="AW28" s="986" t="s">
        <v>139</v>
      </c>
      <c r="AX28" s="795" t="s">
        <v>139</v>
      </c>
      <c r="AY28" s="795" t="s">
        <v>139</v>
      </c>
      <c r="AZ28" s="798" t="s">
        <v>15</v>
      </c>
      <c r="BA28" s="802" t="s">
        <v>16</v>
      </c>
      <c r="BB28" s="802" t="s">
        <v>17</v>
      </c>
      <c r="BC28" s="1445" t="s">
        <v>18</v>
      </c>
    </row>
    <row r="29" spans="1:57" s="788" customFormat="1" ht="17.149999999999999" customHeight="1" x14ac:dyDescent="0.2">
      <c r="A29" s="804" t="s">
        <v>141</v>
      </c>
      <c r="B29" s="975" t="str">
        <f>'1_水処理野帳'!H4</f>
        <v>-</v>
      </c>
      <c r="C29" s="1446">
        <f>'1_水処理野帳'!I4</f>
        <v>25.5</v>
      </c>
      <c r="D29" s="946" t="str">
        <f>'1_水処理野帳'!J4</f>
        <v>-</v>
      </c>
      <c r="E29" s="947" t="str">
        <f>'1_水処理野帳'!K4</f>
        <v>-</v>
      </c>
      <c r="F29" s="948" t="str">
        <f>'1_水処理野帳'!M4</f>
        <v>-</v>
      </c>
      <c r="G29" s="946">
        <f>'1_水処理野帳'!N4</f>
        <v>26.5</v>
      </c>
      <c r="H29" s="946" t="str">
        <f>'1_水処理野帳'!O4</f>
        <v>-</v>
      </c>
      <c r="I29" s="947" t="str">
        <f>'1_水処理野帳'!P4</f>
        <v>-</v>
      </c>
      <c r="J29" s="949" t="str">
        <f>'1_水処理野帳'!Q4</f>
        <v>-</v>
      </c>
      <c r="K29" s="950" t="str">
        <f>'1_水処理野帳'!R4</f>
        <v>-</v>
      </c>
      <c r="L29" s="840" t="str">
        <f>'1_水処理野帳'!S4</f>
        <v>-</v>
      </c>
      <c r="M29" s="1447">
        <f>'1_水処理野帳'!T4</f>
        <v>26</v>
      </c>
      <c r="N29" s="951" t="str">
        <f>'1_水処理野帳'!U4</f>
        <v>-</v>
      </c>
      <c r="O29" s="952" t="str">
        <f>'1_水処理野帳'!V4</f>
        <v>-</v>
      </c>
      <c r="P29" s="988" t="str">
        <f>'1_水処理野帳'!Z4</f>
        <v>-</v>
      </c>
      <c r="Q29" s="810" t="str">
        <f>'1_水処理野帳'!AA4</f>
        <v>-</v>
      </c>
      <c r="R29" s="807">
        <f>'1_水処理野帳'!AB4</f>
        <v>24.5</v>
      </c>
      <c r="S29" s="808" t="str">
        <f>'1_水処理野帳'!AC4</f>
        <v>-</v>
      </c>
      <c r="T29" s="809" t="str">
        <f>'1_水処理野帳'!AD4</f>
        <v>-</v>
      </c>
      <c r="U29" s="1448" t="str">
        <f>'1_水処理野帳'!AG4</f>
        <v>-</v>
      </c>
      <c r="V29" s="808" t="str">
        <f>'1_水処理野帳'!AI4</f>
        <v>-</v>
      </c>
      <c r="W29" s="811" t="str">
        <f>'1_水処理野帳'!AL4</f>
        <v>-</v>
      </c>
      <c r="X29" s="810" t="str">
        <f>'1_水処理野帳'!AM4</f>
        <v>-</v>
      </c>
      <c r="Y29" s="1449" t="str">
        <f>'1_水処理野帳'!AN4</f>
        <v>-</v>
      </c>
      <c r="Z29" s="805" t="str">
        <f>'1_水処理野帳'!AO4</f>
        <v>-</v>
      </c>
      <c r="AA29" s="1450">
        <f>'1_水処理野帳'!AP4</f>
        <v>22.5</v>
      </c>
      <c r="AB29" s="1451" t="str">
        <f>'1_水処理野帳'!AQ4</f>
        <v>-</v>
      </c>
      <c r="AC29" s="1452" t="str">
        <f>'1_水処理野帳'!AR4</f>
        <v>-</v>
      </c>
      <c r="AD29" s="1453" t="str">
        <f>'1_水処理野帳'!AV4</f>
        <v>-</v>
      </c>
      <c r="AE29" s="1454">
        <f>'1_水処理野帳'!AW4</f>
        <v>25.5</v>
      </c>
      <c r="AF29" s="1451" t="str">
        <f>'1_水処理野帳'!AX4</f>
        <v>-</v>
      </c>
      <c r="AG29" s="806" t="str">
        <f>'1_水処理野帳'!AY4</f>
        <v>-</v>
      </c>
      <c r="AH29" s="1454" t="str">
        <f>'1_水処理野帳'!BB4</f>
        <v>-</v>
      </c>
      <c r="AI29" s="1451">
        <f>'1_水処理野帳'!BC4</f>
        <v>25.5</v>
      </c>
      <c r="AJ29" s="1451" t="str">
        <f>'1_水処理野帳'!BD4</f>
        <v>-</v>
      </c>
      <c r="AK29" s="1452" t="str">
        <f>'1_水処理野帳'!BE4</f>
        <v>-</v>
      </c>
      <c r="AL29" s="1455" t="str">
        <f>'1_水処理野帳'!BI4</f>
        <v>-</v>
      </c>
      <c r="AM29" s="1456">
        <f>'1_水処理野帳'!BJ4</f>
        <v>25.5</v>
      </c>
      <c r="AN29" s="1456" t="str">
        <f>'1_水処理野帳'!BK4</f>
        <v>-</v>
      </c>
      <c r="AO29" s="1457" t="str">
        <f>'1_水処理野帳'!BL4</f>
        <v>-</v>
      </c>
      <c r="AP29" s="810" t="str">
        <f>'1_水処理野帳'!BP4</f>
        <v>-</v>
      </c>
      <c r="AQ29" s="808" t="str">
        <f>'1_水処理野帳'!BS4</f>
        <v>-</v>
      </c>
      <c r="AR29" s="1083" t="str">
        <f>'1_水処理野帳'!BV4</f>
        <v>-</v>
      </c>
      <c r="AS29" s="805" t="str">
        <f>'1_水処理野帳'!BW4</f>
        <v>-</v>
      </c>
      <c r="AT29" s="1451">
        <f>'1_水処理野帳'!BX4</f>
        <v>25.5</v>
      </c>
      <c r="AU29" s="1451" t="str">
        <f>'1_水処理野帳'!BY4</f>
        <v>-</v>
      </c>
      <c r="AV29" s="1452" t="str">
        <f>'1_水処理野帳'!BZ4</f>
        <v>-</v>
      </c>
      <c r="AW29" s="988" t="str">
        <f>'1_水処理野帳'!CD4</f>
        <v>-</v>
      </c>
      <c r="AX29" s="806" t="str">
        <f>'1_水処理野帳'!CF4</f>
        <v>-</v>
      </c>
      <c r="AY29" s="806" t="str">
        <f>'1_水処理野帳'!CH4</f>
        <v>-</v>
      </c>
      <c r="AZ29" s="805" t="str">
        <f>'1_水処理野帳'!CI4</f>
        <v>-</v>
      </c>
      <c r="BA29" s="946">
        <f>'1_水処理野帳'!CJ4</f>
        <v>25</v>
      </c>
      <c r="BB29" s="1451" t="str">
        <f>'1_水処理野帳'!CK4</f>
        <v>-</v>
      </c>
      <c r="BC29" s="1452" t="str">
        <f>'1_水処理野帳'!CL4</f>
        <v>-</v>
      </c>
    </row>
    <row r="30" spans="1:57" s="336" customFormat="1" ht="17.149999999999999" customHeight="1" x14ac:dyDescent="0.2">
      <c r="A30" s="419" t="s">
        <v>264</v>
      </c>
      <c r="B30" s="976" t="str">
        <f>'1_水処理野帳'!H5</f>
        <v>-</v>
      </c>
      <c r="C30" s="954" t="str">
        <f>'1_水処理野帳'!I5</f>
        <v>100&lt;</v>
      </c>
      <c r="D30" s="953" t="str">
        <f>'1_水処理野帳'!J5</f>
        <v>-</v>
      </c>
      <c r="E30" s="955" t="str">
        <f>'1_水処理野帳'!K5</f>
        <v>-</v>
      </c>
      <c r="F30" s="956" t="str">
        <f>'1_水処理野帳'!M5</f>
        <v>-</v>
      </c>
      <c r="G30" s="953" t="str">
        <f>'1_水処理野帳'!N5</f>
        <v>100&lt;</v>
      </c>
      <c r="H30" s="953" t="str">
        <f>'1_水処理野帳'!O5</f>
        <v>-</v>
      </c>
      <c r="I30" s="955" t="str">
        <f>'1_水処理野帳'!P5</f>
        <v>-</v>
      </c>
      <c r="J30" s="949" t="str">
        <f>'1_水処理野帳'!Q5</f>
        <v>100&lt;</v>
      </c>
      <c r="K30" s="957" t="str">
        <f>'1_水処理野帳'!R5</f>
        <v>100&lt;</v>
      </c>
      <c r="L30" s="322" t="str">
        <f>'1_水処理野帳'!S5</f>
        <v>-</v>
      </c>
      <c r="M30" s="322" t="str">
        <f>'1_水処理野帳'!T5</f>
        <v>100&lt;</v>
      </c>
      <c r="N30" s="322" t="str">
        <f>'1_水処理野帳'!U5</f>
        <v>-</v>
      </c>
      <c r="O30" s="958" t="str">
        <f>'1_水処理野帳'!V5</f>
        <v>-</v>
      </c>
      <c r="P30" s="989" t="str">
        <f>'1_水処理野帳'!Z5</f>
        <v>100&lt;</v>
      </c>
      <c r="Q30" s="331" t="str">
        <f>'1_水処理野帳'!AA5</f>
        <v>-</v>
      </c>
      <c r="R30" s="160" t="str">
        <f>'1_水処理野帳'!AB5</f>
        <v>100&lt;</v>
      </c>
      <c r="S30" s="160" t="str">
        <f>'1_水処理野帳'!AC5</f>
        <v>-</v>
      </c>
      <c r="T30" s="330" t="str">
        <f>'1_水処理野帳'!AD5</f>
        <v>-</v>
      </c>
      <c r="U30" s="1001" t="str">
        <f>'1_水処理野帳'!AG5</f>
        <v>100&lt;</v>
      </c>
      <c r="V30" s="310" t="str">
        <f>'1_水処理野帳'!AI5</f>
        <v>100&lt;</v>
      </c>
      <c r="W30" s="160" t="str">
        <f>'1_水処理野帳'!AL5</f>
        <v>100&lt;</v>
      </c>
      <c r="X30" s="816" t="str">
        <f>'1_水処理野帳'!AM5</f>
        <v>100&lt;</v>
      </c>
      <c r="Y30" s="205" t="str">
        <f>'1_水処理野帳'!AN5</f>
        <v>100&lt;</v>
      </c>
      <c r="Z30" s="328" t="str">
        <f>'1_水処理野帳'!AO5</f>
        <v>-</v>
      </c>
      <c r="AA30" s="332" t="str">
        <f>'1_水処理野帳'!AP5</f>
        <v>100&lt;</v>
      </c>
      <c r="AB30" s="161" t="str">
        <f>'1_水処理野帳'!AQ5</f>
        <v>-</v>
      </c>
      <c r="AC30" s="199" t="str">
        <f>'1_水処理野帳'!AR5</f>
        <v>-</v>
      </c>
      <c r="AD30" s="1042" t="str">
        <f>'1_水処理野帳'!AV5</f>
        <v>-</v>
      </c>
      <c r="AE30" s="329">
        <f>'1_水処理野帳'!AW5</f>
        <v>62</v>
      </c>
      <c r="AF30" s="198" t="str">
        <f>'1_水処理野帳'!AX5</f>
        <v>-</v>
      </c>
      <c r="AG30" s="309" t="str">
        <f>'1_水処理野帳'!AY5</f>
        <v>-</v>
      </c>
      <c r="AH30" s="333" t="str">
        <f>'1_水処理野帳'!BB5</f>
        <v>-</v>
      </c>
      <c r="AI30" s="329" t="str">
        <f>'1_水処理野帳'!BC5</f>
        <v>100&lt;</v>
      </c>
      <c r="AJ30" s="198" t="str">
        <f>'1_水処理野帳'!BD5</f>
        <v>-</v>
      </c>
      <c r="AK30" s="199" t="str">
        <f>'1_水処理野帳'!BE5</f>
        <v>-</v>
      </c>
      <c r="AL30" s="812" t="str">
        <f>'1_水処理野帳'!BI5</f>
        <v>-</v>
      </c>
      <c r="AM30" s="161" t="str">
        <f>'1_水処理野帳'!BJ5</f>
        <v>100&lt;</v>
      </c>
      <c r="AN30" s="161" t="str">
        <f>'1_水処理野帳'!BK5</f>
        <v>-</v>
      </c>
      <c r="AO30" s="613" t="str">
        <f>'1_水処理野帳'!BL5</f>
        <v>-</v>
      </c>
      <c r="AP30" s="331" t="str">
        <f>'1_水処理野帳'!BP5</f>
        <v>100&lt;</v>
      </c>
      <c r="AQ30" s="160" t="str">
        <f>'1_水処理野帳'!BS5</f>
        <v>100&lt;</v>
      </c>
      <c r="AR30" s="334" t="str">
        <f>'1_水処理野帳'!BV5</f>
        <v>100&lt;</v>
      </c>
      <c r="AS30" s="328" t="str">
        <f>'1_水処理野帳'!BW5</f>
        <v>-</v>
      </c>
      <c r="AT30" s="332" t="str">
        <f>'1_水処理野帳'!BX5</f>
        <v>100&lt;</v>
      </c>
      <c r="AU30" s="161" t="str">
        <f>'1_水処理野帳'!BY5</f>
        <v>-</v>
      </c>
      <c r="AV30" s="740" t="str">
        <f>'1_水処理野帳'!BZ5</f>
        <v>-</v>
      </c>
      <c r="AW30" s="1028" t="str">
        <f>'1_水処理野帳'!CD5</f>
        <v>100&lt;</v>
      </c>
      <c r="AX30" s="309" t="str">
        <f>'1_水処理野帳'!CF5</f>
        <v>100&lt;</v>
      </c>
      <c r="AY30" s="309" t="str">
        <f>'1_水処理野帳'!CH5</f>
        <v>100&lt;</v>
      </c>
      <c r="AZ30" s="335" t="str">
        <f>'1_水処理野帳'!CI5</f>
        <v>-</v>
      </c>
      <c r="BA30" s="329" t="str">
        <f>'1_水処理野帳'!CJ5</f>
        <v>100&lt;</v>
      </c>
      <c r="BB30" s="198" t="str">
        <f>'1_水処理野帳'!CK5</f>
        <v>-</v>
      </c>
      <c r="BC30" s="199" t="str">
        <f>'1_水処理野帳'!CL5</f>
        <v>-</v>
      </c>
    </row>
    <row r="31" spans="1:57" s="336" customFormat="1" ht="17.149999999999999" customHeight="1" x14ac:dyDescent="0.2">
      <c r="A31" s="419" t="s">
        <v>260</v>
      </c>
      <c r="B31" s="977" t="str">
        <f>'1_水処理野帳'!H6</f>
        <v>-</v>
      </c>
      <c r="C31" s="953">
        <f>'1_水処理野帳'!I6</f>
        <v>6.4</v>
      </c>
      <c r="D31" s="953" t="str">
        <f>'1_水処理野帳'!J6</f>
        <v>-</v>
      </c>
      <c r="E31" s="955" t="str">
        <f>'1_水処理野帳'!K6</f>
        <v>-</v>
      </c>
      <c r="F31" s="956" t="str">
        <f>'1_水処理野帳'!M6</f>
        <v>-</v>
      </c>
      <c r="G31" s="953">
        <f>'1_水処理野帳'!N6</f>
        <v>6.7</v>
      </c>
      <c r="H31" s="953" t="str">
        <f>'1_水処理野帳'!O6</f>
        <v>-</v>
      </c>
      <c r="I31" s="955" t="str">
        <f>'1_水処理野帳'!P6</f>
        <v>-</v>
      </c>
      <c r="J31" s="959">
        <f>'1_水処理野帳'!Q6</f>
        <v>6.4</v>
      </c>
      <c r="K31" s="957">
        <f>'1_水処理野帳'!R6</f>
        <v>6.7</v>
      </c>
      <c r="L31" s="322" t="str">
        <f>'1_水処理野帳'!S6</f>
        <v>-</v>
      </c>
      <c r="M31" s="322">
        <f>'1_水処理野帳'!T6</f>
        <v>6.7</v>
      </c>
      <c r="N31" s="322" t="str">
        <f>'1_水処理野帳'!U6</f>
        <v>-</v>
      </c>
      <c r="O31" s="958" t="str">
        <f>'1_水処理野帳'!V6</f>
        <v>-</v>
      </c>
      <c r="P31" s="989">
        <f>'1_水処理野帳'!Z6</f>
        <v>6.7</v>
      </c>
      <c r="Q31" s="331" t="str">
        <f>'1_水処理野帳'!AA6</f>
        <v>-</v>
      </c>
      <c r="R31" s="160">
        <f>'1_水処理野帳'!AB6</f>
        <v>7.1</v>
      </c>
      <c r="S31" s="160" t="str">
        <f>'1_水処理野帳'!AC6</f>
        <v>-</v>
      </c>
      <c r="T31" s="330" t="str">
        <f>'1_水処理野帳'!AD6</f>
        <v>-</v>
      </c>
      <c r="U31" s="1001">
        <f>'1_水処理野帳'!AG6</f>
        <v>6.7</v>
      </c>
      <c r="V31" s="160">
        <f>'1_水処理野帳'!AI6</f>
        <v>7</v>
      </c>
      <c r="W31" s="310">
        <f>'1_水処理野帳'!AL6</f>
        <v>6.9</v>
      </c>
      <c r="X31" s="813">
        <f>'1_水処理野帳'!AM6</f>
        <v>6.7</v>
      </c>
      <c r="Y31" s="334">
        <f>'1_水処理野帳'!AN6</f>
        <v>7.1</v>
      </c>
      <c r="Z31" s="328" t="str">
        <f>'1_水処理野帳'!AO6</f>
        <v>-</v>
      </c>
      <c r="AA31" s="198">
        <f>'1_水処理野帳'!AP6</f>
        <v>7</v>
      </c>
      <c r="AB31" s="198" t="str">
        <f>'1_水処理野帳'!AQ6</f>
        <v>-</v>
      </c>
      <c r="AC31" s="199" t="str">
        <f>'1_水処理野帳'!AR6</f>
        <v>-</v>
      </c>
      <c r="AD31" s="1042" t="str">
        <f>'1_水処理野帳'!AV6</f>
        <v>-</v>
      </c>
      <c r="AE31" s="198">
        <f>'1_水処理野帳'!AW6</f>
        <v>6.4</v>
      </c>
      <c r="AF31" s="198" t="str">
        <f>'1_水処理野帳'!AX6</f>
        <v>-</v>
      </c>
      <c r="AG31" s="309" t="str">
        <f>'1_水処理野帳'!AY6</f>
        <v>-</v>
      </c>
      <c r="AH31" s="333" t="str">
        <f>'1_水処理野帳'!BB6</f>
        <v>-</v>
      </c>
      <c r="AI31" s="198">
        <f>'1_水処理野帳'!BC6</f>
        <v>6.8</v>
      </c>
      <c r="AJ31" s="198" t="str">
        <f>'1_水処理野帳'!BD6</f>
        <v>-</v>
      </c>
      <c r="AK31" s="199" t="str">
        <f>'1_水処理野帳'!BE6</f>
        <v>-</v>
      </c>
      <c r="AL31" s="812" t="str">
        <f>'1_水処理野帳'!BI6</f>
        <v>-</v>
      </c>
      <c r="AM31" s="161">
        <f>'1_水処理野帳'!BJ6</f>
        <v>6.8</v>
      </c>
      <c r="AN31" s="161" t="str">
        <f>'1_水処理野帳'!BK6</f>
        <v>-</v>
      </c>
      <c r="AO31" s="613" t="str">
        <f>'1_水処理野帳'!BL6</f>
        <v>-</v>
      </c>
      <c r="AP31" s="331">
        <f>'1_水処理野帳'!BP6</f>
        <v>6.5</v>
      </c>
      <c r="AQ31" s="160">
        <f>'1_水処理野帳'!BS6</f>
        <v>6.4</v>
      </c>
      <c r="AR31" s="321">
        <f>'1_水処理野帳'!BV6</f>
        <v>6.7</v>
      </c>
      <c r="AS31" s="335" t="str">
        <f>'1_水処理野帳'!BW6</f>
        <v>-</v>
      </c>
      <c r="AT31" s="198">
        <f>'1_水処理野帳'!BX6</f>
        <v>6.6</v>
      </c>
      <c r="AU31" s="198" t="str">
        <f>'1_水処理野帳'!BY6</f>
        <v>-</v>
      </c>
      <c r="AV31" s="199" t="str">
        <f>'1_水処理野帳'!BZ6</f>
        <v>-</v>
      </c>
      <c r="AW31" s="1028">
        <f>'1_水処理野帳'!CD6</f>
        <v>6.3</v>
      </c>
      <c r="AX31" s="309">
        <f>'1_水処理野帳'!CF6</f>
        <v>6.4</v>
      </c>
      <c r="AY31" s="309">
        <f>'1_水処理野帳'!CH6</f>
        <v>6.4</v>
      </c>
      <c r="AZ31" s="335" t="str">
        <f>'1_水処理野帳'!CI6</f>
        <v>-</v>
      </c>
      <c r="BA31" s="198">
        <f>'1_水処理野帳'!CJ6</f>
        <v>6.5</v>
      </c>
      <c r="BB31" s="198" t="str">
        <f>'1_水処理野帳'!CK6</f>
        <v>-</v>
      </c>
      <c r="BC31" s="199" t="str">
        <f>'1_水処理野帳'!CL6</f>
        <v>-</v>
      </c>
    </row>
    <row r="32" spans="1:57" s="336" customFormat="1" ht="17.149999999999999" customHeight="1" x14ac:dyDescent="0.2">
      <c r="A32" s="419" t="s">
        <v>314</v>
      </c>
      <c r="B32" s="977" t="str">
        <f>'1_水処理野帳'!H7</f>
        <v>-</v>
      </c>
      <c r="C32" s="953">
        <f>'1_水処理野帳'!I7</f>
        <v>1.3</v>
      </c>
      <c r="D32" s="953" t="str">
        <f>'1_水処理野帳'!J7</f>
        <v>-</v>
      </c>
      <c r="E32" s="960">
        <f>'1_水処理野帳'!K7</f>
        <v>1.3</v>
      </c>
      <c r="F32" s="956" t="str">
        <f>'1_水処理野帳'!M7</f>
        <v>-</v>
      </c>
      <c r="G32" s="953">
        <f>'1_水処理野帳'!N7</f>
        <v>1.6</v>
      </c>
      <c r="H32" s="953" t="str">
        <f>'1_水処理野帳'!O7</f>
        <v>-</v>
      </c>
      <c r="I32" s="960">
        <f>'1_水処理野帳'!P7</f>
        <v>1.6</v>
      </c>
      <c r="J32" s="959">
        <f>'1_水処理野帳'!Q7</f>
        <v>5.5</v>
      </c>
      <c r="K32" s="961">
        <f>'1_水処理野帳'!R7</f>
        <v>4.2</v>
      </c>
      <c r="L32" s="322" t="str">
        <f>'1_水処理野帳'!S7</f>
        <v>-</v>
      </c>
      <c r="M32" s="322">
        <f>'1_水処理野帳'!T7</f>
        <v>1.8</v>
      </c>
      <c r="N32" s="322" t="str">
        <f>'1_水処理野帳'!U7</f>
        <v>-</v>
      </c>
      <c r="O32" s="958">
        <f>'1_水処理野帳'!V7</f>
        <v>1.8</v>
      </c>
      <c r="P32" s="989">
        <f>'1_水処理野帳'!Z7</f>
        <v>2.2000000000000002</v>
      </c>
      <c r="Q32" s="331" t="str">
        <f>'1_水処理野帳'!AA7</f>
        <v>-</v>
      </c>
      <c r="R32" s="160" t="str">
        <f>'1_水処理野帳'!AB7</f>
        <v>&lt;0.5</v>
      </c>
      <c r="S32" s="310" t="str">
        <f>'1_水処理野帳'!AC7</f>
        <v>-</v>
      </c>
      <c r="T32" s="814" t="str">
        <f>'1_水処理野帳'!AD7</f>
        <v>&lt;0.5</v>
      </c>
      <c r="U32" s="1001">
        <f>'1_水処理野帳'!AG7</f>
        <v>3.5</v>
      </c>
      <c r="V32" s="160">
        <f>'1_水処理野帳'!AI7</f>
        <v>3.8</v>
      </c>
      <c r="W32" s="310">
        <f>'1_水処理野帳'!AL7</f>
        <v>1.8</v>
      </c>
      <c r="X32" s="813">
        <f>'1_水処理野帳'!AM7</f>
        <v>1</v>
      </c>
      <c r="Y32" s="334">
        <f>'1_水処理野帳'!AN7</f>
        <v>0.6</v>
      </c>
      <c r="Z32" s="328" t="str">
        <f>'1_水処理野帳'!AO7</f>
        <v>-</v>
      </c>
      <c r="AA32" s="198">
        <f>'1_水処理野帳'!AP7</f>
        <v>0.8</v>
      </c>
      <c r="AB32" s="198" t="str">
        <f>'1_水処理野帳'!AQ7</f>
        <v>-</v>
      </c>
      <c r="AC32" s="199">
        <f>'1_水処理野帳'!AR7</f>
        <v>0.8</v>
      </c>
      <c r="AD32" s="1042" t="str">
        <f>'1_水処理野帳'!AV7</f>
        <v>-</v>
      </c>
      <c r="AE32" s="161">
        <f>'1_水処理野帳'!AW7</f>
        <v>4.3</v>
      </c>
      <c r="AF32" s="161" t="str">
        <f>'1_水処理野帳'!AX7</f>
        <v>-</v>
      </c>
      <c r="AG32" s="162">
        <f>'1_水処理野帳'!AY7</f>
        <v>4.3</v>
      </c>
      <c r="AH32" s="815" t="str">
        <f>'1_水処理野帳'!BB7</f>
        <v>-</v>
      </c>
      <c r="AI32" s="161">
        <f>'1_水処理野帳'!BC7</f>
        <v>3.3</v>
      </c>
      <c r="AJ32" s="161" t="str">
        <f>'1_水処理野帳'!BD7</f>
        <v>-</v>
      </c>
      <c r="AK32" s="199">
        <f>'1_水処理野帳'!BE7</f>
        <v>3.3</v>
      </c>
      <c r="AL32" s="812" t="str">
        <f>'1_水処理野帳'!BI7</f>
        <v>-</v>
      </c>
      <c r="AM32" s="161">
        <f>'1_水処理野帳'!BJ7</f>
        <v>0.6</v>
      </c>
      <c r="AN32" s="161" t="str">
        <f>'1_水処理野帳'!BK7</f>
        <v>-</v>
      </c>
      <c r="AO32" s="613">
        <f>'1_水処理野帳'!BL7</f>
        <v>0.6</v>
      </c>
      <c r="AP32" s="331">
        <f>'1_水処理野帳'!BP7</f>
        <v>1.7</v>
      </c>
      <c r="AQ32" s="310">
        <f>'1_水処理野帳'!BS7</f>
        <v>4.3</v>
      </c>
      <c r="AR32" s="321">
        <f>'1_水処理野帳'!BV7</f>
        <v>1.6</v>
      </c>
      <c r="AS32" s="335" t="str">
        <f>'1_水処理野帳'!BW7</f>
        <v>-</v>
      </c>
      <c r="AT32" s="198">
        <f>'1_水処理野帳'!BX7</f>
        <v>3.7</v>
      </c>
      <c r="AU32" s="198" t="str">
        <f>'1_水処理野帳'!BY7</f>
        <v>-</v>
      </c>
      <c r="AV32" s="199">
        <f>'1_水処理野帳'!BZ7</f>
        <v>3.7</v>
      </c>
      <c r="AW32" s="1028">
        <f>'1_水処理野帳'!CD7</f>
        <v>1.9</v>
      </c>
      <c r="AX32" s="162">
        <f>'1_水処理野帳'!CF7</f>
        <v>2.5</v>
      </c>
      <c r="AY32" s="162">
        <f>'1_水処理野帳'!CH7</f>
        <v>5.2</v>
      </c>
      <c r="AZ32" s="335" t="str">
        <f>'1_水処理野帳'!CI7</f>
        <v>-</v>
      </c>
      <c r="BA32" s="198" t="str">
        <f>'1_水処理野帳'!CJ7</f>
        <v>&lt;0.5</v>
      </c>
      <c r="BB32" s="198" t="str">
        <f>'1_水処理野帳'!CK7</f>
        <v>-</v>
      </c>
      <c r="BC32" s="199" t="str">
        <f>'1_水処理野帳'!CL7</f>
        <v>&lt;0.5</v>
      </c>
    </row>
    <row r="33" spans="1:55" s="336" customFormat="1" ht="17.149999999999999" customHeight="1" x14ac:dyDescent="0.2">
      <c r="A33" s="419" t="s">
        <v>309</v>
      </c>
      <c r="B33" s="977" t="str">
        <f>'1_水処理野帳'!H8</f>
        <v>-</v>
      </c>
      <c r="C33" s="953">
        <f>'1_水処理野帳'!I8</f>
        <v>1</v>
      </c>
      <c r="D33" s="953" t="str">
        <f>'1_水処理野帳'!J8</f>
        <v>-</v>
      </c>
      <c r="E33" s="960">
        <f>'1_水処理野帳'!K8</f>
        <v>1</v>
      </c>
      <c r="F33" s="956" t="str">
        <f>'1_水処理野帳'!M8</f>
        <v>-</v>
      </c>
      <c r="G33" s="953">
        <f>'1_水処理野帳'!N8</f>
        <v>1.3</v>
      </c>
      <c r="H33" s="953" t="str">
        <f>'1_水処理野帳'!O8</f>
        <v>-</v>
      </c>
      <c r="I33" s="960">
        <f>'1_水処理野帳'!P8</f>
        <v>1.3</v>
      </c>
      <c r="J33" s="959">
        <f>'1_水処理野帳'!Q8</f>
        <v>1.6</v>
      </c>
      <c r="K33" s="961">
        <f>'1_水処理野帳'!R8</f>
        <v>1.4</v>
      </c>
      <c r="L33" s="322" t="str">
        <f>'1_水処理野帳'!S8</f>
        <v>-</v>
      </c>
      <c r="M33" s="322">
        <f>'1_水処理野帳'!T8</f>
        <v>1.4</v>
      </c>
      <c r="N33" s="322" t="str">
        <f>'1_水処理野帳'!U8</f>
        <v>-</v>
      </c>
      <c r="O33" s="958">
        <f>'1_水処理野帳'!V8</f>
        <v>1.4</v>
      </c>
      <c r="P33" s="989">
        <f>'1_水処理野帳'!Z8</f>
        <v>1</v>
      </c>
      <c r="Q33" s="331" t="str">
        <f>'1_水処理野帳'!AA8</f>
        <v>-</v>
      </c>
      <c r="R33" s="160" t="str">
        <f>'1_水処理野帳'!AB8</f>
        <v>&lt;0.5</v>
      </c>
      <c r="S33" s="310" t="str">
        <f>'1_水処理野帳'!AC8</f>
        <v>-</v>
      </c>
      <c r="T33" s="814" t="str">
        <f>'1_水処理野帳'!AD8</f>
        <v>&lt;0.5</v>
      </c>
      <c r="U33" s="1001">
        <f>'1_水処理野帳'!AG8</f>
        <v>1.1000000000000001</v>
      </c>
      <c r="V33" s="160">
        <f>'1_水処理野帳'!AI8</f>
        <v>1.6</v>
      </c>
      <c r="W33" s="310">
        <f>'1_水処理野帳'!AL8</f>
        <v>0.6</v>
      </c>
      <c r="X33" s="813">
        <f>'1_水処理野帳'!AM8</f>
        <v>0.8</v>
      </c>
      <c r="Y33" s="334">
        <f>'1_水処理野帳'!AN8</f>
        <v>0.6</v>
      </c>
      <c r="Z33" s="328" t="str">
        <f>'1_水処理野帳'!AO8</f>
        <v>-</v>
      </c>
      <c r="AA33" s="198">
        <f>'1_水処理野帳'!AP8</f>
        <v>0.7</v>
      </c>
      <c r="AB33" s="198" t="str">
        <f>'1_水処理野帳'!AQ8</f>
        <v>-</v>
      </c>
      <c r="AC33" s="740">
        <f>'1_水処理野帳'!AR8</f>
        <v>0.7</v>
      </c>
      <c r="AD33" s="1042" t="str">
        <f>'1_水処理野帳'!AV8</f>
        <v>-</v>
      </c>
      <c r="AE33" s="198">
        <f>'1_水処理野帳'!AW8</f>
        <v>2.8</v>
      </c>
      <c r="AF33" s="198" t="str">
        <f>'1_水処理野帳'!AX8</f>
        <v>-</v>
      </c>
      <c r="AG33" s="309">
        <f>'1_水処理野帳'!AY8</f>
        <v>2.8</v>
      </c>
      <c r="AH33" s="333" t="str">
        <f>'1_水処理野帳'!BB8</f>
        <v>-</v>
      </c>
      <c r="AI33" s="198">
        <f>'1_水処理野帳'!BC8</f>
        <v>1.2</v>
      </c>
      <c r="AJ33" s="198" t="str">
        <f>'1_水処理野帳'!BD8</f>
        <v>-</v>
      </c>
      <c r="AK33" s="740">
        <f>'1_水処理野帳'!BE8</f>
        <v>1.2</v>
      </c>
      <c r="AL33" s="812" t="str">
        <f>'1_水処理野帳'!BI8</f>
        <v>-</v>
      </c>
      <c r="AM33" s="161">
        <f>'1_水処理野帳'!BJ8</f>
        <v>0.6</v>
      </c>
      <c r="AN33" s="161" t="str">
        <f>'1_水処理野帳'!BK8</f>
        <v>-</v>
      </c>
      <c r="AO33" s="613">
        <f>'1_水処理野帳'!BL8</f>
        <v>0.6</v>
      </c>
      <c r="AP33" s="331">
        <f>'1_水処理野帳'!BP8</f>
        <v>0.8</v>
      </c>
      <c r="AQ33" s="160">
        <f>'1_水処理野帳'!BS8</f>
        <v>1.2</v>
      </c>
      <c r="AR33" s="321">
        <f>'1_水処理野帳'!BV8</f>
        <v>0.6</v>
      </c>
      <c r="AS33" s="335" t="str">
        <f>'1_水処理野帳'!BW8</f>
        <v>-</v>
      </c>
      <c r="AT33" s="198">
        <f>'1_水処理野帳'!BX8</f>
        <v>1.2</v>
      </c>
      <c r="AU33" s="198" t="str">
        <f>'1_水処理野帳'!BY8</f>
        <v>-</v>
      </c>
      <c r="AV33" s="199">
        <f>'1_水処理野帳'!BZ8</f>
        <v>1.2</v>
      </c>
      <c r="AW33" s="1028">
        <f>'1_水処理野帳'!CD8</f>
        <v>0.7</v>
      </c>
      <c r="AX33" s="309">
        <f>'1_水処理野帳'!CF8</f>
        <v>0.6</v>
      </c>
      <c r="AY33" s="309">
        <f>'1_水処理野帳'!CH8</f>
        <v>0.8</v>
      </c>
      <c r="AZ33" s="335" t="str">
        <f>'1_水処理野帳'!CI8</f>
        <v>-</v>
      </c>
      <c r="BA33" s="198" t="str">
        <f>'1_水処理野帳'!CJ8</f>
        <v>&lt;0.5</v>
      </c>
      <c r="BB33" s="198" t="str">
        <f>'1_水処理野帳'!CK8</f>
        <v>-</v>
      </c>
      <c r="BC33" s="199" t="str">
        <f>'1_水処理野帳'!CL8</f>
        <v>&lt;0.5</v>
      </c>
    </row>
    <row r="34" spans="1:55" s="336" customFormat="1" ht="17.149999999999999" customHeight="1" x14ac:dyDescent="0.2">
      <c r="A34" s="419" t="s">
        <v>261</v>
      </c>
      <c r="B34" s="977" t="str">
        <f>'1_水処理野帳'!H9</f>
        <v>-</v>
      </c>
      <c r="C34" s="953" t="str">
        <f>'1_水処理野帳'!I9</f>
        <v>-</v>
      </c>
      <c r="D34" s="953" t="str">
        <f>'1_水処理野帳'!J9</f>
        <v>-</v>
      </c>
      <c r="E34" s="955" t="str">
        <f>'1_水処理野帳'!K9</f>
        <v>-</v>
      </c>
      <c r="F34" s="956" t="str">
        <f>'1_水処理野帳'!M9</f>
        <v>-</v>
      </c>
      <c r="G34" s="953" t="str">
        <f>'1_水処理野帳'!N9</f>
        <v>-</v>
      </c>
      <c r="H34" s="953" t="str">
        <f>'1_水処理野帳'!O9</f>
        <v>-</v>
      </c>
      <c r="I34" s="955" t="str">
        <f>'1_水処理野帳'!P9</f>
        <v>-</v>
      </c>
      <c r="J34" s="949" t="str">
        <f>'1_水処理野帳'!Q9</f>
        <v>-</v>
      </c>
      <c r="K34" s="957" t="str">
        <f>'1_水処理野帳'!R9</f>
        <v>-</v>
      </c>
      <c r="L34" s="322" t="str">
        <f>'1_水処理野帳'!S9</f>
        <v>-</v>
      </c>
      <c r="M34" s="322" t="str">
        <f>'1_水処理野帳'!T9</f>
        <v>-</v>
      </c>
      <c r="N34" s="322" t="str">
        <f>'1_水処理野帳'!U9</f>
        <v>-</v>
      </c>
      <c r="O34" s="958" t="str">
        <f>'1_水処理野帳'!V9</f>
        <v>-</v>
      </c>
      <c r="P34" s="989" t="str">
        <f>'1_水処理野帳'!Z9</f>
        <v>-</v>
      </c>
      <c r="Q34" s="331" t="str">
        <f>'1_水処理野帳'!AA9</f>
        <v>-</v>
      </c>
      <c r="R34" s="160" t="str">
        <f>'1_水処理野帳'!AB9</f>
        <v>-</v>
      </c>
      <c r="S34" s="160" t="str">
        <f>'1_水処理野帳'!AC9</f>
        <v>-</v>
      </c>
      <c r="T34" s="330" t="str">
        <f>'1_水処理野帳'!AD9</f>
        <v>-</v>
      </c>
      <c r="U34" s="1001" t="str">
        <f>'1_水処理野帳'!AG9</f>
        <v>-</v>
      </c>
      <c r="V34" s="160" t="str">
        <f>'1_水処理野帳'!AI9</f>
        <v>-</v>
      </c>
      <c r="W34" s="310" t="str">
        <f>'1_水処理野帳'!AL9</f>
        <v>-</v>
      </c>
      <c r="X34" s="813" t="str">
        <f>'1_水処理野帳'!AM9</f>
        <v>-</v>
      </c>
      <c r="Y34" s="334" t="str">
        <f>'1_水処理野帳'!AN9</f>
        <v>-</v>
      </c>
      <c r="Z34" s="328" t="str">
        <f>'1_水処理野帳'!AO9</f>
        <v>-</v>
      </c>
      <c r="AA34" s="198" t="str">
        <f>'1_水処理野帳'!AP9</f>
        <v>-</v>
      </c>
      <c r="AB34" s="198" t="str">
        <f>'1_水処理野帳'!AQ9</f>
        <v>-</v>
      </c>
      <c r="AC34" s="199" t="str">
        <f>'1_水処理野帳'!AR9</f>
        <v>-</v>
      </c>
      <c r="AD34" s="1042" t="str">
        <f>'1_水処理野帳'!AV9</f>
        <v>-</v>
      </c>
      <c r="AE34" s="198" t="str">
        <f>'1_水処理野帳'!AW9</f>
        <v>-</v>
      </c>
      <c r="AF34" s="198" t="str">
        <f>'1_水処理野帳'!AX9</f>
        <v>-</v>
      </c>
      <c r="AG34" s="309" t="str">
        <f>'1_水処理野帳'!AY9</f>
        <v>-</v>
      </c>
      <c r="AH34" s="333" t="str">
        <f>'1_水処理野帳'!BB9</f>
        <v>-</v>
      </c>
      <c r="AI34" s="198" t="str">
        <f>'1_水処理野帳'!BC9</f>
        <v>-</v>
      </c>
      <c r="AJ34" s="198" t="str">
        <f>'1_水処理野帳'!BD9</f>
        <v>-</v>
      </c>
      <c r="AK34" s="199" t="str">
        <f>'1_水処理野帳'!BE9</f>
        <v>-</v>
      </c>
      <c r="AL34" s="812" t="str">
        <f>'1_水処理野帳'!BI9</f>
        <v>-</v>
      </c>
      <c r="AM34" s="161" t="str">
        <f>'1_水処理野帳'!BJ9</f>
        <v>-</v>
      </c>
      <c r="AN34" s="161" t="str">
        <f>'1_水処理野帳'!BK9</f>
        <v>-</v>
      </c>
      <c r="AO34" s="613" t="str">
        <f>'1_水処理野帳'!BL9</f>
        <v>-</v>
      </c>
      <c r="AP34" s="331" t="str">
        <f>'1_水処理野帳'!BP9</f>
        <v>-</v>
      </c>
      <c r="AQ34" s="160" t="str">
        <f>'1_水処理野帳'!BS9</f>
        <v>-</v>
      </c>
      <c r="AR34" s="321" t="str">
        <f>'1_水処理野帳'!BV9</f>
        <v>-</v>
      </c>
      <c r="AS34" s="335" t="str">
        <f>'1_水処理野帳'!BW9</f>
        <v>-</v>
      </c>
      <c r="AT34" s="198" t="str">
        <f>'1_水処理野帳'!BX9</f>
        <v>-</v>
      </c>
      <c r="AU34" s="198" t="str">
        <f>'1_水処理野帳'!BY9</f>
        <v>-</v>
      </c>
      <c r="AV34" s="199" t="str">
        <f>'1_水処理野帳'!BZ9</f>
        <v>-</v>
      </c>
      <c r="AW34" s="1028" t="str">
        <f>'1_水処理野帳'!CD9</f>
        <v>-</v>
      </c>
      <c r="AX34" s="309" t="str">
        <f>'1_水処理野帳'!CF9</f>
        <v>-</v>
      </c>
      <c r="AY34" s="309" t="str">
        <f>'1_水処理野帳'!CH9</f>
        <v>-</v>
      </c>
      <c r="AZ34" s="335" t="str">
        <f>'1_水処理野帳'!CI9</f>
        <v>-</v>
      </c>
      <c r="BA34" s="198" t="str">
        <f>'1_水処理野帳'!CJ9</f>
        <v>-</v>
      </c>
      <c r="BB34" s="198" t="str">
        <f>'1_水処理野帳'!CK9</f>
        <v>-</v>
      </c>
      <c r="BC34" s="199" t="str">
        <f>'1_水処理野帳'!CL9</f>
        <v>-</v>
      </c>
    </row>
    <row r="35" spans="1:55" s="336" customFormat="1" ht="17.149999999999999" customHeight="1" x14ac:dyDescent="0.2">
      <c r="A35" s="419" t="s">
        <v>262</v>
      </c>
      <c r="B35" s="976" t="str">
        <f>'1_水処理野帳'!H10</f>
        <v>-</v>
      </c>
      <c r="C35" s="953">
        <f>'1_水処理野帳'!I10</f>
        <v>1</v>
      </c>
      <c r="D35" s="953" t="str">
        <f>'1_水処理野帳'!J10</f>
        <v>-</v>
      </c>
      <c r="E35" s="955">
        <f>'1_水処理野帳'!K10</f>
        <v>1</v>
      </c>
      <c r="F35" s="956" t="str">
        <f>'1_水処理野帳'!M10</f>
        <v>-</v>
      </c>
      <c r="G35" s="953">
        <f>'1_水処理野帳'!N10</f>
        <v>1</v>
      </c>
      <c r="H35" s="953" t="str">
        <f>'1_水処理野帳'!O10</f>
        <v>-</v>
      </c>
      <c r="I35" s="955">
        <f>'1_水処理野帳'!P10</f>
        <v>1</v>
      </c>
      <c r="J35" s="949">
        <f>'1_水処理野帳'!Q10</f>
        <v>1</v>
      </c>
      <c r="K35" s="957">
        <f>'1_水処理野帳'!R10</f>
        <v>2</v>
      </c>
      <c r="L35" s="322" t="str">
        <f>'1_水処理野帳'!S10</f>
        <v>-</v>
      </c>
      <c r="M35" s="322">
        <f>'1_水処理野帳'!T10</f>
        <v>3</v>
      </c>
      <c r="N35" s="322" t="str">
        <f>'1_水処理野帳'!U10</f>
        <v>-</v>
      </c>
      <c r="O35" s="958">
        <f>'1_水処理野帳'!V10</f>
        <v>3</v>
      </c>
      <c r="P35" s="989">
        <f>'1_水処理野帳'!Z10</f>
        <v>1</v>
      </c>
      <c r="Q35" s="331" t="str">
        <f>'1_水処理野帳'!AA10</f>
        <v>-</v>
      </c>
      <c r="R35" s="160" t="str">
        <f>'1_水処理野帳'!AB10</f>
        <v>&lt;1</v>
      </c>
      <c r="S35" s="160" t="str">
        <f>'1_水処理野帳'!AC10</f>
        <v>-</v>
      </c>
      <c r="T35" s="330" t="str">
        <f>'1_水処理野帳'!AD10</f>
        <v>&lt;1</v>
      </c>
      <c r="U35" s="1001">
        <f>'1_水処理野帳'!AG10</f>
        <v>2</v>
      </c>
      <c r="V35" s="310">
        <f>'1_水処理野帳'!AI10</f>
        <v>2</v>
      </c>
      <c r="W35" s="160" t="str">
        <f>'1_水処理野帳'!AL10</f>
        <v>&lt;1</v>
      </c>
      <c r="X35" s="816">
        <f>'1_水処理野帳'!AM10</f>
        <v>2</v>
      </c>
      <c r="Y35" s="205" t="str">
        <f>'1_水処理野帳'!AN10</f>
        <v>&lt;1</v>
      </c>
      <c r="Z35" s="328" t="str">
        <f>'1_水処理野帳'!AO10</f>
        <v>-</v>
      </c>
      <c r="AA35" s="161" t="str">
        <f>'1_水処理野帳'!AP10</f>
        <v>&lt;1</v>
      </c>
      <c r="AB35" s="161" t="str">
        <f>'1_水処理野帳'!AQ10</f>
        <v>-</v>
      </c>
      <c r="AC35" s="740" t="str">
        <f>'1_水処理野帳'!AR10</f>
        <v>&lt;1</v>
      </c>
      <c r="AD35" s="1043" t="str">
        <f>'1_水処理野帳'!AV10</f>
        <v>-</v>
      </c>
      <c r="AE35" s="161">
        <f>'1_水処理野帳'!AW10</f>
        <v>10</v>
      </c>
      <c r="AF35" s="161" t="str">
        <f>'1_水処理野帳'!AX10</f>
        <v>-</v>
      </c>
      <c r="AG35" s="162">
        <f>'1_水処理野帳'!AY10</f>
        <v>10</v>
      </c>
      <c r="AH35" s="333" t="str">
        <f>'1_水処理野帳'!BB10</f>
        <v>-</v>
      </c>
      <c r="AI35" s="198">
        <f>'1_水処理野帳'!BC10</f>
        <v>2</v>
      </c>
      <c r="AJ35" s="198" t="str">
        <f>'1_水処理野帳'!BD10</f>
        <v>-</v>
      </c>
      <c r="AK35" s="199">
        <f>'1_水処理野帳'!BE10</f>
        <v>2</v>
      </c>
      <c r="AL35" s="812" t="str">
        <f>'1_水処理野帳'!BI10</f>
        <v>-</v>
      </c>
      <c r="AM35" s="161">
        <f>'1_水処理野帳'!BJ10</f>
        <v>2</v>
      </c>
      <c r="AN35" s="161" t="str">
        <f>'1_水処理野帳'!BK10</f>
        <v>-</v>
      </c>
      <c r="AO35" s="613">
        <f>'1_水処理野帳'!BL10</f>
        <v>2</v>
      </c>
      <c r="AP35" s="331" t="str">
        <f>'1_水処理野帳'!BP10</f>
        <v>&lt;1</v>
      </c>
      <c r="AQ35" s="322">
        <f>'1_水処理野帳'!BS10</f>
        <v>1</v>
      </c>
      <c r="AR35" s="321" t="str">
        <f>'1_水処理野帳'!BV10</f>
        <v>&lt;1</v>
      </c>
      <c r="AS35" s="335" t="str">
        <f>'1_水処理野帳'!BW10</f>
        <v>-</v>
      </c>
      <c r="AT35" s="198">
        <f>'1_水処理野帳'!BX10</f>
        <v>2</v>
      </c>
      <c r="AU35" s="198" t="str">
        <f>'1_水処理野帳'!BY10</f>
        <v>-</v>
      </c>
      <c r="AV35" s="199">
        <f>'1_水処理野帳'!BZ10</f>
        <v>2</v>
      </c>
      <c r="AW35" s="1028" t="str">
        <f>'1_水処理野帳'!CD10</f>
        <v>&lt;1</v>
      </c>
      <c r="AX35" s="309" t="str">
        <f>'1_水処理野帳'!CF10</f>
        <v>&lt;1</v>
      </c>
      <c r="AY35" s="309" t="str">
        <f>'1_水処理野帳'!CH10</f>
        <v>&lt;1</v>
      </c>
      <c r="AZ35" s="335" t="str">
        <f>'1_水処理野帳'!CI10</f>
        <v>-</v>
      </c>
      <c r="BA35" s="198" t="str">
        <f>'1_水処理野帳'!CJ10</f>
        <v>&lt;1</v>
      </c>
      <c r="BB35" s="198" t="str">
        <f>'1_水処理野帳'!CK10</f>
        <v>-</v>
      </c>
      <c r="BC35" s="199" t="str">
        <f>'1_水処理野帳'!CL10</f>
        <v>&lt;1</v>
      </c>
    </row>
    <row r="36" spans="1:55" s="1444" customFormat="1" ht="17.149999999999999" customHeight="1" x14ac:dyDescent="0.2">
      <c r="A36" s="419" t="s">
        <v>263</v>
      </c>
      <c r="B36" s="976" t="str">
        <f>'1_水処理野帳'!H11</f>
        <v>-</v>
      </c>
      <c r="C36" s="953">
        <f>'1_水処理野帳'!I11</f>
        <v>5.9</v>
      </c>
      <c r="D36" s="953" t="str">
        <f>'1_水処理野帳'!J11</f>
        <v>-</v>
      </c>
      <c r="E36" s="955">
        <f>'1_水処理野帳'!K11</f>
        <v>5.9</v>
      </c>
      <c r="F36" s="956" t="str">
        <f>'1_水処理野帳'!M11</f>
        <v>-</v>
      </c>
      <c r="G36" s="953">
        <f>'1_水処理野帳'!N11</f>
        <v>6.9</v>
      </c>
      <c r="H36" s="953" t="str">
        <f>'1_水処理野帳'!O11</f>
        <v>-</v>
      </c>
      <c r="I36" s="955">
        <f>'1_水処理野帳'!P11</f>
        <v>6.9</v>
      </c>
      <c r="J36" s="959">
        <f>'1_水処理野帳'!Q11</f>
        <v>6.9</v>
      </c>
      <c r="K36" s="961">
        <f>'1_水処理野帳'!R11</f>
        <v>6.3</v>
      </c>
      <c r="L36" s="322" t="str">
        <f>'1_水処理野帳'!S11</f>
        <v>-</v>
      </c>
      <c r="M36" s="322">
        <f>'1_水処理野帳'!T11</f>
        <v>6.9</v>
      </c>
      <c r="N36" s="322" t="str">
        <f>'1_水処理野帳'!U11</f>
        <v>-</v>
      </c>
      <c r="O36" s="958">
        <f>'1_水処理野帳'!V11</f>
        <v>6.9</v>
      </c>
      <c r="P36" s="989">
        <f>'1_水処理野帳'!Z11</f>
        <v>7.3</v>
      </c>
      <c r="Q36" s="816" t="str">
        <f>'1_水処理野帳'!AA11</f>
        <v>-</v>
      </c>
      <c r="R36" s="310">
        <f>'1_水処理野帳'!AB11</f>
        <v>6.4</v>
      </c>
      <c r="S36" s="310" t="str">
        <f>'1_水処理野帳'!AC11</f>
        <v>-</v>
      </c>
      <c r="T36" s="814">
        <f>'1_水処理野帳'!AD11</f>
        <v>6.4</v>
      </c>
      <c r="U36" s="1001">
        <f>'1_水処理野帳'!AG11</f>
        <v>6.1</v>
      </c>
      <c r="V36" s="310">
        <f>'1_水処理野帳'!AI11</f>
        <v>6.7</v>
      </c>
      <c r="W36" s="310">
        <f>'1_水処理野帳'!AL11</f>
        <v>5.4</v>
      </c>
      <c r="X36" s="816">
        <f>'1_水処理野帳'!AM11</f>
        <v>5.9</v>
      </c>
      <c r="Y36" s="205">
        <f>'1_水処理野帳'!AN11</f>
        <v>5.2</v>
      </c>
      <c r="Z36" s="328" t="str">
        <f>'1_水処理野帳'!AO11</f>
        <v>-</v>
      </c>
      <c r="AA36" s="161">
        <f>'1_水処理野帳'!AP11</f>
        <v>5</v>
      </c>
      <c r="AB36" s="161" t="str">
        <f>'1_水処理野帳'!AQ11</f>
        <v>-</v>
      </c>
      <c r="AC36" s="740">
        <f>'1_水処理野帳'!AR11</f>
        <v>5</v>
      </c>
      <c r="AD36" s="1043" t="str">
        <f>'1_水処理野帳'!AV11</f>
        <v>-</v>
      </c>
      <c r="AE36" s="161">
        <f>'1_水処理野帳'!AW11</f>
        <v>10</v>
      </c>
      <c r="AF36" s="161" t="str">
        <f>'1_水処理野帳'!AX11</f>
        <v>-</v>
      </c>
      <c r="AG36" s="162">
        <f>'1_水処理野帳'!AY11</f>
        <v>10</v>
      </c>
      <c r="AH36" s="815" t="str">
        <f>'1_水処理野帳'!BB11</f>
        <v>-</v>
      </c>
      <c r="AI36" s="161">
        <f>'1_水処理野帳'!BC11</f>
        <v>6.3</v>
      </c>
      <c r="AJ36" s="161" t="str">
        <f>'1_水処理野帳'!BD11</f>
        <v>-</v>
      </c>
      <c r="AK36" s="740">
        <f>'1_水処理野帳'!BE11</f>
        <v>6.3</v>
      </c>
      <c r="AL36" s="812" t="str">
        <f>'1_水処理野帳'!BI11</f>
        <v>-</v>
      </c>
      <c r="AM36" s="161">
        <f>'1_水処理野帳'!BJ11</f>
        <v>6.2</v>
      </c>
      <c r="AN36" s="815" t="str">
        <f>'1_水処理野帳'!BK11</f>
        <v>-</v>
      </c>
      <c r="AO36" s="613">
        <f>'1_水処理野帳'!BL11</f>
        <v>6.2</v>
      </c>
      <c r="AP36" s="816">
        <f>'1_水処理野帳'!BP11</f>
        <v>6</v>
      </c>
      <c r="AQ36" s="1019">
        <f>'1_水処理野帳'!BS11</f>
        <v>7.6</v>
      </c>
      <c r="AR36" s="334">
        <f>'1_水処理野帳'!BV11</f>
        <v>5.2</v>
      </c>
      <c r="AS36" s="328" t="str">
        <f>'1_水処理野帳'!BW11</f>
        <v>-</v>
      </c>
      <c r="AT36" s="161">
        <f>'1_水処理野帳'!BX11</f>
        <v>7.2</v>
      </c>
      <c r="AU36" s="198" t="str">
        <f>'1_水処理野帳'!BY11</f>
        <v>-</v>
      </c>
      <c r="AV36" s="199">
        <f>'1_水処理野帳'!BZ11</f>
        <v>7.2</v>
      </c>
      <c r="AW36" s="989">
        <f>'1_水処理野帳'!CD11</f>
        <v>6.5</v>
      </c>
      <c r="AX36" s="309">
        <f>'1_水処理野帳'!CF11</f>
        <v>6.7</v>
      </c>
      <c r="AY36" s="162">
        <f>'1_水処理野帳'!CH11</f>
        <v>6.9</v>
      </c>
      <c r="AZ36" s="335" t="str">
        <f>'1_水処理野帳'!CI11</f>
        <v>-</v>
      </c>
      <c r="BA36" s="198">
        <f>'1_水処理野帳'!CJ11</f>
        <v>6.6</v>
      </c>
      <c r="BB36" s="198" t="str">
        <f>'1_水処理野帳'!CK11</f>
        <v>-</v>
      </c>
      <c r="BC36" s="199">
        <f>'1_水処理野帳'!CL11</f>
        <v>6.6</v>
      </c>
    </row>
    <row r="37" spans="1:55" s="1443" customFormat="1" ht="17.149999999999999" customHeight="1" x14ac:dyDescent="0.2">
      <c r="A37" s="817" t="s">
        <v>142</v>
      </c>
      <c r="B37" s="978" t="str">
        <f>'1_水処理野帳'!H12</f>
        <v>-</v>
      </c>
      <c r="C37" s="962">
        <f>'1_水処理野帳'!I12</f>
        <v>0</v>
      </c>
      <c r="D37" s="962" t="str">
        <f>'1_水処理野帳'!J12</f>
        <v>-</v>
      </c>
      <c r="E37" s="963">
        <f>'1_水処理野帳'!K12</f>
        <v>0</v>
      </c>
      <c r="F37" s="964" t="str">
        <f>'1_水処理野帳'!M12</f>
        <v>-</v>
      </c>
      <c r="G37" s="965">
        <f>'1_水処理野帳'!N12</f>
        <v>0</v>
      </c>
      <c r="H37" s="962" t="str">
        <f>'1_水処理野帳'!O12</f>
        <v>-</v>
      </c>
      <c r="I37" s="966">
        <f>'1_水処理野帳'!P12</f>
        <v>0</v>
      </c>
      <c r="J37" s="949" t="str">
        <f>'1_水処理野帳'!Q12</f>
        <v>-</v>
      </c>
      <c r="K37" s="967" t="str">
        <f>'1_水処理野帳'!R12</f>
        <v>-</v>
      </c>
      <c r="L37" s="967" t="str">
        <f>'1_水処理野帳'!S12</f>
        <v>-</v>
      </c>
      <c r="M37" s="967">
        <f>'1_水処理野帳'!T12</f>
        <v>0</v>
      </c>
      <c r="N37" s="967" t="str">
        <f>'1_水処理野帳'!U12</f>
        <v>-</v>
      </c>
      <c r="O37" s="968">
        <f>'1_水処理野帳'!V12</f>
        <v>0</v>
      </c>
      <c r="P37" s="990" t="s">
        <v>103</v>
      </c>
      <c r="Q37" s="823" t="str">
        <f>'1_水処理野帳'!AA12</f>
        <v>-</v>
      </c>
      <c r="R37" s="824">
        <f>'1_水処理野帳'!AB12</f>
        <v>0</v>
      </c>
      <c r="S37" s="824" t="str">
        <f>'1_水処理野帳'!AC12</f>
        <v>-</v>
      </c>
      <c r="T37" s="825">
        <f>'1_水処理野帳'!AD12</f>
        <v>0</v>
      </c>
      <c r="U37" s="881" t="str">
        <f>'1_水処理野帳'!AG12</f>
        <v>-</v>
      </c>
      <c r="V37" s="822" t="str">
        <f>'1_水処理野帳'!AI12</f>
        <v>-</v>
      </c>
      <c r="W37" s="822" t="str">
        <f>'1_水処理野帳'!AL12</f>
        <v>-</v>
      </c>
      <c r="X37" s="995" t="str">
        <f>'1_水処理野帳'!AM12</f>
        <v>-</v>
      </c>
      <c r="Y37" s="826" t="str">
        <f>'1_水処理野帳'!AN12</f>
        <v>-</v>
      </c>
      <c r="Z37" s="827" t="str">
        <f>'1_水処理野帳'!AO12</f>
        <v>-</v>
      </c>
      <c r="AA37" s="821">
        <f>'1_水処理野帳'!AP12</f>
        <v>0</v>
      </c>
      <c r="AB37" s="821" t="str">
        <f>'1_水処理野帳'!AQ12</f>
        <v>-</v>
      </c>
      <c r="AC37" s="828">
        <f>'1_水処理野帳'!AR12</f>
        <v>0</v>
      </c>
      <c r="AD37" s="1044" t="str">
        <f>'1_水処理野帳'!AV12</f>
        <v>-</v>
      </c>
      <c r="AE37" s="193">
        <f>'1_水処理野帳'!AW12</f>
        <v>0</v>
      </c>
      <c r="AF37" s="193" t="str">
        <f>'1_水処理野帳'!AX12</f>
        <v>-</v>
      </c>
      <c r="AG37" s="820">
        <f>'1_水処理野帳'!AY12</f>
        <v>0</v>
      </c>
      <c r="AH37" s="829" t="str">
        <f>'1_水処理野帳'!BB12</f>
        <v>-</v>
      </c>
      <c r="AI37" s="193">
        <f>'1_水処理野帳'!BC12</f>
        <v>0</v>
      </c>
      <c r="AJ37" s="193" t="str">
        <f>'1_水処理野帳'!BD12</f>
        <v>-</v>
      </c>
      <c r="AK37" s="830">
        <f>'1_水処理野帳'!BE12</f>
        <v>0</v>
      </c>
      <c r="AL37" s="1008" t="str">
        <f>'1_水処理野帳'!BI12</f>
        <v>-</v>
      </c>
      <c r="AM37" s="831">
        <f>'1_水処理野帳'!BJ12</f>
        <v>11</v>
      </c>
      <c r="AN37" s="832" t="str">
        <f>'1_水処理野帳'!BK12</f>
        <v>-</v>
      </c>
      <c r="AO37" s="833">
        <f>'1_水処理野帳'!BL12</f>
        <v>11</v>
      </c>
      <c r="AP37" s="1023" t="str">
        <f>'1_水処理野帳'!BP12</f>
        <v>-</v>
      </c>
      <c r="AQ37" s="1020" t="str">
        <f>'1_水処理野帳'!BS12</f>
        <v>-</v>
      </c>
      <c r="AR37" s="834" t="str">
        <f>'1_水処理野帳'!BV12</f>
        <v>-</v>
      </c>
      <c r="AS37" s="827" t="str">
        <f>'1_水処理野帳'!BW12</f>
        <v>-</v>
      </c>
      <c r="AT37" s="821">
        <f>'1_水処理野帳'!BX12</f>
        <v>14</v>
      </c>
      <c r="AU37" s="821" t="str">
        <f>'1_水処理野帳'!BY12</f>
        <v>-</v>
      </c>
      <c r="AV37" s="835">
        <f>'1_水処理野帳'!BZ12</f>
        <v>14</v>
      </c>
      <c r="AW37" s="990" t="str">
        <f>'1_水処理野帳'!CD12</f>
        <v>-</v>
      </c>
      <c r="AX37" s="819" t="str">
        <f>'1_水処理野帳'!CF12</f>
        <v>-</v>
      </c>
      <c r="AY37" s="1458" t="str">
        <f>'1_水処理野帳'!CH12</f>
        <v>-</v>
      </c>
      <c r="AZ37" s="818" t="str">
        <f>'1_水処理野帳'!CI12</f>
        <v>-</v>
      </c>
      <c r="BA37" s="193">
        <f>'1_水処理野帳'!CJ12</f>
        <v>1</v>
      </c>
      <c r="BB37" s="193" t="str">
        <f>'1_水処理野帳'!CK12</f>
        <v>-</v>
      </c>
      <c r="BC37" s="828">
        <f>'1_水処理野帳'!CL12</f>
        <v>1</v>
      </c>
    </row>
    <row r="38" spans="1:55" s="171" customFormat="1" ht="17.149999999999999" customHeight="1" x14ac:dyDescent="0.2">
      <c r="A38" s="417" t="s">
        <v>143</v>
      </c>
      <c r="B38" s="979" t="str">
        <f>'1_水処理野帳'!H13</f>
        <v>-</v>
      </c>
      <c r="C38" s="133">
        <f>'1_水処理野帳'!I13</f>
        <v>8.8000000000000007</v>
      </c>
      <c r="D38" s="133" t="str">
        <f>'1_水処理野帳'!J13</f>
        <v>-</v>
      </c>
      <c r="E38" s="837">
        <f>'1_水処理野帳'!K13</f>
        <v>8.8000000000000007</v>
      </c>
      <c r="F38" s="610" t="str">
        <f>'1_水処理野帳'!M13</f>
        <v>-</v>
      </c>
      <c r="G38" s="133">
        <f>'1_水処理野帳'!N13</f>
        <v>10</v>
      </c>
      <c r="H38" s="166" t="str">
        <f>'1_水処理野帳'!O13</f>
        <v>-</v>
      </c>
      <c r="I38" s="838">
        <f>'1_水処理野帳'!P13</f>
        <v>10</v>
      </c>
      <c r="J38" s="839">
        <f>'1_水処理野帳'!Q13</f>
        <v>13</v>
      </c>
      <c r="K38" s="840">
        <f>'1_水処理野帳'!R13</f>
        <v>4.4000000000000004</v>
      </c>
      <c r="L38" s="841" t="str">
        <f>'1_水処理野帳'!S13</f>
        <v>-</v>
      </c>
      <c r="M38" s="841">
        <f>'1_水処理野帳'!T13</f>
        <v>8.9</v>
      </c>
      <c r="N38" s="841" t="str">
        <f>'1_水処理野帳'!U13</f>
        <v>-</v>
      </c>
      <c r="O38" s="611">
        <f>'1_水処理野帳'!V13</f>
        <v>8.9</v>
      </c>
      <c r="P38" s="991">
        <f>'1_水処理野帳'!Z13</f>
        <v>7.2</v>
      </c>
      <c r="Q38" s="842" t="str">
        <f>'1_水処理野帳'!AA13</f>
        <v>-</v>
      </c>
      <c r="R38" s="841">
        <f>'1_水処理野帳'!AB13</f>
        <v>7.2</v>
      </c>
      <c r="S38" s="841" t="str">
        <f>'1_水処理野帳'!AC13</f>
        <v>-</v>
      </c>
      <c r="T38" s="611">
        <f>'1_水処理野帳'!AD13</f>
        <v>7.2</v>
      </c>
      <c r="U38" s="1002">
        <f>'1_水処理野帳'!AG13</f>
        <v>5.8</v>
      </c>
      <c r="V38" s="841">
        <f>'1_水処理野帳'!AI13</f>
        <v>5.9</v>
      </c>
      <c r="W38" s="841">
        <f>'1_水処理野帳'!AL13</f>
        <v>5.8</v>
      </c>
      <c r="X38" s="996" t="str">
        <f>'1_水処理野帳'!AM13</f>
        <v>-</v>
      </c>
      <c r="Y38" s="168" t="str">
        <f>'1_水処理野帳'!AN13</f>
        <v>-</v>
      </c>
      <c r="Z38" s="169" t="str">
        <f>'1_水処理野帳'!AO13</f>
        <v>-</v>
      </c>
      <c r="AA38" s="133">
        <f>'1_水処理野帳'!AP13</f>
        <v>5.7</v>
      </c>
      <c r="AB38" s="133" t="str">
        <f>'1_水処理野帳'!AQ13</f>
        <v>-</v>
      </c>
      <c r="AC38" s="843">
        <f>'1_水処理野帳'!AR13</f>
        <v>5.7</v>
      </c>
      <c r="AD38" s="979" t="str">
        <f>'1_水処理野帳'!AV13</f>
        <v>-</v>
      </c>
      <c r="AE38" s="166">
        <f>'1_水処理野帳'!AW13</f>
        <v>17</v>
      </c>
      <c r="AF38" s="166" t="str">
        <f>'1_水処理野帳'!AX13</f>
        <v>-</v>
      </c>
      <c r="AG38" s="165">
        <f>'1_水処理野帳'!AY13</f>
        <v>17</v>
      </c>
      <c r="AH38" s="612" t="str">
        <f>'1_水処理野帳'!BB13</f>
        <v>-</v>
      </c>
      <c r="AI38" s="166">
        <f>'1_水処理野帳'!BC13</f>
        <v>7.9</v>
      </c>
      <c r="AJ38" s="133" t="str">
        <f>'1_水処理野帳'!BD13</f>
        <v>-</v>
      </c>
      <c r="AK38" s="843">
        <f>'1_水処理野帳'!BE13</f>
        <v>7.9</v>
      </c>
      <c r="AL38" s="836" t="str">
        <f>'1_水処理野帳'!BI13</f>
        <v>-</v>
      </c>
      <c r="AM38" s="1459">
        <f>'1_水処理野帳'!BJ13</f>
        <v>7.1</v>
      </c>
      <c r="AN38" s="845" t="str">
        <f>'1_水処理野帳'!BK13</f>
        <v>-</v>
      </c>
      <c r="AO38" s="846">
        <f>'1_水処理野帳'!BL13</f>
        <v>7.1</v>
      </c>
      <c r="AP38" s="1024">
        <f>'1_水処理野帳'!BP13</f>
        <v>8.1</v>
      </c>
      <c r="AQ38" s="847">
        <f>'1_水処理野帳'!BS13</f>
        <v>12</v>
      </c>
      <c r="AR38" s="425">
        <f>'1_水処理野帳'!BV13</f>
        <v>8.9</v>
      </c>
      <c r="AS38" s="169" t="str">
        <f>'1_水処理野帳'!BW13</f>
        <v>-</v>
      </c>
      <c r="AT38" s="133">
        <f>'1_水処理野帳'!BX13</f>
        <v>11</v>
      </c>
      <c r="AU38" s="133" t="str">
        <f>'1_水処理野帳'!BY13</f>
        <v>-</v>
      </c>
      <c r="AV38" s="191">
        <f>'1_水処理野帳'!BZ13</f>
        <v>11</v>
      </c>
      <c r="AW38" s="1029">
        <f>'1_水処理野帳'!CD13</f>
        <v>13</v>
      </c>
      <c r="AX38" s="170">
        <f>'1_水処理野帳'!CF13</f>
        <v>12</v>
      </c>
      <c r="AY38" s="838">
        <f>'1_水処理野帳'!CH13</f>
        <v>13</v>
      </c>
      <c r="AZ38" s="169" t="str">
        <f>'1_水処理野帳'!CI13</f>
        <v>-</v>
      </c>
      <c r="BA38" s="133">
        <f>'1_水処理野帳'!CJ13</f>
        <v>12</v>
      </c>
      <c r="BB38" s="166" t="str">
        <f>'1_水処理野帳'!CK13</f>
        <v>-</v>
      </c>
      <c r="BC38" s="1030">
        <f>'1_水処理野帳'!CL13</f>
        <v>12</v>
      </c>
    </row>
    <row r="39" spans="1:55" s="171" customFormat="1" ht="17.149999999999999" customHeight="1" x14ac:dyDescent="0.2">
      <c r="A39" s="418" t="s">
        <v>410</v>
      </c>
      <c r="B39" s="980" t="str">
        <f>'1_水処理野帳'!H14</f>
        <v>-</v>
      </c>
      <c r="C39" s="134">
        <f>'1_水処理野帳'!I14</f>
        <v>0.2</v>
      </c>
      <c r="D39" s="173" t="str">
        <f>'1_水処理野帳'!J14</f>
        <v>-</v>
      </c>
      <c r="E39" s="174">
        <f>'1_水処理野帳'!K14</f>
        <v>0.2</v>
      </c>
      <c r="F39" s="180" t="str">
        <f>'1_水処理野帳'!M14</f>
        <v>-</v>
      </c>
      <c r="G39" s="848">
        <f>'1_水処理野帳'!N14</f>
        <v>0.9</v>
      </c>
      <c r="H39" s="173" t="str">
        <f>'1_水処理野帳'!O14</f>
        <v>-</v>
      </c>
      <c r="I39" s="174">
        <f>'1_水処理野帳'!P14</f>
        <v>0.9</v>
      </c>
      <c r="J39" s="849">
        <f>'1_水処理野帳'!Q14</f>
        <v>0.6</v>
      </c>
      <c r="K39" s="850">
        <f>'1_水処理野帳'!R14</f>
        <v>0.3</v>
      </c>
      <c r="L39" s="173" t="str">
        <f>'1_水処理野帳'!S14</f>
        <v>-</v>
      </c>
      <c r="M39" s="178">
        <f>'1_水処理野帳'!T14</f>
        <v>0.4</v>
      </c>
      <c r="N39" s="175" t="str">
        <f>'1_水処理野帳'!U14</f>
        <v>-</v>
      </c>
      <c r="O39" s="176">
        <f>'1_水処理野帳'!V14</f>
        <v>0.4</v>
      </c>
      <c r="P39" s="992">
        <f>'1_水処理野帳'!Z14</f>
        <v>0.1</v>
      </c>
      <c r="Q39" s="177" t="str">
        <f>'1_水処理野帳'!AA14</f>
        <v>-</v>
      </c>
      <c r="R39" s="178" t="str">
        <f>'1_水処理野帳'!AB14</f>
        <v>&lt;0.1</v>
      </c>
      <c r="S39" s="175" t="str">
        <f>'1_水処理野帳'!AC14</f>
        <v>-</v>
      </c>
      <c r="T39" s="176" t="str">
        <f>'1_水処理野帳'!AD14</f>
        <v>&lt;0.1</v>
      </c>
      <c r="U39" s="1003">
        <f>'1_水処理野帳'!AG14</f>
        <v>0.1</v>
      </c>
      <c r="V39" s="178" t="str">
        <f>'1_水処理野帳'!AI14</f>
        <v>&lt;0.1</v>
      </c>
      <c r="W39" s="852" t="str">
        <f>'1_水処理野帳'!AL14</f>
        <v>&lt;0.1</v>
      </c>
      <c r="X39" s="997" t="str">
        <f>'1_水処理野帳'!AM14</f>
        <v>-</v>
      </c>
      <c r="Y39" s="179" t="str">
        <f>'1_水処理野帳'!AN14</f>
        <v>-</v>
      </c>
      <c r="Z39" s="180" t="str">
        <f>'1_水処理野帳'!AO14</f>
        <v>-</v>
      </c>
      <c r="AA39" s="134" t="str">
        <f>'1_水処理野帳'!AP14</f>
        <v>&lt;0.1</v>
      </c>
      <c r="AB39" s="173" t="str">
        <f>'1_水処理野帳'!AQ14</f>
        <v>-</v>
      </c>
      <c r="AC39" s="176" t="str">
        <f>'1_水処理野帳'!AR14</f>
        <v>&lt;0.1</v>
      </c>
      <c r="AD39" s="1045" t="str">
        <f>'1_水処理野帳'!AV14</f>
        <v>-</v>
      </c>
      <c r="AE39" s="134">
        <f>'1_水処理野帳'!AW14</f>
        <v>1.3</v>
      </c>
      <c r="AF39" s="173" t="str">
        <f>'1_水処理野帳'!AX14</f>
        <v>-</v>
      </c>
      <c r="AG39" s="174">
        <f>'1_水処理野帳'!AY14</f>
        <v>1.3</v>
      </c>
      <c r="AH39" s="177" t="str">
        <f>'1_水処理野帳'!BB14</f>
        <v>-</v>
      </c>
      <c r="AI39" s="175">
        <f>'1_水処理野帳'!BC14</f>
        <v>0.7</v>
      </c>
      <c r="AJ39" s="173" t="str">
        <f>'1_水処理野帳'!BD14</f>
        <v>-</v>
      </c>
      <c r="AK39" s="176">
        <f>'1_水処理野帳'!BE14</f>
        <v>0.7</v>
      </c>
      <c r="AL39" s="1009" t="str">
        <f>'1_水処理野帳'!BI14</f>
        <v>-</v>
      </c>
      <c r="AM39" s="134" t="str">
        <f>'1_水処理野帳'!BJ14</f>
        <v>&lt;0.1</v>
      </c>
      <c r="AN39" s="182" t="str">
        <f>'1_水処理野帳'!BK14</f>
        <v>-</v>
      </c>
      <c r="AO39" s="614" t="str">
        <f>'1_水処理野帳'!BL14</f>
        <v>&lt;0.1</v>
      </c>
      <c r="AP39" s="997">
        <f>'1_水処理野帳'!BP14</f>
        <v>0.5</v>
      </c>
      <c r="AQ39" s="852">
        <f>'1_水処理野帳'!BS14</f>
        <v>0.4</v>
      </c>
      <c r="AR39" s="853">
        <f>'1_水処理野帳'!BV14</f>
        <v>0.9</v>
      </c>
      <c r="AS39" s="180" t="str">
        <f>'1_水処理野帳'!BW14</f>
        <v>-</v>
      </c>
      <c r="AT39" s="134">
        <f>'1_水処理野帳'!BX14</f>
        <v>0.6</v>
      </c>
      <c r="AU39" s="173" t="str">
        <f>'1_水処理野帳'!BY14</f>
        <v>-</v>
      </c>
      <c r="AV39" s="176">
        <f>'1_水処理野帳'!BZ14</f>
        <v>0.6</v>
      </c>
      <c r="AW39" s="992">
        <f>'1_水処理野帳'!CD14</f>
        <v>0.3</v>
      </c>
      <c r="AX39" s="172">
        <f>'1_水処理野帳'!CF14</f>
        <v>0.3</v>
      </c>
      <c r="AY39" s="172">
        <f>'1_水処理野帳'!CH14</f>
        <v>1.9</v>
      </c>
      <c r="AZ39" s="180" t="str">
        <f>'1_水処理野帳'!CI14</f>
        <v>-</v>
      </c>
      <c r="BA39" s="134">
        <f>'1_水処理野帳'!CJ14</f>
        <v>0.2</v>
      </c>
      <c r="BB39" s="173" t="str">
        <f>'1_水処理野帳'!CK14</f>
        <v>-</v>
      </c>
      <c r="BC39" s="176">
        <f>'1_水処理野帳'!CL14</f>
        <v>0.2</v>
      </c>
    </row>
    <row r="40" spans="1:55" s="171" customFormat="1" ht="17.149999999999999" customHeight="1" x14ac:dyDescent="0.2">
      <c r="A40" s="418" t="s">
        <v>144</v>
      </c>
      <c r="B40" s="981" t="str">
        <f>'1_水処理野帳'!H15</f>
        <v>-</v>
      </c>
      <c r="C40" s="854">
        <f>'1_水処理野帳'!I15</f>
        <v>0.9</v>
      </c>
      <c r="D40" s="173" t="str">
        <f>'1_水処理野帳'!J15</f>
        <v>-</v>
      </c>
      <c r="E40" s="174" t="str">
        <f>'1_水処理野帳'!K15</f>
        <v>-</v>
      </c>
      <c r="F40" s="180" t="str">
        <f>'1_水処理野帳'!M15</f>
        <v>-</v>
      </c>
      <c r="G40" s="848">
        <f>'1_水処理野帳'!N15</f>
        <v>0.9</v>
      </c>
      <c r="H40" s="173" t="str">
        <f>'1_水処理野帳'!O15</f>
        <v>-</v>
      </c>
      <c r="I40" s="174" t="str">
        <f>'1_水処理野帳'!P15</f>
        <v>-</v>
      </c>
      <c r="J40" s="855">
        <f>'1_水処理野帳'!Q15</f>
        <v>2</v>
      </c>
      <c r="K40" s="856">
        <f>'1_水処理野帳'!R15</f>
        <v>1.1000000000000001</v>
      </c>
      <c r="L40" s="173" t="str">
        <f>'1_水処理野帳'!S15</f>
        <v>-</v>
      </c>
      <c r="M40" s="852">
        <f>'1_水処理野帳'!T15</f>
        <v>1.4</v>
      </c>
      <c r="N40" s="173" t="str">
        <f>'1_水処理野帳'!U15</f>
        <v>-</v>
      </c>
      <c r="O40" s="176" t="str">
        <f>'1_水処理野帳'!V15</f>
        <v>-</v>
      </c>
      <c r="P40" s="992">
        <f>'1_水処理野帳'!Z15</f>
        <v>0.8</v>
      </c>
      <c r="Q40" s="177" t="str">
        <f>'1_水処理野帳'!AA15</f>
        <v>-</v>
      </c>
      <c r="R40" s="852">
        <f>'1_水処理野帳'!AB15</f>
        <v>0.5</v>
      </c>
      <c r="S40" s="173" t="str">
        <f>'1_水処理野帳'!AC15</f>
        <v>-</v>
      </c>
      <c r="T40" s="176" t="str">
        <f>'1_水処理野帳'!AD15</f>
        <v>-</v>
      </c>
      <c r="U40" s="1003">
        <f>'1_水処理野帳'!AG15</f>
        <v>0.6</v>
      </c>
      <c r="V40" s="852">
        <f>'1_水処理野帳'!AI15</f>
        <v>0.7</v>
      </c>
      <c r="W40" s="852">
        <f>'1_水処理野帳'!AL15</f>
        <v>0.4</v>
      </c>
      <c r="X40" s="997" t="str">
        <f>'1_水処理野帳'!AM15</f>
        <v>-</v>
      </c>
      <c r="Y40" s="179" t="str">
        <f>'1_水処理野帳'!AN15</f>
        <v>-</v>
      </c>
      <c r="Z40" s="184" t="str">
        <f>'1_水処理野帳'!AO15</f>
        <v>-</v>
      </c>
      <c r="AA40" s="854">
        <f>'1_水処理野帳'!AP15</f>
        <v>0.4</v>
      </c>
      <c r="AB40" s="173" t="str">
        <f>'1_水処理野帳'!AQ15</f>
        <v>-</v>
      </c>
      <c r="AC40" s="176" t="str">
        <f>'1_水処理野帳'!AR15</f>
        <v>-</v>
      </c>
      <c r="AD40" s="1046" t="str">
        <f>'1_水処理野帳'!AV15</f>
        <v>-</v>
      </c>
      <c r="AE40" s="854">
        <f>'1_水処理野帳'!AW15</f>
        <v>3.4</v>
      </c>
      <c r="AF40" s="173" t="str">
        <f>'1_水処理野帳'!AX15</f>
        <v>-</v>
      </c>
      <c r="AG40" s="174" t="str">
        <f>'1_水処理野帳'!AY15</f>
        <v>-</v>
      </c>
      <c r="AH40" s="186" t="str">
        <f>'1_水処理野帳'!BB15</f>
        <v>-</v>
      </c>
      <c r="AI40" s="183">
        <f>'1_水処理野帳'!BC15</f>
        <v>1.3</v>
      </c>
      <c r="AJ40" s="173" t="str">
        <f>'1_水処理野帳'!BD15</f>
        <v>-</v>
      </c>
      <c r="AK40" s="176" t="str">
        <f>'1_水処理野帳'!BE15</f>
        <v>-</v>
      </c>
      <c r="AL40" s="1010" t="str">
        <f>'1_水処理野帳'!BI15</f>
        <v>-</v>
      </c>
      <c r="AM40" s="854">
        <f>'1_水処理野帳'!BJ15</f>
        <v>0.9</v>
      </c>
      <c r="AN40" s="185" t="str">
        <f>'1_水処理野帳'!BK15</f>
        <v>-</v>
      </c>
      <c r="AO40" s="615" t="str">
        <f>'1_水処理野帳'!BL15</f>
        <v>-</v>
      </c>
      <c r="AP40" s="1460">
        <f>'1_水処理野帳'!BP15</f>
        <v>1</v>
      </c>
      <c r="AQ40" s="852">
        <f>'1_水処理野帳'!BS15</f>
        <v>1.5</v>
      </c>
      <c r="AR40" s="853">
        <f>'1_水処理野帳'!BV15</f>
        <v>1.6</v>
      </c>
      <c r="AS40" s="184" t="str">
        <f>'1_水処理野帳'!BW15</f>
        <v>-</v>
      </c>
      <c r="AT40" s="854">
        <f>'1_水処理野帳'!BX15</f>
        <v>1.6</v>
      </c>
      <c r="AU40" s="173" t="str">
        <f>'1_水処理野帳'!BY15</f>
        <v>-</v>
      </c>
      <c r="AV40" s="176" t="str">
        <f>'1_水処理野帳'!BZ15</f>
        <v>-</v>
      </c>
      <c r="AW40" s="851">
        <f>'1_水処理野帳'!CD15</f>
        <v>1.6</v>
      </c>
      <c r="AX40" s="853">
        <f>'1_水処理野帳'!CF15</f>
        <v>1.3</v>
      </c>
      <c r="AY40" s="172">
        <f>'1_水処理野帳'!CH15</f>
        <v>1.4</v>
      </c>
      <c r="AZ40" s="184" t="str">
        <f>'1_水処理野帳'!CI15</f>
        <v>-</v>
      </c>
      <c r="BA40" s="854">
        <f>'1_水処理野帳'!CJ15</f>
        <v>0.9</v>
      </c>
      <c r="BB40" s="173" t="str">
        <f>'1_水処理野帳'!CK15</f>
        <v>-</v>
      </c>
      <c r="BC40" s="176" t="str">
        <f>'1_水処理野帳'!CL15</f>
        <v>-</v>
      </c>
    </row>
    <row r="41" spans="1:55" s="171" customFormat="1" ht="17.149999999999999" customHeight="1" x14ac:dyDescent="0.2">
      <c r="A41" s="418" t="s">
        <v>411</v>
      </c>
      <c r="B41" s="981" t="str">
        <f>'1_水処理野帳'!H16</f>
        <v>-</v>
      </c>
      <c r="C41" s="854" t="str">
        <f>'1_水処理野帳'!I16</f>
        <v>&lt;0.1</v>
      </c>
      <c r="D41" s="173" t="str">
        <f>'1_水処理野帳'!J16</f>
        <v>-</v>
      </c>
      <c r="E41" s="174" t="str">
        <f>'1_水処理野帳'!K16</f>
        <v>-</v>
      </c>
      <c r="F41" s="180" t="str">
        <f>'1_水処理野帳'!M16</f>
        <v>-</v>
      </c>
      <c r="G41" s="848">
        <f>'1_水処理野帳'!N16</f>
        <v>0.1</v>
      </c>
      <c r="H41" s="173" t="str">
        <f>'1_水処理野帳'!O16</f>
        <v>-</v>
      </c>
      <c r="I41" s="174" t="str">
        <f>'1_水処理野帳'!P16</f>
        <v>-</v>
      </c>
      <c r="J41" s="855">
        <f>'1_水処理野帳'!Q16</f>
        <v>0.1</v>
      </c>
      <c r="K41" s="856">
        <f>'1_水処理野帳'!R16</f>
        <v>0.1</v>
      </c>
      <c r="L41" s="173" t="str">
        <f>'1_水処理野帳'!S16</f>
        <v>-</v>
      </c>
      <c r="M41" s="173" t="str">
        <f>'1_水処理野帳'!T16</f>
        <v>&lt;0.1</v>
      </c>
      <c r="N41" s="173" t="str">
        <f>'1_水処理野帳'!U16</f>
        <v>-</v>
      </c>
      <c r="O41" s="176" t="str">
        <f>'1_水処理野帳'!V16</f>
        <v>-</v>
      </c>
      <c r="P41" s="992" t="str">
        <f>'1_水処理野帳'!Z16</f>
        <v>&lt;0.1</v>
      </c>
      <c r="Q41" s="177" t="str">
        <f>'1_水処理野帳'!AA16</f>
        <v>-</v>
      </c>
      <c r="R41" s="178" t="str">
        <f>'1_水処理野帳'!AB16</f>
        <v>&lt;0.1</v>
      </c>
      <c r="S41" s="173" t="str">
        <f>'1_水処理野帳'!AC16</f>
        <v>-</v>
      </c>
      <c r="T41" s="176" t="str">
        <f>'1_水処理野帳'!AD16</f>
        <v>-</v>
      </c>
      <c r="U41" s="1003" t="str">
        <f>'1_水処理野帳'!AG16</f>
        <v>&lt;0.1</v>
      </c>
      <c r="V41" s="178" t="str">
        <f>'1_水処理野帳'!AI16</f>
        <v>&lt;0.1</v>
      </c>
      <c r="W41" s="852" t="str">
        <f>'1_水処理野帳'!AL16</f>
        <v>&lt;0.1</v>
      </c>
      <c r="X41" s="997" t="str">
        <f>'1_水処理野帳'!AM16</f>
        <v>-</v>
      </c>
      <c r="Y41" s="179" t="str">
        <f>'1_水処理野帳'!AN16</f>
        <v>-</v>
      </c>
      <c r="Z41" s="184" t="str">
        <f>'1_水処理野帳'!AO16</f>
        <v>-</v>
      </c>
      <c r="AA41" s="854" t="str">
        <f>'1_水処理野帳'!AP16</f>
        <v>&lt;0.1</v>
      </c>
      <c r="AB41" s="173" t="str">
        <f>'1_水処理野帳'!AQ16</f>
        <v>-</v>
      </c>
      <c r="AC41" s="176" t="str">
        <f>'1_水処理野帳'!AR16</f>
        <v>-</v>
      </c>
      <c r="AD41" s="981" t="str">
        <f>'1_水処理野帳'!AV16</f>
        <v>-</v>
      </c>
      <c r="AE41" s="854">
        <f>'1_水処理野帳'!AW16</f>
        <v>0.1</v>
      </c>
      <c r="AF41" s="173" t="str">
        <f>'1_水処理野帳'!AX16</f>
        <v>-</v>
      </c>
      <c r="AG41" s="174" t="str">
        <f>'1_水処理野帳'!AY16</f>
        <v>-</v>
      </c>
      <c r="AH41" s="186" t="str">
        <f>'1_水処理野帳'!BB16</f>
        <v>-</v>
      </c>
      <c r="AI41" s="183">
        <f>'1_水処理野帳'!BC16</f>
        <v>0.2</v>
      </c>
      <c r="AJ41" s="173" t="str">
        <f>'1_水処理野帳'!BD16</f>
        <v>-</v>
      </c>
      <c r="AK41" s="176" t="str">
        <f>'1_水処理野帳'!BE16</f>
        <v>-</v>
      </c>
      <c r="AL41" s="1010" t="str">
        <f>'1_水処理野帳'!BI16</f>
        <v>-</v>
      </c>
      <c r="AM41" s="854" t="str">
        <f>'1_水処理野帳'!BJ16</f>
        <v>&lt;0.1</v>
      </c>
      <c r="AN41" s="185" t="str">
        <f>'1_水処理野帳'!BK16</f>
        <v>-</v>
      </c>
      <c r="AO41" s="615" t="str">
        <f>'1_水処理野帳'!BL16</f>
        <v>-</v>
      </c>
      <c r="AP41" s="997">
        <f>'1_水処理野帳'!BP16</f>
        <v>0.1</v>
      </c>
      <c r="AQ41" s="178">
        <f>'1_水処理野帳'!BS16</f>
        <v>0.1</v>
      </c>
      <c r="AR41" s="181" t="str">
        <f>'1_水処理野帳'!BV16</f>
        <v>&lt;0.1</v>
      </c>
      <c r="AS41" s="184" t="str">
        <f>'1_水処理野帳'!BW16</f>
        <v>-</v>
      </c>
      <c r="AT41" s="854">
        <f>'1_水処理野帳'!BX16</f>
        <v>0.1</v>
      </c>
      <c r="AU41" s="173" t="str">
        <f>'1_水処理野帳'!BY16</f>
        <v>-</v>
      </c>
      <c r="AV41" s="176" t="str">
        <f>'1_水処理野帳'!BZ16</f>
        <v>-</v>
      </c>
      <c r="AW41" s="992" t="str">
        <f>'1_水処理野帳'!CD16</f>
        <v>&lt;0.1</v>
      </c>
      <c r="AX41" s="172" t="str">
        <f>'1_水処理野帳'!CF16</f>
        <v>&lt;0.1</v>
      </c>
      <c r="AY41" s="174">
        <f>'1_水処理野帳'!CH16</f>
        <v>0.1</v>
      </c>
      <c r="AZ41" s="184" t="str">
        <f>'1_水処理野帳'!CI16</f>
        <v>-</v>
      </c>
      <c r="BA41" s="854" t="str">
        <f>'1_水処理野帳'!CJ16</f>
        <v>&lt;0.1</v>
      </c>
      <c r="BB41" s="173" t="str">
        <f>'1_水処理野帳'!CK16</f>
        <v>-</v>
      </c>
      <c r="BC41" s="176" t="str">
        <f>'1_水処理野帳'!CL16</f>
        <v>-</v>
      </c>
    </row>
    <row r="42" spans="1:55" s="171" customFormat="1" ht="17.149999999999999" customHeight="1" x14ac:dyDescent="0.2">
      <c r="A42" s="417" t="s">
        <v>412</v>
      </c>
      <c r="B42" s="982" t="str">
        <f>'1_水処理野帳'!H17</f>
        <v>-</v>
      </c>
      <c r="C42" s="135">
        <f>'1_水処理野帳'!I17</f>
        <v>7.7</v>
      </c>
      <c r="D42" s="188" t="str">
        <f>'1_水処理野帳'!J17</f>
        <v>-</v>
      </c>
      <c r="E42" s="170" t="str">
        <f>'1_水処理野帳'!K17</f>
        <v>-</v>
      </c>
      <c r="F42" s="187" t="str">
        <f>'1_水処理野帳'!M17</f>
        <v>-</v>
      </c>
      <c r="G42" s="135">
        <f>'1_水処理野帳'!N17</f>
        <v>8.3000000000000007</v>
      </c>
      <c r="H42" s="188" t="str">
        <f>'1_水処理野帳'!O17</f>
        <v>-</v>
      </c>
      <c r="I42" s="170" t="str">
        <f>'1_水処理野帳'!P17</f>
        <v>-</v>
      </c>
      <c r="J42" s="589">
        <f>'1_水処理野帳'!Q17</f>
        <v>9.8000000000000007</v>
      </c>
      <c r="K42" s="858">
        <f>'1_水処理野帳'!R17</f>
        <v>2.9</v>
      </c>
      <c r="L42" s="188" t="str">
        <f>'1_水処理野帳'!S17</f>
        <v>-</v>
      </c>
      <c r="M42" s="859">
        <f>'1_水処理野帳'!T17</f>
        <v>7.1</v>
      </c>
      <c r="N42" s="166" t="str">
        <f>'1_水処理野帳'!U17</f>
        <v>-</v>
      </c>
      <c r="O42" s="189" t="str">
        <f>'1_水処理野帳'!V17</f>
        <v>-</v>
      </c>
      <c r="P42" s="1029">
        <f>'1_水処理野帳'!Z17</f>
        <v>6.3</v>
      </c>
      <c r="Q42" s="190" t="str">
        <f>'1_水処理野帳'!AA17</f>
        <v>-</v>
      </c>
      <c r="R42" s="859">
        <f>'1_水処理野帳'!AB17</f>
        <v>6.7</v>
      </c>
      <c r="S42" s="166" t="str">
        <f>'1_水処理野帳'!AC17</f>
        <v>-</v>
      </c>
      <c r="T42" s="189" t="str">
        <f>'1_水処理野帳'!AD17</f>
        <v>-</v>
      </c>
      <c r="U42" s="1002">
        <f>'1_水処理野帳'!AG17</f>
        <v>5.0999999999999996</v>
      </c>
      <c r="V42" s="167">
        <f>'1_水処理野帳'!AI17</f>
        <v>5.2</v>
      </c>
      <c r="W42" s="167">
        <f>'1_水処理野帳'!AL17</f>
        <v>5.4</v>
      </c>
      <c r="X42" s="996" t="str">
        <f>'1_水処理野帳'!AM17</f>
        <v>-</v>
      </c>
      <c r="Y42" s="168" t="str">
        <f>'1_水処理野帳'!AN17</f>
        <v>-</v>
      </c>
      <c r="Z42" s="187" t="str">
        <f>'1_水処理野帳'!AO17</f>
        <v>-</v>
      </c>
      <c r="AA42" s="135">
        <f>'1_水処理野帳'!AP17</f>
        <v>5.3</v>
      </c>
      <c r="AB42" s="135" t="str">
        <f>'1_水処理野帳'!AQ17</f>
        <v>-</v>
      </c>
      <c r="AC42" s="191" t="str">
        <f>'1_水処理野帳'!AR17</f>
        <v>-</v>
      </c>
      <c r="AD42" s="982" t="str">
        <f>'1_水処理野帳'!AV17</f>
        <v>-</v>
      </c>
      <c r="AE42" s="135">
        <f>'1_水処理野帳'!AW17</f>
        <v>12</v>
      </c>
      <c r="AF42" s="188" t="str">
        <f>'1_水処理野帳'!AX17</f>
        <v>-</v>
      </c>
      <c r="AG42" s="170" t="str">
        <f>'1_水処理野帳'!AY17</f>
        <v>-</v>
      </c>
      <c r="AH42" s="190" t="str">
        <f>'1_水処理野帳'!BB17</f>
        <v>-</v>
      </c>
      <c r="AI42" s="188">
        <f>'1_水処理野帳'!BC17</f>
        <v>5.7</v>
      </c>
      <c r="AJ42" s="188" t="str">
        <f>'1_水処理野帳'!BD17</f>
        <v>-</v>
      </c>
      <c r="AK42" s="192" t="str">
        <f>'1_水処理野帳'!BE17</f>
        <v>-</v>
      </c>
      <c r="AL42" s="1011" t="str">
        <f>'1_水処理野帳'!BI17</f>
        <v>-</v>
      </c>
      <c r="AM42" s="1461">
        <f>'1_水処理野帳'!BJ17</f>
        <v>6.2</v>
      </c>
      <c r="AN42" s="860" t="str">
        <f>'1_水処理野帳'!BK17</f>
        <v>-</v>
      </c>
      <c r="AO42" s="861" t="str">
        <f>'1_水処理野帳'!BL17</f>
        <v>-</v>
      </c>
      <c r="AP42" s="842">
        <f>'1_水処理野帳'!BP17</f>
        <v>6.5</v>
      </c>
      <c r="AQ42" s="841">
        <f>'1_水処理野帳'!BS17</f>
        <v>9.6</v>
      </c>
      <c r="AR42" s="844">
        <f>'1_水処理野帳'!BV17</f>
        <v>6.4</v>
      </c>
      <c r="AS42" s="187" t="str">
        <f>'1_水処理野帳'!BW17</f>
        <v>-</v>
      </c>
      <c r="AT42" s="135">
        <f>'1_水処理野帳'!BX17</f>
        <v>8.6</v>
      </c>
      <c r="AU42" s="188" t="str">
        <f>'1_水処理野帳'!BY17</f>
        <v>-</v>
      </c>
      <c r="AV42" s="189" t="str">
        <f>'1_水処理野帳'!BZ17</f>
        <v>-</v>
      </c>
      <c r="AW42" s="1029">
        <f>'1_水処理野帳'!CD17</f>
        <v>11</v>
      </c>
      <c r="AX42" s="838">
        <f>'1_水処理野帳'!CF17</f>
        <v>10</v>
      </c>
      <c r="AY42" s="838">
        <f>'1_水処理野帳'!CH17</f>
        <v>9.1999999999999993</v>
      </c>
      <c r="AZ42" s="862" t="str">
        <f>'1_水処理野帳'!CI17</f>
        <v>-</v>
      </c>
      <c r="BA42" s="135">
        <f>'1_水処理野帳'!CJ17</f>
        <v>11</v>
      </c>
      <c r="BB42" s="188" t="str">
        <f>'1_水処理野帳'!CK17</f>
        <v>-</v>
      </c>
      <c r="BC42" s="192" t="str">
        <f>'1_水処理野帳'!CL17</f>
        <v>-</v>
      </c>
    </row>
    <row r="43" spans="1:55" s="1443" customFormat="1" ht="17.149999999999999" customHeight="1" x14ac:dyDescent="0.2">
      <c r="A43" s="791" t="s">
        <v>145</v>
      </c>
      <c r="B43" s="983" t="str">
        <f>'1_水処理野帳'!H18</f>
        <v>-</v>
      </c>
      <c r="C43" s="969">
        <f>'1_水処理野帳'!I18</f>
        <v>0.18</v>
      </c>
      <c r="D43" s="969" t="str">
        <f>'1_水処理野帳'!J18</f>
        <v>-</v>
      </c>
      <c r="E43" s="970">
        <f>'1_水処理野帳'!K18</f>
        <v>0.18</v>
      </c>
      <c r="F43" s="971" t="str">
        <f>'1_水処理野帳'!M18</f>
        <v>-</v>
      </c>
      <c r="G43" s="969">
        <f>'1_水処理野帳'!N18</f>
        <v>0.2</v>
      </c>
      <c r="H43" s="969" t="str">
        <f>'1_水処理野帳'!O18</f>
        <v>-</v>
      </c>
      <c r="I43" s="970">
        <f>'1_水処理野帳'!P18</f>
        <v>0.2</v>
      </c>
      <c r="J43" s="866">
        <f>'1_水処理野帳'!Q18</f>
        <v>0.21</v>
      </c>
      <c r="K43" s="850">
        <f>'1_水処理野帳'!R18</f>
        <v>0.47</v>
      </c>
      <c r="L43" s="850" t="str">
        <f>'1_水処理野帳'!S18</f>
        <v>-</v>
      </c>
      <c r="M43" s="950">
        <f>'1_水処理野帳'!T18</f>
        <v>0.33</v>
      </c>
      <c r="N43" s="850" t="str">
        <f>'1_水処理野帳'!U18</f>
        <v>-</v>
      </c>
      <c r="O43" s="972">
        <f>'1_水処理野帳'!V18</f>
        <v>0.33</v>
      </c>
      <c r="P43" s="1462">
        <f>'1_水処理野帳'!Z18</f>
        <v>0.11</v>
      </c>
      <c r="Q43" s="868" t="str">
        <f>'1_水処理野帳'!AA18</f>
        <v>-</v>
      </c>
      <c r="R43" s="867">
        <f>'1_水処理野帳'!AB18</f>
        <v>0.1</v>
      </c>
      <c r="S43" s="867" t="str">
        <f>'1_水処理野帳'!AC18</f>
        <v>-</v>
      </c>
      <c r="T43" s="869">
        <f>'1_水処理野帳'!AD18</f>
        <v>0.1</v>
      </c>
      <c r="U43" s="1463">
        <f>'1_水処理野帳'!AG18</f>
        <v>0.14000000000000001</v>
      </c>
      <c r="V43" s="870">
        <f>'1_水処理野帳'!AI18</f>
        <v>0.25</v>
      </c>
      <c r="W43" s="870">
        <f>'1_水処理野帳'!AL18</f>
        <v>0.1</v>
      </c>
      <c r="X43" s="998" t="str">
        <f>'1_水処理野帳'!AM18</f>
        <v>-</v>
      </c>
      <c r="Y43" s="871" t="str">
        <f>'1_水処理野帳'!AN18</f>
        <v>-</v>
      </c>
      <c r="Z43" s="872" t="str">
        <f>'1_水処理野帳'!AO18</f>
        <v>-</v>
      </c>
      <c r="AA43" s="864">
        <f>'1_水処理野帳'!AP18</f>
        <v>0.13</v>
      </c>
      <c r="AB43" s="864" t="str">
        <f>'1_水処理野帳'!AQ18</f>
        <v>-</v>
      </c>
      <c r="AC43" s="873">
        <f>'1_水処理野帳'!AR18</f>
        <v>0.13</v>
      </c>
      <c r="AD43" s="1047" t="str">
        <f>'1_水処理野帳'!AV18</f>
        <v>-</v>
      </c>
      <c r="AE43" s="864">
        <f>'1_水処理野帳'!AW18</f>
        <v>0.91</v>
      </c>
      <c r="AF43" s="864" t="str">
        <f>'1_水処理野帳'!AX18</f>
        <v>-</v>
      </c>
      <c r="AG43" s="865">
        <f>'1_水処理野帳'!AY18</f>
        <v>0.91</v>
      </c>
      <c r="AH43" s="874" t="str">
        <f>'1_水処理野帳'!BB18</f>
        <v>-</v>
      </c>
      <c r="AI43" s="875">
        <f>'1_水処理野帳'!BC18</f>
        <v>0.15</v>
      </c>
      <c r="AJ43" s="863" t="str">
        <f>'1_水処理野帳'!BD18</f>
        <v>-</v>
      </c>
      <c r="AK43" s="876">
        <f>'1_水処理野帳'!BE18</f>
        <v>0.15</v>
      </c>
      <c r="AL43" s="1012" t="str">
        <f>'1_水処理野帳'!BI18</f>
        <v>-</v>
      </c>
      <c r="AM43" s="875">
        <f>'1_水処理野帳'!BJ18</f>
        <v>0.97</v>
      </c>
      <c r="AN43" s="877" t="str">
        <f>'1_水処理野帳'!BK18</f>
        <v>-</v>
      </c>
      <c r="AO43" s="878">
        <f>'1_水処理野帳'!BL18</f>
        <v>0.97</v>
      </c>
      <c r="AP43" s="1025">
        <f>'1_水処理野帳'!BP18</f>
        <v>2.5</v>
      </c>
      <c r="AQ43" s="870">
        <f>'1_水処理野帳'!BS18</f>
        <v>1.8</v>
      </c>
      <c r="AR43" s="879">
        <f>'1_水処理野帳'!BV18</f>
        <v>0.8</v>
      </c>
      <c r="AS43" s="872" t="str">
        <f>'1_水処理野帳'!BW18</f>
        <v>-</v>
      </c>
      <c r="AT43" s="864">
        <f>'1_水処理野帳'!BX18</f>
        <v>2.1</v>
      </c>
      <c r="AU43" s="864" t="str">
        <f>'1_水処理野帳'!BY18</f>
        <v>-</v>
      </c>
      <c r="AV43" s="876">
        <f>'1_水処理野帳'!BZ18</f>
        <v>2.1</v>
      </c>
      <c r="AW43" s="1031">
        <f>'1_水処理野帳'!CD18</f>
        <v>0.91</v>
      </c>
      <c r="AX43" s="880">
        <f>'1_水処理野帳'!CF18</f>
        <v>0.3</v>
      </c>
      <c r="AY43" s="880">
        <f>'1_水処理野帳'!CH18</f>
        <v>1.5</v>
      </c>
      <c r="AZ43" s="872" t="str">
        <f>'1_水処理野帳'!CI18</f>
        <v>-</v>
      </c>
      <c r="BA43" s="864">
        <f>'1_水処理野帳'!CJ18</f>
        <v>1.1000000000000001</v>
      </c>
      <c r="BB43" s="864" t="str">
        <f>'1_水処理野帳'!CK18</f>
        <v>-</v>
      </c>
      <c r="BC43" s="873">
        <f>'1_水処理野帳'!CL18</f>
        <v>1.1000000000000001</v>
      </c>
    </row>
    <row r="44" spans="1:55" s="1443" customFormat="1" ht="17.149999999999999" customHeight="1" thickBot="1" x14ac:dyDescent="0.25">
      <c r="A44" s="883" t="s">
        <v>413</v>
      </c>
      <c r="B44" s="984" t="str">
        <f>'1_水処理野帳'!H19</f>
        <v>-</v>
      </c>
      <c r="C44" s="943">
        <f>'1_水処理野帳'!I19</f>
        <v>0.13</v>
      </c>
      <c r="D44" s="943" t="str">
        <f>'1_水処理野帳'!J19</f>
        <v>-</v>
      </c>
      <c r="E44" s="941" t="str">
        <f>'1_水処理野帳'!K19</f>
        <v>-</v>
      </c>
      <c r="F44" s="942" t="str">
        <f>'1_水処理野帳'!M19</f>
        <v>-</v>
      </c>
      <c r="G44" s="943">
        <f>'1_水処理野帳'!N19</f>
        <v>0.15</v>
      </c>
      <c r="H44" s="943" t="str">
        <f>'1_水処理野帳'!O19</f>
        <v>-</v>
      </c>
      <c r="I44" s="941" t="str">
        <f>'1_水処理野帳'!P19</f>
        <v>-</v>
      </c>
      <c r="J44" s="944">
        <f>'1_水処理野帳'!Q19</f>
        <v>0.14000000000000001</v>
      </c>
      <c r="K44" s="945">
        <f>'1_水処理野帳'!R19</f>
        <v>0.42</v>
      </c>
      <c r="L44" s="945" t="str">
        <f>'1_水処理野帳'!S19</f>
        <v>-</v>
      </c>
      <c r="M44" s="945">
        <f>'1_水処理野帳'!T19</f>
        <v>0.28999999999999998</v>
      </c>
      <c r="N44" s="945" t="str">
        <f>'1_水処理野帳'!U19</f>
        <v>-</v>
      </c>
      <c r="O44" s="884" t="str">
        <f>'1_水処理野帳'!V19</f>
        <v>-</v>
      </c>
      <c r="P44" s="993">
        <f>'1_水処理野帳'!Z19</f>
        <v>0.02</v>
      </c>
      <c r="Q44" s="994" t="str">
        <f>'1_水処理野帳'!AA19</f>
        <v>-</v>
      </c>
      <c r="R44" s="945" t="str">
        <f>'1_水処理野帳'!AB19</f>
        <v>-</v>
      </c>
      <c r="S44" s="945" t="str">
        <f>'1_水処理野帳'!AC19</f>
        <v>-</v>
      </c>
      <c r="T44" s="884" t="str">
        <f>'1_水処理野帳'!AD19</f>
        <v>-</v>
      </c>
      <c r="U44" s="1004">
        <f>'1_水処理野帳'!AG19</f>
        <v>0.04</v>
      </c>
      <c r="V44" s="1005">
        <f>'1_水処理野帳'!AI19</f>
        <v>0.11</v>
      </c>
      <c r="W44" s="1005">
        <f>'1_水処理野帳'!AL19</f>
        <v>0.02</v>
      </c>
      <c r="X44" s="994" t="str">
        <f>'1_水処理野帳'!AM19</f>
        <v>-</v>
      </c>
      <c r="Y44" s="1006" t="str">
        <f>'1_水処理野帳'!AN19</f>
        <v>-</v>
      </c>
      <c r="Z44" s="942" t="str">
        <f>'1_水処理野帳'!AO19</f>
        <v>-</v>
      </c>
      <c r="AA44" s="943" t="str">
        <f>'1_水処理野帳'!AP19</f>
        <v>-</v>
      </c>
      <c r="AB44" s="943" t="str">
        <f>'1_水処理野帳'!AQ19</f>
        <v>-</v>
      </c>
      <c r="AC44" s="1007" t="str">
        <f>'1_水処理野帳'!AR19</f>
        <v>-</v>
      </c>
      <c r="AD44" s="1048" t="str">
        <f>'1_水処理野帳'!AV19</f>
        <v>-</v>
      </c>
      <c r="AE44" s="1014">
        <f>'1_水処理野帳'!AW19</f>
        <v>0.64</v>
      </c>
      <c r="AF44" s="1014" t="str">
        <f>'1_水処理野帳'!AX19</f>
        <v>-</v>
      </c>
      <c r="AG44" s="1033" t="str">
        <f>'1_水処理野帳'!AY19</f>
        <v>-</v>
      </c>
      <c r="AH44" s="1049" t="str">
        <f>'1_水処理野帳'!BB19</f>
        <v>-</v>
      </c>
      <c r="AI44" s="1050">
        <f>'1_水処理野帳'!BC19</f>
        <v>0.08</v>
      </c>
      <c r="AJ44" s="943" t="str">
        <f>'1_水処理野帳'!BD19</f>
        <v>-</v>
      </c>
      <c r="AK44" s="1007" t="str">
        <f>'1_水処理野帳'!BE19</f>
        <v>-</v>
      </c>
      <c r="AL44" s="1013" t="str">
        <f>'1_水処理野帳'!BI19</f>
        <v>-</v>
      </c>
      <c r="AM44" s="1014" t="str">
        <f>'1_水処理野帳'!BJ19</f>
        <v>-</v>
      </c>
      <c r="AN44" s="1015" t="str">
        <f>'1_水処理野帳'!BK19</f>
        <v>-</v>
      </c>
      <c r="AO44" s="1016" t="str">
        <f>'1_水処理野帳'!BL19</f>
        <v>-</v>
      </c>
      <c r="AP44" s="1026">
        <f>'1_水処理野帳'!BP19</f>
        <v>2.5</v>
      </c>
      <c r="AQ44" s="1005">
        <f>'1_水処理野帳'!BS19</f>
        <v>1.8</v>
      </c>
      <c r="AR44" s="1017">
        <f>'1_水処理野帳'!BV19</f>
        <v>0.71</v>
      </c>
      <c r="AS44" s="942" t="str">
        <f>'1_水処理野帳'!BW19</f>
        <v>-</v>
      </c>
      <c r="AT44" s="943" t="str">
        <f>'1_水処理野帳'!BX19</f>
        <v>-</v>
      </c>
      <c r="AU44" s="943" t="str">
        <f>'1_水処理野帳'!BY19</f>
        <v>-</v>
      </c>
      <c r="AV44" s="1007" t="str">
        <f>'1_水処理野帳'!BZ19</f>
        <v>-</v>
      </c>
      <c r="AW44" s="1032">
        <f>'1_水処理野帳'!CD19</f>
        <v>0.9</v>
      </c>
      <c r="AX44" s="1033">
        <f>'1_水処理野帳'!CF19</f>
        <v>0.26</v>
      </c>
      <c r="AY44" s="1033">
        <f>'1_水処理野帳'!CH19</f>
        <v>1.3</v>
      </c>
      <c r="AZ44" s="942" t="str">
        <f>'1_水処理野帳'!CI19</f>
        <v>-</v>
      </c>
      <c r="BA44" s="943" t="str">
        <f>'1_水処理野帳'!CJ19</f>
        <v>-</v>
      </c>
      <c r="BB44" s="943" t="str">
        <f>'1_水処理野帳'!CK19</f>
        <v>-</v>
      </c>
      <c r="BC44" s="1007" t="str">
        <f>'1_水処理野帳'!CL19</f>
        <v>-</v>
      </c>
    </row>
    <row r="45" spans="1:55" ht="17.25" customHeight="1" x14ac:dyDescent="0.2"/>
    <row r="52" spans="11:11" x14ac:dyDescent="0.2">
      <c r="K52" s="339"/>
    </row>
    <row r="53" spans="11:11" x14ac:dyDescent="0.2">
      <c r="K53" s="339"/>
    </row>
    <row r="54" spans="11:11" x14ac:dyDescent="0.2">
      <c r="K54" s="339"/>
    </row>
  </sheetData>
  <mergeCells count="36">
    <mergeCell ref="AH3:AK3"/>
    <mergeCell ref="AL3:AO3"/>
    <mergeCell ref="AS3:AV3"/>
    <mergeCell ref="L1:O1"/>
    <mergeCell ref="BD1:BH1"/>
    <mergeCell ref="AL2:AO2"/>
    <mergeCell ref="AS2:AV2"/>
    <mergeCell ref="AZ2:BC3"/>
    <mergeCell ref="AD3:AG3"/>
    <mergeCell ref="B2:E2"/>
    <mergeCell ref="F2:I2"/>
    <mergeCell ref="L2:O2"/>
    <mergeCell ref="AD2:AG2"/>
    <mergeCell ref="AH2:AK2"/>
    <mergeCell ref="B3:E3"/>
    <mergeCell ref="F3:I3"/>
    <mergeCell ref="L3:O3"/>
    <mergeCell ref="Q3:T3"/>
    <mergeCell ref="Z3:AC3"/>
    <mergeCell ref="AD27:AG27"/>
    <mergeCell ref="AH27:AK27"/>
    <mergeCell ref="AL27:AO27"/>
    <mergeCell ref="AZ26:BC27"/>
    <mergeCell ref="AL26:AO26"/>
    <mergeCell ref="AD26:AG26"/>
    <mergeCell ref="AH26:AK26"/>
    <mergeCell ref="AS26:AV26"/>
    <mergeCell ref="AS27:AV27"/>
    <mergeCell ref="B26:E26"/>
    <mergeCell ref="F26:I26"/>
    <mergeCell ref="L26:O26"/>
    <mergeCell ref="Q27:T27"/>
    <mergeCell ref="Z27:AC27"/>
    <mergeCell ref="B27:E27"/>
    <mergeCell ref="F27:I27"/>
    <mergeCell ref="L27:O27"/>
  </mergeCells>
  <phoneticPr fontId="8"/>
  <printOptions horizontalCentered="1" verticalCentered="1"/>
  <pageMargins left="0" right="0" top="0.19685039370078741" bottom="0.19685039370078741" header="0.27559055118110237" footer="0.19685039370078741"/>
  <pageSetup paperSize="9" scale="96" pageOrder="overThenDown" orientation="landscape" r:id="rId1"/>
  <headerFooter alignWithMargins="0">
    <oddFooter>&amp;C&amp;"ＭＳ Ｐゴシック,太字"&amp;16&amp;P</oddFooter>
  </headerFooter>
  <rowBreaks count="1" manualBreakCount="1">
    <brk id="44" max="114" man="1"/>
  </rowBreaks>
  <colBreaks count="5" manualBreakCount="5">
    <brk id="15" max="19" man="1"/>
    <brk id="20" max="19" man="1"/>
    <brk id="29" max="19" man="1"/>
    <brk id="37" max="19" man="1"/>
    <brk id="48" max="1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workbookViewId="0">
      <selection activeCell="F16" sqref="F16"/>
    </sheetView>
  </sheetViews>
  <sheetFormatPr defaultRowHeight="13" x14ac:dyDescent="0.2"/>
  <cols>
    <col min="1" max="1" width="7.453125" customWidth="1"/>
    <col min="3" max="6" width="8" customWidth="1"/>
    <col min="7" max="7" width="7.36328125" customWidth="1"/>
    <col min="8" max="14" width="8" customWidth="1"/>
    <col min="15" max="16" width="8" style="1853" customWidth="1"/>
    <col min="17" max="20" width="8" customWidth="1"/>
    <col min="21" max="21" width="7.90625" customWidth="1"/>
  </cols>
  <sheetData>
    <row r="1" spans="1:23" s="35" customFormat="1" ht="21" customHeight="1" x14ac:dyDescent="0.25">
      <c r="A1" s="1913" t="s">
        <v>730</v>
      </c>
      <c r="B1" s="763"/>
      <c r="C1" s="763"/>
      <c r="D1" s="763"/>
      <c r="E1" s="763"/>
      <c r="F1" s="763"/>
      <c r="G1" s="763"/>
      <c r="H1" s="763"/>
      <c r="I1" s="763"/>
      <c r="J1" s="763"/>
      <c r="K1" s="763"/>
      <c r="L1" s="763"/>
      <c r="M1" s="763"/>
      <c r="N1" s="763"/>
      <c r="O1" s="763"/>
      <c r="P1" s="353"/>
      <c r="R1" s="2093" t="s">
        <v>154</v>
      </c>
      <c r="S1" s="2093"/>
      <c r="T1" s="2094">
        <v>45433</v>
      </c>
      <c r="U1" s="2094"/>
    </row>
    <row r="2" spans="1:23" s="1765" customFormat="1" ht="25.5" customHeight="1" thickBot="1" x14ac:dyDescent="0.25">
      <c r="A2" s="2095" t="s">
        <v>155</v>
      </c>
      <c r="B2" s="2096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  <c r="P2" s="342"/>
      <c r="Q2" s="342"/>
      <c r="R2" s="342"/>
      <c r="S2" s="343"/>
    </row>
    <row r="3" spans="1:23" s="106" customFormat="1" ht="21" customHeight="1" x14ac:dyDescent="0.2">
      <c r="A3" s="2055" t="s">
        <v>38</v>
      </c>
      <c r="B3" s="2056"/>
      <c r="C3" s="1918" t="s">
        <v>115</v>
      </c>
      <c r="D3" s="344" t="s">
        <v>315</v>
      </c>
      <c r="E3" s="2059" t="s">
        <v>147</v>
      </c>
      <c r="F3" s="2038"/>
      <c r="G3" s="2097"/>
      <c r="H3" s="2059" t="s">
        <v>148</v>
      </c>
      <c r="I3" s="2038"/>
      <c r="J3" s="2097"/>
      <c r="K3" s="2151" t="s">
        <v>149</v>
      </c>
      <c r="L3" s="2152"/>
      <c r="M3" s="2152"/>
      <c r="N3" s="2152"/>
      <c r="O3" s="2153"/>
      <c r="P3" s="2059" t="s">
        <v>150</v>
      </c>
      <c r="Q3" s="2097"/>
      <c r="R3" s="1825"/>
      <c r="S3" s="354"/>
      <c r="T3" s="354"/>
    </row>
    <row r="4" spans="1:23" s="106" customFormat="1" ht="21" customHeight="1" x14ac:dyDescent="0.2">
      <c r="A4" s="2063" t="s">
        <v>116</v>
      </c>
      <c r="B4" s="2064"/>
      <c r="C4" s="2074" t="s">
        <v>156</v>
      </c>
      <c r="D4" s="2029" t="s">
        <v>156</v>
      </c>
      <c r="E4" s="2035" t="s">
        <v>156</v>
      </c>
      <c r="F4" s="2036"/>
      <c r="G4" s="2037"/>
      <c r="H4" s="2035" t="s">
        <v>156</v>
      </c>
      <c r="I4" s="2076"/>
      <c r="J4" s="2077" t="s">
        <v>157</v>
      </c>
      <c r="K4" s="2050" t="s">
        <v>156</v>
      </c>
      <c r="L4" s="2053"/>
      <c r="M4" s="2053"/>
      <c r="N4" s="2053"/>
      <c r="O4" s="2144"/>
      <c r="P4" s="2145" t="s">
        <v>156</v>
      </c>
      <c r="Q4" s="2147" t="s">
        <v>693</v>
      </c>
      <c r="R4" s="1611"/>
      <c r="S4" s="354"/>
      <c r="T4" s="354"/>
    </row>
    <row r="5" spans="1:23" s="106" customFormat="1" ht="21" customHeight="1" thickBot="1" x14ac:dyDescent="0.25">
      <c r="A5" s="2043"/>
      <c r="B5" s="2044"/>
      <c r="C5" s="2075"/>
      <c r="D5" s="2030"/>
      <c r="E5" s="532" t="s">
        <v>316</v>
      </c>
      <c r="F5" s="533" t="s">
        <v>317</v>
      </c>
      <c r="G5" s="534" t="s">
        <v>318</v>
      </c>
      <c r="H5" s="532" t="s">
        <v>319</v>
      </c>
      <c r="I5" s="533" t="s">
        <v>320</v>
      </c>
      <c r="J5" s="2078"/>
      <c r="K5" s="536" t="s">
        <v>728</v>
      </c>
      <c r="L5" s="536" t="s">
        <v>727</v>
      </c>
      <c r="M5" s="533" t="s">
        <v>319</v>
      </c>
      <c r="N5" s="536" t="s">
        <v>320</v>
      </c>
      <c r="O5" s="534" t="s">
        <v>318</v>
      </c>
      <c r="P5" s="2146"/>
      <c r="Q5" s="2148"/>
      <c r="R5" s="1916"/>
      <c r="S5" s="354"/>
      <c r="T5" s="354"/>
    </row>
    <row r="6" spans="1:23" s="106" customFormat="1" ht="21" customHeight="1" thickTop="1" x14ac:dyDescent="0.2">
      <c r="A6" s="355" t="s">
        <v>158</v>
      </c>
      <c r="B6" s="356" t="s">
        <v>159</v>
      </c>
      <c r="C6" s="357">
        <v>860</v>
      </c>
      <c r="D6" s="358">
        <v>790</v>
      </c>
      <c r="E6" s="359">
        <v>980</v>
      </c>
      <c r="F6" s="360">
        <v>540</v>
      </c>
      <c r="G6" s="361">
        <v>990</v>
      </c>
      <c r="H6" s="362">
        <v>720</v>
      </c>
      <c r="I6" s="360">
        <v>540</v>
      </c>
      <c r="J6" s="361">
        <v>720</v>
      </c>
      <c r="K6" s="363">
        <v>1300</v>
      </c>
      <c r="L6" s="363">
        <v>1200</v>
      </c>
      <c r="M6" s="360">
        <v>1400</v>
      </c>
      <c r="N6" s="363">
        <v>1200</v>
      </c>
      <c r="O6" s="361">
        <v>950</v>
      </c>
      <c r="P6" s="731">
        <v>960</v>
      </c>
      <c r="Q6" s="361">
        <v>2300</v>
      </c>
      <c r="R6" s="1826"/>
    </row>
    <row r="7" spans="1:23" s="106" customFormat="1" ht="21" customHeight="1" thickBot="1" x14ac:dyDescent="0.25">
      <c r="A7" s="365" t="s">
        <v>160</v>
      </c>
      <c r="B7" s="366" t="s">
        <v>159</v>
      </c>
      <c r="C7" s="352">
        <v>220</v>
      </c>
      <c r="D7" s="348">
        <v>150</v>
      </c>
      <c r="E7" s="350">
        <v>140</v>
      </c>
      <c r="F7" s="367">
        <v>86</v>
      </c>
      <c r="G7" s="351">
        <v>190</v>
      </c>
      <c r="H7" s="346">
        <v>170</v>
      </c>
      <c r="I7" s="367">
        <v>130</v>
      </c>
      <c r="J7" s="351">
        <v>130</v>
      </c>
      <c r="K7" s="349">
        <v>250</v>
      </c>
      <c r="L7" s="349">
        <v>190</v>
      </c>
      <c r="M7" s="367">
        <v>280</v>
      </c>
      <c r="N7" s="349">
        <v>230</v>
      </c>
      <c r="O7" s="351">
        <v>200</v>
      </c>
      <c r="P7" s="732">
        <v>210</v>
      </c>
      <c r="Q7" s="351">
        <v>660</v>
      </c>
      <c r="R7" s="1826"/>
      <c r="S7" s="354"/>
      <c r="T7" s="354"/>
    </row>
    <row r="8" spans="1:23" s="106" customFormat="1" ht="21" customHeight="1" x14ac:dyDescent="0.2">
      <c r="A8" s="368" t="s">
        <v>87</v>
      </c>
      <c r="B8" s="369" t="s">
        <v>161</v>
      </c>
      <c r="C8" s="1645">
        <v>3.1617647058823528</v>
      </c>
      <c r="D8" s="1646">
        <v>2.9368029739776955</v>
      </c>
      <c r="E8" s="1647">
        <v>3.5507246376811601</v>
      </c>
      <c r="F8" s="1648">
        <v>2.7551020408163267</v>
      </c>
      <c r="G8" s="1649">
        <v>3.9285714285714284</v>
      </c>
      <c r="H8" s="1650">
        <v>4.2352941176470598</v>
      </c>
      <c r="I8" s="1651">
        <v>3.1034482758620694</v>
      </c>
      <c r="J8" s="1649">
        <v>6.4285714285714279</v>
      </c>
      <c r="K8" s="1652">
        <v>4.1139240506329111</v>
      </c>
      <c r="L8" s="1652">
        <v>3.908794788273616</v>
      </c>
      <c r="M8" s="1653">
        <v>5.2238805970149249</v>
      </c>
      <c r="N8" s="1653">
        <v>4.8582995951417001</v>
      </c>
      <c r="O8" s="1649">
        <v>3.9094650205761314</v>
      </c>
      <c r="P8" s="1654">
        <v>5.3038674033149169</v>
      </c>
      <c r="Q8" s="1649">
        <v>5.808080808080808</v>
      </c>
      <c r="R8" s="1827"/>
      <c r="S8" s="354"/>
      <c r="T8" s="354"/>
    </row>
    <row r="9" spans="1:23" s="106" customFormat="1" ht="21" customHeight="1" thickBot="1" x14ac:dyDescent="0.25">
      <c r="A9" s="365" t="s">
        <v>88</v>
      </c>
      <c r="B9" s="366" t="s">
        <v>89</v>
      </c>
      <c r="C9" s="1655">
        <v>0.80882352941176461</v>
      </c>
      <c r="D9" s="1656">
        <v>0.55762081784386619</v>
      </c>
      <c r="E9" s="1657">
        <v>0.50724637681159424</v>
      </c>
      <c r="F9" s="1658">
        <v>0.43877551020408162</v>
      </c>
      <c r="G9" s="1659">
        <v>0.75396825396825384</v>
      </c>
      <c r="H9" s="1660">
        <v>1</v>
      </c>
      <c r="I9" s="1661">
        <v>0.74712643678160917</v>
      </c>
      <c r="J9" s="1659">
        <v>1.1607142857142856</v>
      </c>
      <c r="K9" s="1662">
        <v>0.791139240506329</v>
      </c>
      <c r="L9" s="1662">
        <v>0.61889250814332253</v>
      </c>
      <c r="M9" s="1663">
        <v>1.044776119402985</v>
      </c>
      <c r="N9" s="1663">
        <v>0.93117408906882582</v>
      </c>
      <c r="O9" s="1659">
        <v>0.82304526748971185</v>
      </c>
      <c r="P9" s="1664">
        <v>1.1602209944751383</v>
      </c>
      <c r="Q9" s="1659">
        <v>1.6666666666666667</v>
      </c>
      <c r="R9" s="1827"/>
      <c r="S9" s="354"/>
      <c r="T9" s="354"/>
    </row>
    <row r="10" spans="1:23" s="106" customFormat="1" ht="21" customHeight="1" thickBot="1" x14ac:dyDescent="0.25">
      <c r="A10" s="370" t="s">
        <v>162</v>
      </c>
      <c r="B10" s="371" t="s">
        <v>321</v>
      </c>
      <c r="C10" s="372">
        <v>2.72</v>
      </c>
      <c r="D10" s="373">
        <v>2.69</v>
      </c>
      <c r="E10" s="374">
        <v>2.76</v>
      </c>
      <c r="F10" s="375">
        <v>1.96</v>
      </c>
      <c r="G10" s="376">
        <v>2.52</v>
      </c>
      <c r="H10" s="377">
        <v>1.7</v>
      </c>
      <c r="I10" s="378">
        <v>1.74</v>
      </c>
      <c r="J10" s="376">
        <v>1.1200000000000001</v>
      </c>
      <c r="K10" s="730">
        <v>3.16</v>
      </c>
      <c r="L10" s="730">
        <v>3.07</v>
      </c>
      <c r="M10" s="733">
        <v>2.68</v>
      </c>
      <c r="N10" s="378">
        <v>2.4700000000000002</v>
      </c>
      <c r="O10" s="372">
        <v>2.4300000000000002</v>
      </c>
      <c r="P10" s="379">
        <v>1.81</v>
      </c>
      <c r="Q10" s="376">
        <v>3.96</v>
      </c>
      <c r="R10" s="1828"/>
      <c r="S10" s="354"/>
      <c r="T10" s="354"/>
    </row>
    <row r="11" spans="1:23" s="108" customFormat="1" ht="25.5" customHeight="1" thickBot="1" x14ac:dyDescent="0.25">
      <c r="A11" s="2149" t="s">
        <v>163</v>
      </c>
      <c r="B11" s="2150"/>
      <c r="C11" s="380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1"/>
      <c r="Q11" s="381"/>
      <c r="R11" s="381"/>
      <c r="S11" s="159"/>
      <c r="T11" s="354"/>
    </row>
    <row r="12" spans="1:23" s="106" customFormat="1" ht="21" customHeight="1" x14ac:dyDescent="0.2">
      <c r="A12" s="2086" t="s">
        <v>38</v>
      </c>
      <c r="B12" s="2087"/>
      <c r="C12" s="2082" t="s">
        <v>115</v>
      </c>
      <c r="D12" s="2080"/>
      <c r="E12" s="2080"/>
      <c r="F12" s="2080"/>
      <c r="G12" s="2081"/>
      <c r="H12" s="382" t="s">
        <v>315</v>
      </c>
      <c r="I12" s="2088" t="s">
        <v>147</v>
      </c>
      <c r="J12" s="2089"/>
      <c r="K12" s="2089"/>
      <c r="L12" s="2068" t="s">
        <v>148</v>
      </c>
      <c r="M12" s="2090"/>
      <c r="N12" s="2079" t="s">
        <v>149</v>
      </c>
      <c r="O12" s="2080"/>
      <c r="P12" s="2080"/>
      <c r="Q12" s="2080"/>
      <c r="R12" s="2081"/>
      <c r="S12" s="2068" t="s">
        <v>150</v>
      </c>
      <c r="T12" s="2069"/>
      <c r="U12" s="2070"/>
      <c r="V12" s="354"/>
      <c r="W12" s="354"/>
    </row>
    <row r="13" spans="1:23" s="106" customFormat="1" ht="21" customHeight="1" x14ac:dyDescent="0.2">
      <c r="A13" s="2063" t="s">
        <v>116</v>
      </c>
      <c r="B13" s="2064"/>
      <c r="C13" s="2065" t="s">
        <v>164</v>
      </c>
      <c r="D13" s="2066"/>
      <c r="E13" s="2066"/>
      <c r="F13" s="2066"/>
      <c r="G13" s="2067"/>
      <c r="H13" s="2029" t="s">
        <v>164</v>
      </c>
      <c r="I13" s="2035" t="s">
        <v>164</v>
      </c>
      <c r="J13" s="2036"/>
      <c r="K13" s="2037"/>
      <c r="L13" s="2035" t="s">
        <v>164</v>
      </c>
      <c r="M13" s="2037"/>
      <c r="N13" s="2050" t="s">
        <v>164</v>
      </c>
      <c r="O13" s="2053"/>
      <c r="P13" s="2053"/>
      <c r="Q13" s="2053"/>
      <c r="R13" s="2144"/>
      <c r="S13" s="2035" t="s">
        <v>164</v>
      </c>
      <c r="T13" s="2036"/>
      <c r="U13" s="2037"/>
      <c r="V13" s="354"/>
      <c r="W13" s="354"/>
    </row>
    <row r="14" spans="1:23" s="106" customFormat="1" ht="21" customHeight="1" thickBot="1" x14ac:dyDescent="0.25">
      <c r="A14" s="2043"/>
      <c r="B14" s="2044"/>
      <c r="C14" s="530" t="s">
        <v>152</v>
      </c>
      <c r="D14" s="400" t="s">
        <v>665</v>
      </c>
      <c r="E14" s="400" t="s">
        <v>666</v>
      </c>
      <c r="F14" s="531" t="s">
        <v>334</v>
      </c>
      <c r="G14" s="402" t="s">
        <v>335</v>
      </c>
      <c r="H14" s="2030"/>
      <c r="I14" s="532" t="s">
        <v>165</v>
      </c>
      <c r="J14" s="533" t="s">
        <v>166</v>
      </c>
      <c r="K14" s="534" t="s">
        <v>167</v>
      </c>
      <c r="L14" s="532" t="s">
        <v>168</v>
      </c>
      <c r="M14" s="534" t="s">
        <v>169</v>
      </c>
      <c r="N14" s="536" t="s">
        <v>728</v>
      </c>
      <c r="O14" s="536" t="s">
        <v>727</v>
      </c>
      <c r="P14" s="536" t="s">
        <v>168</v>
      </c>
      <c r="Q14" s="536" t="s">
        <v>169</v>
      </c>
      <c r="R14" s="534" t="s">
        <v>167</v>
      </c>
      <c r="S14" s="532" t="s">
        <v>170</v>
      </c>
      <c r="T14" s="533" t="s">
        <v>171</v>
      </c>
      <c r="U14" s="534" t="s">
        <v>172</v>
      </c>
      <c r="V14" s="354"/>
      <c r="W14" s="354"/>
    </row>
    <row r="15" spans="1:23" s="106" customFormat="1" ht="21" customHeight="1" thickTop="1" x14ac:dyDescent="0.2">
      <c r="A15" s="355" t="s">
        <v>158</v>
      </c>
      <c r="B15" s="356" t="s">
        <v>159</v>
      </c>
      <c r="C15" s="362">
        <v>360</v>
      </c>
      <c r="D15" s="360">
        <v>420</v>
      </c>
      <c r="E15" s="360">
        <v>380</v>
      </c>
      <c r="F15" s="363">
        <v>350</v>
      </c>
      <c r="G15" s="361">
        <v>270</v>
      </c>
      <c r="H15" s="358">
        <v>440</v>
      </c>
      <c r="I15" s="362">
        <v>490</v>
      </c>
      <c r="J15" s="360">
        <v>590</v>
      </c>
      <c r="K15" s="363">
        <v>450</v>
      </c>
      <c r="L15" s="359">
        <v>330</v>
      </c>
      <c r="M15" s="361">
        <v>390</v>
      </c>
      <c r="N15" s="363">
        <v>760</v>
      </c>
      <c r="O15" s="363">
        <v>680</v>
      </c>
      <c r="P15" s="363">
        <v>470</v>
      </c>
      <c r="Q15" s="363">
        <v>400</v>
      </c>
      <c r="R15" s="361">
        <v>280</v>
      </c>
      <c r="S15" s="383">
        <v>350</v>
      </c>
      <c r="T15" s="384">
        <v>340</v>
      </c>
      <c r="U15" s="385">
        <v>300</v>
      </c>
      <c r="V15" s="354"/>
      <c r="W15" s="354"/>
    </row>
    <row r="16" spans="1:23" s="106" customFormat="1" ht="21" customHeight="1" thickBot="1" x14ac:dyDescent="0.25">
      <c r="A16" s="365" t="s">
        <v>160</v>
      </c>
      <c r="B16" s="366" t="s">
        <v>159</v>
      </c>
      <c r="C16" s="386">
        <v>190</v>
      </c>
      <c r="D16" s="346">
        <v>220</v>
      </c>
      <c r="E16" s="346">
        <v>210</v>
      </c>
      <c r="F16" s="349">
        <v>200</v>
      </c>
      <c r="G16" s="351">
        <v>130</v>
      </c>
      <c r="H16" s="348">
        <v>210</v>
      </c>
      <c r="I16" s="346">
        <v>150</v>
      </c>
      <c r="J16" s="367">
        <v>250</v>
      </c>
      <c r="K16" s="349">
        <v>170</v>
      </c>
      <c r="L16" s="350">
        <v>160</v>
      </c>
      <c r="M16" s="351">
        <v>180</v>
      </c>
      <c r="N16" s="363">
        <v>330</v>
      </c>
      <c r="O16" s="363">
        <v>350</v>
      </c>
      <c r="P16" s="349">
        <v>100</v>
      </c>
      <c r="Q16" s="349">
        <v>240</v>
      </c>
      <c r="R16" s="351">
        <v>80</v>
      </c>
      <c r="S16" s="387">
        <v>110</v>
      </c>
      <c r="T16" s="388">
        <v>150</v>
      </c>
      <c r="U16" s="389">
        <v>110</v>
      </c>
      <c r="V16" s="354"/>
      <c r="W16" s="354"/>
    </row>
    <row r="17" spans="1:23" s="106" customFormat="1" ht="21" customHeight="1" x14ac:dyDescent="0.2">
      <c r="A17" s="368" t="s">
        <v>731</v>
      </c>
      <c r="B17" s="369" t="s">
        <v>89</v>
      </c>
      <c r="C17" s="1665">
        <v>7.5156576200417531</v>
      </c>
      <c r="D17" s="1650">
        <v>7.6225045372050815</v>
      </c>
      <c r="E17" s="1650">
        <v>7.6458752515090547</v>
      </c>
      <c r="F17" s="1653">
        <v>7.2765072765072771</v>
      </c>
      <c r="G17" s="1649">
        <v>6.9767441860465116</v>
      </c>
      <c r="H17" s="1646">
        <v>7.0287539936102235</v>
      </c>
      <c r="I17" s="1650">
        <v>7.0911722141823441</v>
      </c>
      <c r="J17" s="1651">
        <v>7.9194630872483227</v>
      </c>
      <c r="K17" s="1653">
        <v>7.0643642072213506</v>
      </c>
      <c r="L17" s="1647">
        <v>7.9710144927536222</v>
      </c>
      <c r="M17" s="1649">
        <v>7.5435203094777563</v>
      </c>
      <c r="N17" s="1653">
        <v>7.1765816808309717</v>
      </c>
      <c r="O17" s="1653">
        <v>6.9035532994923861</v>
      </c>
      <c r="P17" s="1653">
        <v>8.2167832167832167</v>
      </c>
      <c r="Q17" s="1653">
        <v>8.3682008368200833</v>
      </c>
      <c r="R17" s="1649">
        <v>7.9320113314447589</v>
      </c>
      <c r="S17" s="1647">
        <v>7.7605321507760534</v>
      </c>
      <c r="T17" s="1651">
        <v>7.6404494382022472</v>
      </c>
      <c r="U17" s="1666">
        <v>7.518796992481203</v>
      </c>
      <c r="V17" s="354"/>
      <c r="W17" s="354"/>
    </row>
    <row r="18" spans="1:23" s="106" customFormat="1" ht="21" customHeight="1" thickBot="1" x14ac:dyDescent="0.25">
      <c r="A18" s="365" t="s">
        <v>732</v>
      </c>
      <c r="B18" s="366" t="s">
        <v>89</v>
      </c>
      <c r="C18" s="1667">
        <v>3.9665970772442591</v>
      </c>
      <c r="D18" s="1660">
        <v>3.9927404718693285</v>
      </c>
      <c r="E18" s="1660">
        <v>4.225352112676056</v>
      </c>
      <c r="F18" s="1663">
        <v>4.1580041580041582</v>
      </c>
      <c r="G18" s="1659">
        <v>3.3591731266149871</v>
      </c>
      <c r="H18" s="1656">
        <v>3.3546325878594248</v>
      </c>
      <c r="I18" s="1660">
        <v>2.1707670043415339</v>
      </c>
      <c r="J18" s="1661">
        <v>3.3557046979865772</v>
      </c>
      <c r="K18" s="1663">
        <v>2.6687598116169546</v>
      </c>
      <c r="L18" s="1657">
        <v>3.8647342995169081</v>
      </c>
      <c r="M18" s="1659">
        <v>3.4816247582205029</v>
      </c>
      <c r="N18" s="1663">
        <v>3.1161473087818696</v>
      </c>
      <c r="O18" s="1663">
        <v>3.5532994923857872</v>
      </c>
      <c r="P18" s="1663">
        <v>1.7482517482517483</v>
      </c>
      <c r="Q18" s="1663">
        <v>5.02092050209205</v>
      </c>
      <c r="R18" s="1659">
        <v>2.2662889518413598</v>
      </c>
      <c r="S18" s="1657">
        <v>2.4390243902439024</v>
      </c>
      <c r="T18" s="1661">
        <v>3.3707865168539324</v>
      </c>
      <c r="U18" s="1668">
        <v>2.7568922305764412</v>
      </c>
      <c r="V18" s="354"/>
      <c r="W18" s="354"/>
    </row>
    <row r="19" spans="1:23" s="108" customFormat="1" ht="21" customHeight="1" thickBot="1" x14ac:dyDescent="0.25">
      <c r="A19" s="390" t="s">
        <v>733</v>
      </c>
      <c r="B19" s="391" t="s">
        <v>322</v>
      </c>
      <c r="C19" s="392">
        <v>4790</v>
      </c>
      <c r="D19" s="393">
        <v>5510</v>
      </c>
      <c r="E19" s="393">
        <v>4970</v>
      </c>
      <c r="F19" s="394">
        <v>4810</v>
      </c>
      <c r="G19" s="397">
        <v>3870</v>
      </c>
      <c r="H19" s="395">
        <v>6260</v>
      </c>
      <c r="I19" s="392">
        <v>6910</v>
      </c>
      <c r="J19" s="393">
        <v>7450</v>
      </c>
      <c r="K19" s="394">
        <v>6370</v>
      </c>
      <c r="L19" s="396">
        <v>4140</v>
      </c>
      <c r="M19" s="397">
        <v>5170</v>
      </c>
      <c r="N19" s="394">
        <v>10600</v>
      </c>
      <c r="O19" s="394">
        <v>9850</v>
      </c>
      <c r="P19" s="393">
        <v>5720</v>
      </c>
      <c r="Q19" s="393">
        <v>4780</v>
      </c>
      <c r="R19" s="397">
        <v>3530</v>
      </c>
      <c r="S19" s="396">
        <v>4510</v>
      </c>
      <c r="T19" s="393">
        <v>4450</v>
      </c>
      <c r="U19" s="397">
        <v>3990</v>
      </c>
      <c r="V19" s="354"/>
      <c r="W19" s="354"/>
    </row>
    <row r="20" spans="1:23" s="108" customFormat="1" ht="21" customHeight="1" x14ac:dyDescent="0.2">
      <c r="A20" s="1923" t="s">
        <v>734</v>
      </c>
      <c r="B20" s="1920"/>
      <c r="C20" s="1922"/>
      <c r="D20" s="1922"/>
      <c r="E20" s="1921"/>
      <c r="F20" s="1921"/>
      <c r="G20" s="1921"/>
      <c r="H20" s="1921"/>
      <c r="I20" s="1921"/>
      <c r="J20" s="1921"/>
      <c r="K20" s="1921"/>
      <c r="L20" s="1921"/>
      <c r="M20" s="1921"/>
      <c r="N20" s="1921"/>
      <c r="O20" s="1921"/>
      <c r="P20" s="1921"/>
      <c r="Q20" s="1921"/>
      <c r="R20" s="1921"/>
      <c r="S20" s="1921"/>
      <c r="T20" s="1921"/>
      <c r="U20" s="1921"/>
      <c r="V20" s="354"/>
      <c r="W20" s="354"/>
    </row>
    <row r="21" spans="1:23" s="108" customFormat="1" ht="25.5" customHeight="1" thickBot="1" x14ac:dyDescent="0.25">
      <c r="A21" s="2143" t="s">
        <v>173</v>
      </c>
      <c r="B21" s="2143"/>
      <c r="C21" s="2143"/>
      <c r="D21" s="2143"/>
      <c r="E21" s="380"/>
      <c r="F21" s="380"/>
      <c r="G21" s="380"/>
      <c r="H21" s="380"/>
      <c r="I21" s="380"/>
      <c r="J21" s="381"/>
      <c r="K21" s="381"/>
      <c r="L21" s="381"/>
      <c r="M21" s="381"/>
      <c r="N21" s="381"/>
      <c r="O21" s="381"/>
      <c r="P21" s="381"/>
      <c r="Q21" s="381"/>
      <c r="R21" s="381"/>
      <c r="S21" s="159"/>
      <c r="T21" s="354"/>
    </row>
    <row r="22" spans="1:23" s="106" customFormat="1" ht="21" customHeight="1" x14ac:dyDescent="0.2">
      <c r="A22" s="2055" t="s">
        <v>38</v>
      </c>
      <c r="B22" s="2056"/>
      <c r="C22" s="2057" t="s">
        <v>115</v>
      </c>
      <c r="D22" s="2038"/>
      <c r="E22" s="2058"/>
      <c r="F22" s="2016"/>
      <c r="G22" s="2059" t="s">
        <v>148</v>
      </c>
      <c r="H22" s="2060"/>
      <c r="I22" s="2059" t="s">
        <v>149</v>
      </c>
      <c r="J22" s="2061"/>
      <c r="K22" s="2061"/>
      <c r="L22" s="2062"/>
      <c r="M22" s="2038" t="s">
        <v>150</v>
      </c>
      <c r="N22" s="2038"/>
      <c r="O22" s="2038"/>
      <c r="P22" s="398" t="s">
        <v>115</v>
      </c>
      <c r="Q22" s="344" t="s">
        <v>315</v>
      </c>
      <c r="R22" s="1917" t="s">
        <v>148</v>
      </c>
      <c r="S22" s="345" t="s">
        <v>149</v>
      </c>
      <c r="T22" s="1919" t="s">
        <v>150</v>
      </c>
    </row>
    <row r="23" spans="1:23" s="106" customFormat="1" ht="21" customHeight="1" x14ac:dyDescent="0.2">
      <c r="A23" s="2041" t="s">
        <v>116</v>
      </c>
      <c r="B23" s="2042"/>
      <c r="C23" s="2045" t="s">
        <v>174</v>
      </c>
      <c r="D23" s="2046"/>
      <c r="E23" s="2047"/>
      <c r="F23" s="2048" t="s">
        <v>350</v>
      </c>
      <c r="G23" s="2050" t="s">
        <v>174</v>
      </c>
      <c r="H23" s="2026"/>
      <c r="I23" s="2035" t="s">
        <v>174</v>
      </c>
      <c r="J23" s="2051"/>
      <c r="K23" s="2051"/>
      <c r="L23" s="2052"/>
      <c r="M23" s="2053" t="s">
        <v>174</v>
      </c>
      <c r="N23" s="2053"/>
      <c r="O23" s="2053"/>
      <c r="P23" s="2027" t="s">
        <v>175</v>
      </c>
      <c r="Q23" s="2029" t="s">
        <v>176</v>
      </c>
      <c r="R23" s="2031" t="s">
        <v>175</v>
      </c>
      <c r="S23" s="2031" t="s">
        <v>175</v>
      </c>
      <c r="T23" s="2033" t="s">
        <v>47</v>
      </c>
    </row>
    <row r="24" spans="1:23" s="106" customFormat="1" ht="21" customHeight="1" thickBot="1" x14ac:dyDescent="0.25">
      <c r="A24" s="2043"/>
      <c r="B24" s="2044"/>
      <c r="C24" s="399" t="s">
        <v>344</v>
      </c>
      <c r="D24" s="400" t="s">
        <v>345</v>
      </c>
      <c r="E24" s="531" t="s">
        <v>346</v>
      </c>
      <c r="F24" s="2049"/>
      <c r="G24" s="401" t="s">
        <v>153</v>
      </c>
      <c r="H24" s="402" t="s">
        <v>169</v>
      </c>
      <c r="I24" s="401" t="s">
        <v>302</v>
      </c>
      <c r="J24" s="400" t="s">
        <v>303</v>
      </c>
      <c r="K24" s="400" t="s">
        <v>304</v>
      </c>
      <c r="L24" s="402" t="s">
        <v>294</v>
      </c>
      <c r="M24" s="399" t="s">
        <v>168</v>
      </c>
      <c r="N24" s="400" t="s">
        <v>169</v>
      </c>
      <c r="O24" s="403" t="s">
        <v>336</v>
      </c>
      <c r="P24" s="2028"/>
      <c r="Q24" s="2030"/>
      <c r="R24" s="2040"/>
      <c r="S24" s="2032"/>
      <c r="T24" s="2034"/>
    </row>
    <row r="25" spans="1:23" s="107" customFormat="1" ht="21" customHeight="1" thickTop="1" x14ac:dyDescent="0.2">
      <c r="A25" s="404" t="s">
        <v>87</v>
      </c>
      <c r="B25" s="356" t="s">
        <v>159</v>
      </c>
      <c r="C25" s="362">
        <v>1500</v>
      </c>
      <c r="D25" s="360">
        <v>1500</v>
      </c>
      <c r="E25" s="364">
        <v>1500</v>
      </c>
      <c r="F25" s="340">
        <v>1400</v>
      </c>
      <c r="G25" s="359">
        <v>2100</v>
      </c>
      <c r="H25" s="361">
        <v>2200</v>
      </c>
      <c r="I25" s="359">
        <v>1800</v>
      </c>
      <c r="J25" s="360">
        <v>1900</v>
      </c>
      <c r="K25" s="360">
        <v>2000</v>
      </c>
      <c r="L25" s="361">
        <v>2100</v>
      </c>
      <c r="M25" s="362">
        <v>2200</v>
      </c>
      <c r="N25" s="360">
        <v>2000</v>
      </c>
      <c r="O25" s="405">
        <v>2100</v>
      </c>
      <c r="P25" s="406">
        <v>14000</v>
      </c>
      <c r="Q25" s="358">
        <v>450</v>
      </c>
      <c r="R25" s="363">
        <v>15000</v>
      </c>
      <c r="S25" s="358">
        <v>13000</v>
      </c>
      <c r="T25" s="357">
        <v>13000</v>
      </c>
    </row>
    <row r="26" spans="1:23" s="107" customFormat="1" ht="21" customHeight="1" thickBot="1" x14ac:dyDescent="0.25">
      <c r="A26" s="407" t="s">
        <v>88</v>
      </c>
      <c r="B26" s="366" t="s">
        <v>159</v>
      </c>
      <c r="C26" s="346">
        <v>570</v>
      </c>
      <c r="D26" s="367">
        <v>660</v>
      </c>
      <c r="E26" s="347">
        <v>610</v>
      </c>
      <c r="F26" s="351">
        <v>550</v>
      </c>
      <c r="G26" s="350">
        <v>890</v>
      </c>
      <c r="H26" s="351">
        <v>860</v>
      </c>
      <c r="I26" s="350">
        <v>620</v>
      </c>
      <c r="J26" s="367">
        <v>640</v>
      </c>
      <c r="K26" s="367">
        <v>570</v>
      </c>
      <c r="L26" s="351">
        <v>660</v>
      </c>
      <c r="M26" s="346">
        <v>640</v>
      </c>
      <c r="N26" s="367">
        <v>640</v>
      </c>
      <c r="O26" s="408">
        <v>630</v>
      </c>
      <c r="P26" s="409">
        <v>6100</v>
      </c>
      <c r="Q26" s="348">
        <v>150</v>
      </c>
      <c r="R26" s="349">
        <v>6900</v>
      </c>
      <c r="S26" s="348">
        <v>5000</v>
      </c>
      <c r="T26" s="352">
        <v>5100</v>
      </c>
    </row>
    <row r="27" spans="1:23" s="106" customFormat="1" ht="21" customHeight="1" x14ac:dyDescent="0.2">
      <c r="A27" s="355" t="s">
        <v>158</v>
      </c>
      <c r="B27" s="356" t="s">
        <v>324</v>
      </c>
      <c r="C27" s="1669">
        <v>10.344827586206899</v>
      </c>
      <c r="D27" s="1670">
        <v>9.9337748344370862</v>
      </c>
      <c r="E27" s="1671">
        <v>10.204081632653061</v>
      </c>
      <c r="F27" s="1672">
        <v>9.7222222222222232</v>
      </c>
      <c r="G27" s="1673">
        <v>10.096153846153845</v>
      </c>
      <c r="H27" s="1674">
        <v>10.476190476190474</v>
      </c>
      <c r="I27" s="1675">
        <v>10.526315789473685</v>
      </c>
      <c r="J27" s="1676">
        <v>10.160427807486631</v>
      </c>
      <c r="K27" s="1676">
        <v>10.928961748633878</v>
      </c>
      <c r="L27" s="1674">
        <v>10.769230769230768</v>
      </c>
      <c r="M27" s="1669">
        <v>10.891089108910892</v>
      </c>
      <c r="N27" s="1670">
        <v>11.494252873563218</v>
      </c>
      <c r="O27" s="1677">
        <v>11.05263157894737</v>
      </c>
      <c r="P27" s="1678">
        <v>6.3157894736842106</v>
      </c>
      <c r="Q27" s="1679">
        <v>5.625</v>
      </c>
      <c r="R27" s="1680">
        <v>6.5312046444121918</v>
      </c>
      <c r="S27" s="1679">
        <v>6.7010309278350517</v>
      </c>
      <c r="T27" s="1681">
        <v>6.8062827225130889</v>
      </c>
    </row>
    <row r="28" spans="1:23" s="106" customFormat="1" ht="21" customHeight="1" thickBot="1" x14ac:dyDescent="0.25">
      <c r="A28" s="365" t="s">
        <v>160</v>
      </c>
      <c r="B28" s="366" t="s">
        <v>324</v>
      </c>
      <c r="C28" s="1682">
        <v>3.931034482758621</v>
      </c>
      <c r="D28" s="1683">
        <v>4.3708609271523171</v>
      </c>
      <c r="E28" s="1684">
        <v>4.149659863945578</v>
      </c>
      <c r="F28" s="1685">
        <v>3.8194444444444446</v>
      </c>
      <c r="G28" s="1686">
        <v>4.2788461538461542</v>
      </c>
      <c r="H28" s="1685">
        <v>4.0952380952380949</v>
      </c>
      <c r="I28" s="1686">
        <v>3.6257309941520468</v>
      </c>
      <c r="J28" s="1683">
        <v>3.4224598930481283</v>
      </c>
      <c r="K28" s="1683">
        <v>3.1147540983606561</v>
      </c>
      <c r="L28" s="1685">
        <v>3.3846153846153846</v>
      </c>
      <c r="M28" s="1682">
        <v>3.1683168316831685</v>
      </c>
      <c r="N28" s="1683">
        <v>3.6781609195402298</v>
      </c>
      <c r="O28" s="1687">
        <v>3.3157894736842102</v>
      </c>
      <c r="P28" s="1688">
        <v>2.7518796992481205</v>
      </c>
      <c r="Q28" s="1656">
        <v>1.875</v>
      </c>
      <c r="R28" s="1663">
        <v>3.0043541364296078</v>
      </c>
      <c r="S28" s="1656">
        <v>2.5773195876288661</v>
      </c>
      <c r="T28" s="1655">
        <v>2.670157068062827</v>
      </c>
    </row>
    <row r="29" spans="1:23" s="108" customFormat="1" ht="21" customHeight="1" thickBot="1" x14ac:dyDescent="0.25">
      <c r="A29" s="370" t="s">
        <v>162</v>
      </c>
      <c r="B29" s="371" t="s">
        <v>321</v>
      </c>
      <c r="C29" s="377">
        <v>1.45</v>
      </c>
      <c r="D29" s="378">
        <v>1.51</v>
      </c>
      <c r="E29" s="375">
        <v>1.47</v>
      </c>
      <c r="F29" s="376">
        <v>1.44</v>
      </c>
      <c r="G29" s="374">
        <v>2.08</v>
      </c>
      <c r="H29" s="376">
        <v>2.1</v>
      </c>
      <c r="I29" s="410">
        <v>1.71</v>
      </c>
      <c r="J29" s="411">
        <v>1.87</v>
      </c>
      <c r="K29" s="411">
        <v>1.83</v>
      </c>
      <c r="L29" s="412">
        <v>1.95</v>
      </c>
      <c r="M29" s="413">
        <v>2.02</v>
      </c>
      <c r="N29" s="411">
        <v>1.74</v>
      </c>
      <c r="O29" s="414">
        <v>1.9</v>
      </c>
      <c r="P29" s="415">
        <v>22.166666666666668</v>
      </c>
      <c r="Q29" s="373">
        <v>0.8</v>
      </c>
      <c r="R29" s="556">
        <v>22.966666666666669</v>
      </c>
      <c r="S29" s="416">
        <v>19.399999999999999</v>
      </c>
      <c r="T29" s="416">
        <v>19.100000000000001</v>
      </c>
    </row>
  </sheetData>
  <mergeCells count="48">
    <mergeCell ref="R1:S1"/>
    <mergeCell ref="T1:U1"/>
    <mergeCell ref="A2:B2"/>
    <mergeCell ref="A3:B3"/>
    <mergeCell ref="E3:G3"/>
    <mergeCell ref="H3:J3"/>
    <mergeCell ref="K3:O3"/>
    <mergeCell ref="P3:Q3"/>
    <mergeCell ref="K4:O4"/>
    <mergeCell ref="P4:P5"/>
    <mergeCell ref="Q4:Q5"/>
    <mergeCell ref="A11:B11"/>
    <mergeCell ref="A12:B12"/>
    <mergeCell ref="C12:G12"/>
    <mergeCell ref="I12:K12"/>
    <mergeCell ref="L12:M12"/>
    <mergeCell ref="N12:R12"/>
    <mergeCell ref="A4:B5"/>
    <mergeCell ref="C4:C5"/>
    <mergeCell ref="D4:D5"/>
    <mergeCell ref="E4:G4"/>
    <mergeCell ref="H4:I4"/>
    <mergeCell ref="J4:J5"/>
    <mergeCell ref="S12:U12"/>
    <mergeCell ref="A13:B14"/>
    <mergeCell ref="C13:G13"/>
    <mergeCell ref="H13:H14"/>
    <mergeCell ref="I13:K13"/>
    <mergeCell ref="L13:M13"/>
    <mergeCell ref="N13:R13"/>
    <mergeCell ref="S13:U13"/>
    <mergeCell ref="M23:O23"/>
    <mergeCell ref="A21:D21"/>
    <mergeCell ref="A22:B22"/>
    <mergeCell ref="C22:F22"/>
    <mergeCell ref="G22:H22"/>
    <mergeCell ref="I22:L22"/>
    <mergeCell ref="M22:O22"/>
    <mergeCell ref="A23:B24"/>
    <mergeCell ref="C23:E23"/>
    <mergeCell ref="F23:F24"/>
    <mergeCell ref="G23:H23"/>
    <mergeCell ref="I23:L23"/>
    <mergeCell ref="P23:P24"/>
    <mergeCell ref="Q23:Q24"/>
    <mergeCell ref="R23:R24"/>
    <mergeCell ref="S23:S24"/>
    <mergeCell ref="T23:T24"/>
  </mergeCells>
  <phoneticPr fontId="8"/>
  <pageMargins left="0.74803149606299213" right="0.19685039370078741" top="0.6692913385826772" bottom="0.23622047244094491" header="0.19685039370078741" footer="0.23622047244094491"/>
  <pageSetup paperSize="9" scale="82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1_水処理野帳</vt:lpstr>
      <vt:lpstr>2_反応タンク野帳</vt:lpstr>
      <vt:lpstr>3_汚泥野帳</vt:lpstr>
      <vt:lpstr>4_重金属等野帳</vt:lpstr>
      <vt:lpstr>5_汚泥のNP</vt:lpstr>
      <vt:lpstr>6_せせらぎ</vt:lpstr>
      <vt:lpstr>業実管貼付用</vt:lpstr>
      <vt:lpstr>速報</vt:lpstr>
      <vt:lpstr>R6.05</vt:lpstr>
      <vt:lpstr>R6.08</vt:lpstr>
      <vt:lpstr>R6.11</vt:lpstr>
      <vt:lpstr>R7.02</vt:lpstr>
      <vt:lpstr>平均値</vt:lpstr>
      <vt:lpstr>'1_水処理野帳'!Print_Area</vt:lpstr>
      <vt:lpstr>'4_重金属等野帳'!Print_Area</vt:lpstr>
      <vt:lpstr>'5_汚泥のNP'!Print_Area</vt:lpstr>
      <vt:lpstr>R6.05!Print_Area</vt:lpstr>
      <vt:lpstr>R6.08!Print_Area</vt:lpstr>
      <vt:lpstr>R6.11!Print_Area</vt:lpstr>
      <vt:lpstr>R7.02!Print_Area</vt:lpstr>
      <vt:lpstr>速報!Print_Area</vt:lpstr>
      <vt:lpstr>平均値!Print_Area</vt:lpstr>
      <vt:lpstr>'1_水処理野帳'!Print_Titles</vt:lpstr>
      <vt:lpstr>'4_重金属等野帳'!Print_Titles</vt:lpstr>
      <vt:lpstr>速報!Print_Titles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toshiseibi</dc:creator>
  <cp:lastModifiedBy>Windows ユーザー</cp:lastModifiedBy>
  <cp:lastPrinted>2020-07-14T07:56:18Z</cp:lastPrinted>
  <dcterms:created xsi:type="dcterms:W3CDTF">2007-03-06T07:58:25Z</dcterms:created>
  <dcterms:modified xsi:type="dcterms:W3CDTF">2026-01-16T02:04:02Z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